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A4021B-D122-49F7-81C4-6FC63E1238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U583" i="1" s="1"/>
  <c r="P355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S58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88" i="1" l="1"/>
  <c r="BN88" i="1"/>
  <c r="Z88" i="1"/>
  <c r="BP112" i="1"/>
  <c r="BN112" i="1"/>
  <c r="Z112" i="1"/>
  <c r="BP170" i="1"/>
  <c r="BN170" i="1"/>
  <c r="Z170" i="1"/>
  <c r="BP207" i="1"/>
  <c r="BN207" i="1"/>
  <c r="Z207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3" i="1"/>
  <c r="BN313" i="1"/>
  <c r="Z313" i="1"/>
  <c r="BP337" i="1"/>
  <c r="BN337" i="1"/>
  <c r="Z337" i="1"/>
  <c r="BP382" i="1"/>
  <c r="BN382" i="1"/>
  <c r="Z382" i="1"/>
  <c r="BP423" i="1"/>
  <c r="BN423" i="1"/>
  <c r="Z423" i="1"/>
  <c r="BP470" i="1"/>
  <c r="BN470" i="1"/>
  <c r="Z470" i="1"/>
  <c r="BP490" i="1"/>
  <c r="BN490" i="1"/>
  <c r="Z490" i="1"/>
  <c r="X577" i="1"/>
  <c r="Z38" i="1"/>
  <c r="BN38" i="1"/>
  <c r="Z53" i="1"/>
  <c r="BN53" i="1"/>
  <c r="BP61" i="1"/>
  <c r="BN61" i="1"/>
  <c r="BP73" i="1"/>
  <c r="BN73" i="1"/>
  <c r="Z73" i="1"/>
  <c r="BP97" i="1"/>
  <c r="BN97" i="1"/>
  <c r="Z97" i="1"/>
  <c r="BP128" i="1"/>
  <c r="BN128" i="1"/>
  <c r="Z128" i="1"/>
  <c r="BP193" i="1"/>
  <c r="BN193" i="1"/>
  <c r="Z193" i="1"/>
  <c r="BP217" i="1"/>
  <c r="BN217" i="1"/>
  <c r="Z217" i="1"/>
  <c r="BP242" i="1"/>
  <c r="BN242" i="1"/>
  <c r="Z242" i="1"/>
  <c r="BP278" i="1"/>
  <c r="BN278" i="1"/>
  <c r="Z278" i="1"/>
  <c r="BP327" i="1"/>
  <c r="BN327" i="1"/>
  <c r="Z327" i="1"/>
  <c r="BP368" i="1"/>
  <c r="BN368" i="1"/>
  <c r="Z368" i="1"/>
  <c r="BP407" i="1"/>
  <c r="BN407" i="1"/>
  <c r="Z407" i="1"/>
  <c r="BP444" i="1"/>
  <c r="BN444" i="1"/>
  <c r="Z444" i="1"/>
  <c r="BP478" i="1"/>
  <c r="BN478" i="1"/>
  <c r="Z478" i="1"/>
  <c r="BP498" i="1"/>
  <c r="BN498" i="1"/>
  <c r="Z498" i="1"/>
  <c r="Y101" i="1"/>
  <c r="Y124" i="1"/>
  <c r="Y256" i="1"/>
  <c r="L583" i="1"/>
  <c r="Z22" i="1"/>
  <c r="BN22" i="1"/>
  <c r="Z26" i="1"/>
  <c r="BN26" i="1"/>
  <c r="C583" i="1"/>
  <c r="Z40" i="1"/>
  <c r="BN40" i="1"/>
  <c r="Z51" i="1"/>
  <c r="BN51" i="1"/>
  <c r="Z59" i="1"/>
  <c r="BN59" i="1"/>
  <c r="Z65" i="1"/>
  <c r="BN65" i="1"/>
  <c r="BP65" i="1"/>
  <c r="Z71" i="1"/>
  <c r="BN71" i="1"/>
  <c r="BP71" i="1"/>
  <c r="Z75" i="1"/>
  <c r="BN75" i="1"/>
  <c r="Z86" i="1"/>
  <c r="BN86" i="1"/>
  <c r="Z92" i="1"/>
  <c r="BN92" i="1"/>
  <c r="BP92" i="1"/>
  <c r="Z95" i="1"/>
  <c r="BN95" i="1"/>
  <c r="Z99" i="1"/>
  <c r="BN99" i="1"/>
  <c r="Z106" i="1"/>
  <c r="BN106" i="1"/>
  <c r="Y114" i="1"/>
  <c r="Z118" i="1"/>
  <c r="BN118" i="1"/>
  <c r="Z122" i="1"/>
  <c r="BN122" i="1"/>
  <c r="Z133" i="1"/>
  <c r="BN133" i="1"/>
  <c r="Z143" i="1"/>
  <c r="BN143" i="1"/>
  <c r="BP143" i="1"/>
  <c r="BP154" i="1"/>
  <c r="BN154" i="1"/>
  <c r="Z154" i="1"/>
  <c r="BP176" i="1"/>
  <c r="BN176" i="1"/>
  <c r="Z176" i="1"/>
  <c r="BP182" i="1"/>
  <c r="BN182" i="1"/>
  <c r="Z182" i="1"/>
  <c r="BP205" i="1"/>
  <c r="BN205" i="1"/>
  <c r="Z205" i="1"/>
  <c r="BP215" i="1"/>
  <c r="BN215" i="1"/>
  <c r="Z215" i="1"/>
  <c r="Y227" i="1"/>
  <c r="BP225" i="1"/>
  <c r="BN225" i="1"/>
  <c r="Z225" i="1"/>
  <c r="BP238" i="1"/>
  <c r="BN238" i="1"/>
  <c r="Z238" i="1"/>
  <c r="BP265" i="1"/>
  <c r="BN265" i="1"/>
  <c r="Z265" i="1"/>
  <c r="BP273" i="1"/>
  <c r="BN273" i="1"/>
  <c r="Z273" i="1"/>
  <c r="BP172" i="1"/>
  <c r="BN172" i="1"/>
  <c r="Z172" i="1"/>
  <c r="Y185" i="1"/>
  <c r="Y184" i="1"/>
  <c r="BP181" i="1"/>
  <c r="BN181" i="1"/>
  <c r="Z181" i="1"/>
  <c r="BP183" i="1"/>
  <c r="BN183" i="1"/>
  <c r="Z183" i="1"/>
  <c r="Y199" i="1"/>
  <c r="BP197" i="1"/>
  <c r="BN197" i="1"/>
  <c r="Z197" i="1"/>
  <c r="BP209" i="1"/>
  <c r="BN209" i="1"/>
  <c r="Z209" i="1"/>
  <c r="BP219" i="1"/>
  <c r="BN219" i="1"/>
  <c r="Z219" i="1"/>
  <c r="BP234" i="1"/>
  <c r="BN234" i="1"/>
  <c r="Z234" i="1"/>
  <c r="BP261" i="1"/>
  <c r="BN261" i="1"/>
  <c r="Z261" i="1"/>
  <c r="BP272" i="1"/>
  <c r="BN272" i="1"/>
  <c r="Z272" i="1"/>
  <c r="BP280" i="1"/>
  <c r="BN280" i="1"/>
  <c r="Z280" i="1"/>
  <c r="I583" i="1"/>
  <c r="Y178" i="1"/>
  <c r="J583" i="1"/>
  <c r="Y211" i="1"/>
  <c r="Y223" i="1"/>
  <c r="K583" i="1"/>
  <c r="Y244" i="1"/>
  <c r="Z306" i="1"/>
  <c r="Z307" i="1" s="1"/>
  <c r="BN306" i="1"/>
  <c r="BP306" i="1"/>
  <c r="Y307" i="1"/>
  <c r="Z311" i="1"/>
  <c r="BN311" i="1"/>
  <c r="Z315" i="1"/>
  <c r="BN315" i="1"/>
  <c r="Z323" i="1"/>
  <c r="BN323" i="1"/>
  <c r="Z329" i="1"/>
  <c r="BN329" i="1"/>
  <c r="BP335" i="1"/>
  <c r="BN335" i="1"/>
  <c r="Z335" i="1"/>
  <c r="BP360" i="1"/>
  <c r="BN360" i="1"/>
  <c r="Z360" i="1"/>
  <c r="BP378" i="1"/>
  <c r="BN378" i="1"/>
  <c r="Z378" i="1"/>
  <c r="BP405" i="1"/>
  <c r="BN405" i="1"/>
  <c r="Z405" i="1"/>
  <c r="BP421" i="1"/>
  <c r="BN421" i="1"/>
  <c r="Z421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6" i="1"/>
  <c r="BN496" i="1"/>
  <c r="Z496" i="1"/>
  <c r="Y510" i="1"/>
  <c r="BP508" i="1"/>
  <c r="BN508" i="1"/>
  <c r="Z508" i="1"/>
  <c r="BP516" i="1"/>
  <c r="BN516" i="1"/>
  <c r="Z516" i="1"/>
  <c r="Y559" i="1"/>
  <c r="BP558" i="1"/>
  <c r="BN558" i="1"/>
  <c r="Z558" i="1"/>
  <c r="Z559" i="1" s="1"/>
  <c r="Y568" i="1"/>
  <c r="Y567" i="1"/>
  <c r="BP566" i="1"/>
  <c r="BN566" i="1"/>
  <c r="Z566" i="1"/>
  <c r="Z567" i="1" s="1"/>
  <c r="BP343" i="1"/>
  <c r="BN343" i="1"/>
  <c r="Z343" i="1"/>
  <c r="BP370" i="1"/>
  <c r="BN370" i="1"/>
  <c r="Z370" i="1"/>
  <c r="BP393" i="1"/>
  <c r="BN393" i="1"/>
  <c r="Z393" i="1"/>
  <c r="Y413" i="1"/>
  <c r="Y412" i="1"/>
  <c r="BP411" i="1"/>
  <c r="BN411" i="1"/>
  <c r="Z411" i="1"/>
  <c r="Z412" i="1" s="1"/>
  <c r="BP417" i="1"/>
  <c r="BN417" i="1"/>
  <c r="Z417" i="1"/>
  <c r="BP425" i="1"/>
  <c r="BN425" i="1"/>
  <c r="Z425" i="1"/>
  <c r="BP449" i="1"/>
  <c r="BN449" i="1"/>
  <c r="Z449" i="1"/>
  <c r="BP472" i="1"/>
  <c r="BN472" i="1"/>
  <c r="Z472" i="1"/>
  <c r="BP480" i="1"/>
  <c r="BN480" i="1"/>
  <c r="Z480" i="1"/>
  <c r="BP492" i="1"/>
  <c r="BN492" i="1"/>
  <c r="Z492" i="1"/>
  <c r="Y506" i="1"/>
  <c r="BP502" i="1"/>
  <c r="BN502" i="1"/>
  <c r="Z502" i="1"/>
  <c r="BP515" i="1"/>
  <c r="BN515" i="1"/>
  <c r="Z515" i="1"/>
  <c r="Y352" i="1"/>
  <c r="Y384" i="1"/>
  <c r="Y488" i="1"/>
  <c r="Y500" i="1"/>
  <c r="F9" i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Y157" i="1"/>
  <c r="Y161" i="1"/>
  <c r="Y167" i="1"/>
  <c r="Y179" i="1"/>
  <c r="Y189" i="1"/>
  <c r="Y194" i="1"/>
  <c r="Y200" i="1"/>
  <c r="Y210" i="1"/>
  <c r="Y222" i="1"/>
  <c r="Y228" i="1"/>
  <c r="Y239" i="1"/>
  <c r="Y245" i="1"/>
  <c r="Y257" i="1"/>
  <c r="Y266" i="1"/>
  <c r="Y274" i="1"/>
  <c r="Y283" i="1"/>
  <c r="Y288" i="1"/>
  <c r="Y292" i="1"/>
  <c r="Y297" i="1"/>
  <c r="R583" i="1"/>
  <c r="Y303" i="1"/>
  <c r="Y302" i="1"/>
  <c r="BP312" i="1"/>
  <c r="BN312" i="1"/>
  <c r="Z312" i="1"/>
  <c r="BP316" i="1"/>
  <c r="BN316" i="1"/>
  <c r="Z316" i="1"/>
  <c r="Y318" i="1"/>
  <c r="Y325" i="1"/>
  <c r="BP320" i="1"/>
  <c r="BN320" i="1"/>
  <c r="Z320" i="1"/>
  <c r="Y324" i="1"/>
  <c r="BP328" i="1"/>
  <c r="BN328" i="1"/>
  <c r="Z328" i="1"/>
  <c r="Y332" i="1"/>
  <c r="BP336" i="1"/>
  <c r="BN336" i="1"/>
  <c r="Z336" i="1"/>
  <c r="Z338" i="1" s="1"/>
  <c r="BP342" i="1"/>
  <c r="BN342" i="1"/>
  <c r="Z342" i="1"/>
  <c r="H9" i="1"/>
  <c r="B583" i="1"/>
  <c r="X574" i="1"/>
  <c r="X575" i="1"/>
  <c r="Z23" i="1"/>
  <c r="BN23" i="1"/>
  <c r="Z25" i="1"/>
  <c r="BN25" i="1"/>
  <c r="Z27" i="1"/>
  <c r="BN27" i="1"/>
  <c r="Y28" i="1"/>
  <c r="X573" i="1"/>
  <c r="Z31" i="1"/>
  <c r="Z32" i="1" s="1"/>
  <c r="BN31" i="1"/>
  <c r="BP31" i="1"/>
  <c r="Z37" i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3" i="1"/>
  <c r="BN93" i="1"/>
  <c r="Z94" i="1"/>
  <c r="BN94" i="1"/>
  <c r="Z96" i="1"/>
  <c r="BN96" i="1"/>
  <c r="Z98" i="1"/>
  <c r="BN98" i="1"/>
  <c r="F583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Z192" i="1"/>
  <c r="BN192" i="1"/>
  <c r="BP192" i="1"/>
  <c r="Y195" i="1"/>
  <c r="Z198" i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Z227" i="1" s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83" i="1"/>
  <c r="Z271" i="1"/>
  <c r="Z274" i="1" s="1"/>
  <c r="BN271" i="1"/>
  <c r="Y275" i="1"/>
  <c r="O583" i="1"/>
  <c r="Z279" i="1"/>
  <c r="BN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Z302" i="1" s="1"/>
  <c r="BN300" i="1"/>
  <c r="BP300" i="1"/>
  <c r="BP314" i="1"/>
  <c r="BN314" i="1"/>
  <c r="Z314" i="1"/>
  <c r="BP322" i="1"/>
  <c r="BN322" i="1"/>
  <c r="Z322" i="1"/>
  <c r="Y333" i="1"/>
  <c r="BP330" i="1"/>
  <c r="BN330" i="1"/>
  <c r="Z330" i="1"/>
  <c r="Y339" i="1"/>
  <c r="Y338" i="1"/>
  <c r="Y346" i="1"/>
  <c r="Y345" i="1"/>
  <c r="BP341" i="1"/>
  <c r="BN341" i="1"/>
  <c r="Z341" i="1"/>
  <c r="Y308" i="1"/>
  <c r="T583" i="1"/>
  <c r="Y317" i="1"/>
  <c r="Z344" i="1"/>
  <c r="BN344" i="1"/>
  <c r="Z348" i="1"/>
  <c r="BN348" i="1"/>
  <c r="BP348" i="1"/>
  <c r="Z350" i="1"/>
  <c r="BN350" i="1"/>
  <c r="Y351" i="1"/>
  <c r="Z355" i="1"/>
  <c r="Z356" i="1" s="1"/>
  <c r="BN355" i="1"/>
  <c r="BP355" i="1"/>
  <c r="Y356" i="1"/>
  <c r="Z359" i="1"/>
  <c r="BN359" i="1"/>
  <c r="BP359" i="1"/>
  <c r="Z361" i="1"/>
  <c r="BN361" i="1"/>
  <c r="Y363" i="1"/>
  <c r="V583" i="1"/>
  <c r="Y374" i="1"/>
  <c r="BP367" i="1"/>
  <c r="BN367" i="1"/>
  <c r="Z367" i="1"/>
  <c r="BP371" i="1"/>
  <c r="BN371" i="1"/>
  <c r="Z371" i="1"/>
  <c r="BP383" i="1"/>
  <c r="BN383" i="1"/>
  <c r="Z383" i="1"/>
  <c r="Y385" i="1"/>
  <c r="Y388" i="1"/>
  <c r="BP387" i="1"/>
  <c r="BN387" i="1"/>
  <c r="Z387" i="1"/>
  <c r="Z388" i="1" s="1"/>
  <c r="Y389" i="1"/>
  <c r="Y397" i="1"/>
  <c r="BP392" i="1"/>
  <c r="BN392" i="1"/>
  <c r="Z392" i="1"/>
  <c r="W583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Y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583" i="1"/>
  <c r="BP443" i="1"/>
  <c r="BN443" i="1"/>
  <c r="Z443" i="1"/>
  <c r="BP467" i="1"/>
  <c r="BN467" i="1"/>
  <c r="Z467" i="1"/>
  <c r="Y357" i="1"/>
  <c r="BP369" i="1"/>
  <c r="BN369" i="1"/>
  <c r="Z369" i="1"/>
  <c r="BP373" i="1"/>
  <c r="BN373" i="1"/>
  <c r="Z373" i="1"/>
  <c r="Y375" i="1"/>
  <c r="Y380" i="1"/>
  <c r="BP377" i="1"/>
  <c r="BN377" i="1"/>
  <c r="Z377" i="1"/>
  <c r="BP394" i="1"/>
  <c r="BN394" i="1"/>
  <c r="Z394" i="1"/>
  <c r="BP406" i="1"/>
  <c r="BN406" i="1"/>
  <c r="Z406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Y452" i="1"/>
  <c r="Y456" i="1"/>
  <c r="BP455" i="1"/>
  <c r="BN455" i="1"/>
  <c r="Z455" i="1"/>
  <c r="Z456" i="1" s="1"/>
  <c r="AA583" i="1"/>
  <c r="Y457" i="1"/>
  <c r="Y460" i="1"/>
  <c r="BP459" i="1"/>
  <c r="BN459" i="1"/>
  <c r="Z459" i="1"/>
  <c r="Z460" i="1" s="1"/>
  <c r="Y461" i="1"/>
  <c r="AB583" i="1"/>
  <c r="Y482" i="1"/>
  <c r="BP465" i="1"/>
  <c r="BN465" i="1"/>
  <c r="Z465" i="1"/>
  <c r="Y481" i="1"/>
  <c r="Y487" i="1"/>
  <c r="Y499" i="1"/>
  <c r="Y505" i="1"/>
  <c r="Y51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55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X583" i="1"/>
  <c r="Y427" i="1"/>
  <c r="Y438" i="1"/>
  <c r="Z583" i="1"/>
  <c r="Y451" i="1"/>
  <c r="Z469" i="1"/>
  <c r="BN469" i="1"/>
  <c r="Z471" i="1"/>
  <c r="BN471" i="1"/>
  <c r="Z473" i="1"/>
  <c r="BN473" i="1"/>
  <c r="Z475" i="1"/>
  <c r="BN475" i="1"/>
  <c r="Z477" i="1"/>
  <c r="BN477" i="1"/>
  <c r="Z479" i="1"/>
  <c r="BN479" i="1"/>
  <c r="Z485" i="1"/>
  <c r="BN485" i="1"/>
  <c r="Z491" i="1"/>
  <c r="BN491" i="1"/>
  <c r="Z493" i="1"/>
  <c r="BN493" i="1"/>
  <c r="Z495" i="1"/>
  <c r="BN495" i="1"/>
  <c r="Z497" i="1"/>
  <c r="BN497" i="1"/>
  <c r="Z503" i="1"/>
  <c r="Z505" i="1" s="1"/>
  <c r="BN503" i="1"/>
  <c r="Z509" i="1"/>
  <c r="Z510" i="1" s="1"/>
  <c r="BN509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Z554" i="1" s="1"/>
  <c r="BP552" i="1"/>
  <c r="BN552" i="1"/>
  <c r="Z552" i="1"/>
  <c r="AD583" i="1"/>
  <c r="AC583" i="1"/>
  <c r="Y560" i="1"/>
  <c r="Z487" i="1" l="1"/>
  <c r="Z451" i="1"/>
  <c r="Z445" i="1"/>
  <c r="Z379" i="1"/>
  <c r="Z384" i="1"/>
  <c r="Z362" i="1"/>
  <c r="Z351" i="1"/>
  <c r="Z266" i="1"/>
  <c r="Z210" i="1"/>
  <c r="Z199" i="1"/>
  <c r="Z194" i="1"/>
  <c r="Z178" i="1"/>
  <c r="Z156" i="1"/>
  <c r="Z114" i="1"/>
  <c r="Z62" i="1"/>
  <c r="Z41" i="1"/>
  <c r="Z184" i="1"/>
  <c r="Z499" i="1"/>
  <c r="Z282" i="1"/>
  <c r="Z222" i="1"/>
  <c r="Z108" i="1"/>
  <c r="Z77" i="1"/>
  <c r="Z55" i="1"/>
  <c r="Y575" i="1"/>
  <c r="Z28" i="1"/>
  <c r="Z521" i="1"/>
  <c r="Z427" i="1"/>
  <c r="Z100" i="1"/>
  <c r="Y574" i="1"/>
  <c r="Z332" i="1"/>
  <c r="Z317" i="1"/>
  <c r="Y576" i="1"/>
  <c r="Z539" i="1"/>
  <c r="Z481" i="1"/>
  <c r="Z256" i="1"/>
  <c r="Z239" i="1"/>
  <c r="Z124" i="1"/>
  <c r="Y577" i="1"/>
  <c r="X576" i="1"/>
  <c r="Z324" i="1"/>
  <c r="Y573" i="1"/>
  <c r="Z408" i="1"/>
  <c r="Z397" i="1"/>
  <c r="Z374" i="1"/>
  <c r="Z345" i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<sst xmlns="http://schemas.openxmlformats.org/spreadsheetml/2006/main" count="2614" uniqueCount="939">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</sst>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915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5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32</v>
      </c>
      <c r="Y92" s="642">
        <f t="shared" ref="Y92:Y99" si="16">IFERROR(IF(X92="",0,CEILING((X92/$H92),1)*$H92),"")</f>
        <v>33.6</v>
      </c>
      <c r="Z92" s="36">
        <f>IFERROR(IF(Y92=0,"",ROUNDUP(Y92/H92,0)*0.01898),"")</f>
        <v>7.5920000000000001E-2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33.977142857142859</v>
      </c>
      <c r="BN92" s="64">
        <f t="shared" ref="BN92:BN99" si="18">IFERROR(Y92*I92/H92,"0")</f>
        <v>35.676000000000002</v>
      </c>
      <c r="BO92" s="64">
        <f t="shared" ref="BO92:BO99" si="19">IFERROR(1/J92*(X92/H92),"0")</f>
        <v>5.9523809523809521E-2</v>
      </c>
      <c r="BP92" s="64">
        <f t="shared" ref="BP92:BP99" si="20">IFERROR(1/J92*(Y92/H92),"0")</f>
        <v>6.25E-2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3.8095238095238093</v>
      </c>
      <c r="Y100" s="643">
        <f>IFERROR(Y92/H92,"0")+IFERROR(Y93/H93,"0")+IFERROR(Y94/H94,"0")+IFERROR(Y95/H95,"0")+IFERROR(Y96/H96,"0")+IFERROR(Y97/H97,"0")+IFERROR(Y98/H98,"0")+IFERROR(Y99/H99,"0")</f>
        <v>4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7.5920000000000001E-2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32</v>
      </c>
      <c r="Y101" s="643">
        <f>IFERROR(SUM(Y92:Y99),"0")</f>
        <v>33.6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29</v>
      </c>
      <c r="Y118" s="642">
        <f t="shared" si="21"/>
        <v>33.6</v>
      </c>
      <c r="Z118" s="36">
        <f>IFERROR(IF(Y118=0,"",ROUNDUP(Y118/H118,0)*0.01898),"")</f>
        <v>7.5920000000000001E-2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30.771071428571432</v>
      </c>
      <c r="BN118" s="64">
        <f t="shared" si="23"/>
        <v>35.652000000000001</v>
      </c>
      <c r="BO118" s="64">
        <f t="shared" si="24"/>
        <v>5.3943452380952377E-2</v>
      </c>
      <c r="BP118" s="64">
        <f t="shared" si="25"/>
        <v>6.25E-2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3.4523809523809521</v>
      </c>
      <c r="Y124" s="643">
        <f>IFERROR(Y117/H117,"0")+IFERROR(Y118/H118,"0")+IFERROR(Y119/H119,"0")+IFERROR(Y120/H120,"0")+IFERROR(Y121/H121,"0")+IFERROR(Y122/H122,"0")+IFERROR(Y123/H123,"0")</f>
        <v>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7.5920000000000001E-2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29</v>
      </c>
      <c r="Y125" s="643">
        <f>IFERROR(SUM(Y117:Y123),"0")</f>
        <v>33.6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42</v>
      </c>
      <c r="Y218" s="642">
        <f t="shared" si="36"/>
        <v>43.199999999999996</v>
      </c>
      <c r="Z218" s="36">
        <f t="shared" si="41"/>
        <v>0.11718000000000001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46.410000000000004</v>
      </c>
      <c r="BN218" s="64">
        <f t="shared" si="38"/>
        <v>47.736000000000004</v>
      </c>
      <c r="BO218" s="64">
        <f t="shared" si="39"/>
        <v>9.6153846153846159E-2</v>
      </c>
      <c r="BP218" s="64">
        <f t="shared" si="40"/>
        <v>9.8901098901098911E-2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40</v>
      </c>
      <c r="Y219" s="642">
        <f t="shared" si="36"/>
        <v>40.799999999999997</v>
      </c>
      <c r="Z219" s="36">
        <f t="shared" si="41"/>
        <v>0.11067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44.20000000000001</v>
      </c>
      <c r="BN219" s="64">
        <f t="shared" si="38"/>
        <v>45.084000000000003</v>
      </c>
      <c r="BO219" s="64">
        <f t="shared" si="39"/>
        <v>9.1575091575091583E-2</v>
      </c>
      <c r="BP219" s="64">
        <f t="shared" si="40"/>
        <v>9.3406593406593408E-2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34.166666666666671</v>
      </c>
      <c r="Y222" s="643">
        <f>IFERROR(Y213/H213,"0")+IFERROR(Y214/H214,"0")+IFERROR(Y215/H215,"0")+IFERROR(Y216/H216,"0")+IFERROR(Y217/H217,"0")+IFERROR(Y218/H218,"0")+IFERROR(Y219/H219,"0")+IFERROR(Y220/H220,"0")+IFERROR(Y221/H221,"0")</f>
        <v>35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0.22785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82</v>
      </c>
      <c r="Y223" s="643">
        <f>IFERROR(SUM(Y213:Y221),"0")</f>
        <v>84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4</v>
      </c>
      <c r="Y279" s="642">
        <f>IFERROR(IF(X279="",0,CEILING((X279/$H279),1)*$H279),"")</f>
        <v>4.8</v>
      </c>
      <c r="Z279" s="36">
        <f>IFERROR(IF(Y279=0,"",ROUNDUP(Y279/H279,0)*0.00651),"")</f>
        <v>1.302E-2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4.4200000000000008</v>
      </c>
      <c r="BN279" s="64">
        <f>IFERROR(Y279*I279/H279,"0")</f>
        <v>5.3040000000000003</v>
      </c>
      <c r="BO279" s="64">
        <f>IFERROR(1/J279*(X279/H279),"0")</f>
        <v>9.1575091575091579E-3</v>
      </c>
      <c r="BP279" s="64">
        <f>IFERROR(1/J279*(Y279/H279),"0")</f>
        <v>1.098901098901099E-2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6</v>
      </c>
      <c r="Y280" s="642">
        <f>IFERROR(IF(X280="",0,CEILING((X280/$H280),1)*$H280),"")</f>
        <v>7.1999999999999993</v>
      </c>
      <c r="Z280" s="36">
        <f>IFERROR(IF(Y280=0,"",ROUNDUP(Y280/H280,0)*0.00651),"")</f>
        <v>1.9529999999999999E-2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6.45</v>
      </c>
      <c r="BN280" s="64">
        <f>IFERROR(Y280*I280/H280,"0")</f>
        <v>7.7399999999999993</v>
      </c>
      <c r="BO280" s="64">
        <f>IFERROR(1/J280*(X280/H280),"0")</f>
        <v>1.3736263736263738E-2</v>
      </c>
      <c r="BP280" s="64">
        <f>IFERROR(1/J280*(Y280/H280),"0")</f>
        <v>1.6483516483516484E-2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4.166666666666667</v>
      </c>
      <c r="Y282" s="643">
        <f>IFERROR(Y278/H278,"0")+IFERROR(Y279/H279,"0")+IFERROR(Y280/H280,"0")+IFERROR(Y281/H281,"0")</f>
        <v>5</v>
      </c>
      <c r="Z282" s="643">
        <f>IFERROR(IF(Z278="",0,Z278),"0")+IFERROR(IF(Z279="",0,Z279),"0")+IFERROR(IF(Z280="",0,Z280),"0")+IFERROR(IF(Z281="",0,Z281),"0")</f>
        <v>3.2549999999999996E-2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10</v>
      </c>
      <c r="Y283" s="643">
        <f>IFERROR(SUM(Y278:Y281),"0")</f>
        <v>12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20</v>
      </c>
      <c r="Y336" s="642">
        <f>IFERROR(IF(X336="",0,CEILING((X336/$H336),1)*$H336),"")</f>
        <v>23.4</v>
      </c>
      <c r="Z336" s="36">
        <f>IFERROR(IF(Y336=0,"",ROUNDUP(Y336/H336,0)*0.01898),"")</f>
        <v>5.6940000000000004E-2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21.330769230769235</v>
      </c>
      <c r="BN336" s="64">
        <f>IFERROR(Y336*I336/H336,"0")</f>
        <v>24.957000000000001</v>
      </c>
      <c r="BO336" s="64">
        <f>IFERROR(1/J336*(X336/H336),"0")</f>
        <v>4.0064102564102567E-2</v>
      </c>
      <c r="BP336" s="64">
        <f>IFERROR(1/J336*(Y336/H336),"0")</f>
        <v>4.6875E-2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2.5641025641025643</v>
      </c>
      <c r="Y338" s="643">
        <f>IFERROR(Y335/H335,"0")+IFERROR(Y336/H336,"0")+IFERROR(Y337/H337,"0")</f>
        <v>3</v>
      </c>
      <c r="Z338" s="643">
        <f>IFERROR(IF(Z335="",0,Z335),"0")+IFERROR(IF(Z336="",0,Z336),"0")+IFERROR(IF(Z337="",0,Z337),"0")</f>
        <v>5.6940000000000004E-2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20</v>
      </c>
      <c r="Y339" s="643">
        <f>IFERROR(SUM(Y335:Y337),"0")</f>
        <v>23.4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48</v>
      </c>
      <c r="Y367" s="642">
        <f t="shared" ref="Y367:Y373" si="57">IFERROR(IF(X367="",0,CEILING((X367/$H367),1)*$H367),"")</f>
        <v>60</v>
      </c>
      <c r="Z367" s="36">
        <f>IFERROR(IF(Y367=0,"",ROUNDUP(Y367/H367,0)*0.02175),"")</f>
        <v>8.6999999999999994E-2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49.535999999999994</v>
      </c>
      <c r="BN367" s="64">
        <f t="shared" ref="BN367:BN373" si="59">IFERROR(Y367*I367/H367,"0")</f>
        <v>61.92</v>
      </c>
      <c r="BO367" s="64">
        <f t="shared" ref="BO367:BO373" si="60">IFERROR(1/J367*(X367/H367),"0")</f>
        <v>6.6666666666666666E-2</v>
      </c>
      <c r="BP367" s="64">
        <f t="shared" ref="BP367:BP373" si="61">IFERROR(1/J367*(Y367/H367),"0")</f>
        <v>8.3333333333333329E-2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42</v>
      </c>
      <c r="Y369" s="642">
        <f t="shared" si="57"/>
        <v>45</v>
      </c>
      <c r="Z369" s="36">
        <f>IFERROR(IF(Y369=0,"",ROUNDUP(Y369/H369,0)*0.02175),"")</f>
        <v>6.5250000000000002E-2</v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43.344000000000001</v>
      </c>
      <c r="BN369" s="64">
        <f t="shared" si="59"/>
        <v>46.440000000000005</v>
      </c>
      <c r="BO369" s="64">
        <f t="shared" si="60"/>
        <v>5.8333333333333327E-2</v>
      </c>
      <c r="BP369" s="64">
        <f t="shared" si="61"/>
        <v>6.25E-2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6</v>
      </c>
      <c r="Y374" s="643">
        <f>IFERROR(Y367/H367,"0")+IFERROR(Y368/H368,"0")+IFERROR(Y369/H369,"0")+IFERROR(Y370/H370,"0")+IFERROR(Y371/H371,"0")+IFERROR(Y372/H372,"0")+IFERROR(Y373/H373,"0")</f>
        <v>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0.15225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90</v>
      </c>
      <c r="Y375" s="643">
        <f>IFERROR(SUM(Y367:Y373),"0")</f>
        <v>105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49</v>
      </c>
      <c r="Y377" s="642">
        <f>IFERROR(IF(X377="",0,CEILING((X377/$H377),1)*$H377),"")</f>
        <v>60</v>
      </c>
      <c r="Z377" s="36">
        <f>IFERROR(IF(Y377=0,"",ROUNDUP(Y377/H377,0)*0.02175),"")</f>
        <v>8.6999999999999994E-2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50.567999999999998</v>
      </c>
      <c r="BN377" s="64">
        <f>IFERROR(Y377*I377/H377,"0")</f>
        <v>61.92</v>
      </c>
      <c r="BO377" s="64">
        <f>IFERROR(1/J377*(X377/H377),"0")</f>
        <v>6.805555555555555E-2</v>
      </c>
      <c r="BP377" s="64">
        <f>IFERROR(1/J377*(Y377/H377),"0")</f>
        <v>8.3333333333333329E-2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3.2666666666666666</v>
      </c>
      <c r="Y379" s="643">
        <f>IFERROR(Y377/H377,"0")+IFERROR(Y378/H378,"0")</f>
        <v>4</v>
      </c>
      <c r="Z379" s="643">
        <f>IFERROR(IF(Z377="",0,Z377),"0")+IFERROR(IF(Z378="",0,Z378),"0")</f>
        <v>8.6999999999999994E-2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49</v>
      </c>
      <c r="Y380" s="643">
        <f>IFERROR(SUM(Y377:Y378),"0")</f>
        <v>60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138</v>
      </c>
      <c r="Y469" s="642">
        <f t="shared" si="68"/>
        <v>142.56</v>
      </c>
      <c r="Z469" s="36">
        <f t="shared" si="69"/>
        <v>0.32291999999999998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147.40909090909088</v>
      </c>
      <c r="BN469" s="64">
        <f t="shared" si="71"/>
        <v>152.27999999999997</v>
      </c>
      <c r="BO469" s="64">
        <f t="shared" si="72"/>
        <v>0.2513111888111888</v>
      </c>
      <c r="BP469" s="64">
        <f t="shared" si="73"/>
        <v>0.25961538461538464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26.136363636363637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27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0.32291999999999998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138</v>
      </c>
      <c r="Y482" s="643">
        <f>IFERROR(SUM(Y465:Y480),"0")</f>
        <v>142.56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44</v>
      </c>
      <c r="Y484" s="642">
        <f>IFERROR(IF(X484="",0,CEILING((X484/$H484),1)*$H484),"")</f>
        <v>47.52</v>
      </c>
      <c r="Z484" s="36">
        <f>IFERROR(IF(Y484=0,"",ROUNDUP(Y484/H484,0)*0.01196),"")</f>
        <v>0.10764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47</v>
      </c>
      <c r="BN484" s="64">
        <f>IFERROR(Y484*I484/H484,"0")</f>
        <v>50.760000000000005</v>
      </c>
      <c r="BO484" s="64">
        <f>IFERROR(1/J484*(X484/H484),"0")</f>
        <v>8.0128205128205121E-2</v>
      </c>
      <c r="BP484" s="64">
        <f>IFERROR(1/J484*(Y484/H484),"0")</f>
        <v>8.6538461538461536E-2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8.3333333333333321</v>
      </c>
      <c r="Y487" s="643">
        <f>IFERROR(Y484/H484,"0")+IFERROR(Y485/H485,"0")+IFERROR(Y486/H486,"0")</f>
        <v>9</v>
      </c>
      <c r="Z487" s="643">
        <f>IFERROR(IF(Z484="",0,Z484),"0")+IFERROR(IF(Z485="",0,Z485),"0")+IFERROR(IF(Z486="",0,Z486),"0")</f>
        <v>0.10764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44</v>
      </c>
      <c r="Y488" s="643">
        <f>IFERROR(SUM(Y484:Y486),"0")</f>
        <v>47.52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34</v>
      </c>
      <c r="Y490" s="642">
        <f t="shared" ref="Y490:Y498" si="74">IFERROR(IF(X490="",0,CEILING((X490/$H490),1)*$H490),"")</f>
        <v>36.96</v>
      </c>
      <c r="Z490" s="36">
        <f>IFERROR(IF(Y490=0,"",ROUNDUP(Y490/H490,0)*0.01196),"")</f>
        <v>8.3720000000000003E-2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36.318181818181813</v>
      </c>
      <c r="BN490" s="64">
        <f t="shared" ref="BN490:BN498" si="76">IFERROR(Y490*I490/H490,"0")</f>
        <v>39.479999999999997</v>
      </c>
      <c r="BO490" s="64">
        <f t="shared" ref="BO490:BO498" si="77">IFERROR(1/J490*(X490/H490),"0")</f>
        <v>6.1917249417249423E-2</v>
      </c>
      <c r="BP490" s="64">
        <f t="shared" ref="BP490:BP498" si="78">IFERROR(1/J490*(Y490/H490),"0")</f>
        <v>6.7307692307692318E-2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20</v>
      </c>
      <c r="Y491" s="642">
        <f t="shared" si="74"/>
        <v>21.12</v>
      </c>
      <c r="Z491" s="36">
        <f>IFERROR(IF(Y491=0,"",ROUNDUP(Y491/H491,0)*0.01196),"")</f>
        <v>4.7840000000000001E-2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21.363636363636363</v>
      </c>
      <c r="BN491" s="64">
        <f t="shared" si="76"/>
        <v>22.56</v>
      </c>
      <c r="BO491" s="64">
        <f t="shared" si="77"/>
        <v>3.6421911421911424E-2</v>
      </c>
      <c r="BP491" s="64">
        <f t="shared" si="78"/>
        <v>3.8461538461538464E-2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97</v>
      </c>
      <c r="Y492" s="642">
        <f t="shared" si="74"/>
        <v>100.32000000000001</v>
      </c>
      <c r="Z492" s="36">
        <f>IFERROR(IF(Y492=0,"",ROUNDUP(Y492/H492,0)*0.01196),"")</f>
        <v>0.22724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103.61363636363635</v>
      </c>
      <c r="BN492" s="64">
        <f t="shared" si="76"/>
        <v>107.16</v>
      </c>
      <c r="BO492" s="64">
        <f t="shared" si="77"/>
        <v>0.1766462703962704</v>
      </c>
      <c r="BP492" s="64">
        <f t="shared" si="78"/>
        <v>0.18269230769230771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28.598484848484848</v>
      </c>
      <c r="Y499" s="643">
        <f>IFERROR(Y490/H490,"0")+IFERROR(Y491/H491,"0")+IFERROR(Y492/H492,"0")+IFERROR(Y493/H493,"0")+IFERROR(Y494/H494,"0")+IFERROR(Y495/H495,"0")+IFERROR(Y496/H496,"0")+IFERROR(Y497/H497,"0")+IFERROR(Y498/H498,"0")</f>
        <v>30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0.35880000000000001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151</v>
      </c>
      <c r="Y500" s="643">
        <f>IFERROR(SUM(Y490:Y498),"0")</f>
        <v>158.4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645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700.08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686.71152897102888</v>
      </c>
      <c r="Y574" s="643">
        <f>IFERROR(SUM(BN22:BN570),"0")</f>
        <v>744.66899999999998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2</v>
      </c>
      <c r="Y575" s="38">
        <f>ROUNDUP(SUM(BP22:BP570),0)</f>
        <v>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736.71152897102888</v>
      </c>
      <c r="Y576" s="643">
        <f>GrossWeightTotalR+PalletQtyTotalR*25</f>
        <v>794.66899999999998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120.49418914418914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128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1.4977899999999997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33.6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33.6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84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12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23.4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165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348.48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20,49"/>
        <filter val="138,00"/>
        <filter val="151,00"/>
        <filter val="2"/>
        <filter val="2,56"/>
        <filter val="20,00"/>
        <filter val="26,14"/>
        <filter val="28,60"/>
        <filter val="29,00"/>
        <filter val="3,27"/>
        <filter val="3,45"/>
        <filter val="3,81"/>
        <filter val="32,00"/>
        <filter val="34,00"/>
        <filter val="34,17"/>
        <filter val="4,00"/>
        <filter val="4,17"/>
        <filter val="40,00"/>
        <filter val="42,00"/>
        <filter val="44,00"/>
        <filter val="48,00"/>
        <filter val="49,00"/>
        <filter val="6,00"/>
        <filter val="645,00"/>
        <filter val="686,71"/>
        <filter val="736,71"/>
        <filter val="8,33"/>
        <filter val="82,00"/>
        <filter val="90,00"/>
        <filter val="97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