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CBE75B-0147-4390-80B7-3880840E20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P516" i="1" s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Y506" i="1" s="1"/>
  <c r="P502" i="1"/>
  <c r="X500" i="1"/>
  <c r="X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Z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Y488" i="1" s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AA583" i="1" s="1"/>
  <c r="P455" i="1"/>
  <c r="X452" i="1"/>
  <c r="X451" i="1"/>
  <c r="BO450" i="1"/>
  <c r="BM450" i="1"/>
  <c r="Y450" i="1"/>
  <c r="BP450" i="1" s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Y408" i="1" s="1"/>
  <c r="P404" i="1"/>
  <c r="X402" i="1"/>
  <c r="X401" i="1"/>
  <c r="BO400" i="1"/>
  <c r="BM400" i="1"/>
  <c r="Y400" i="1"/>
  <c r="Y402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Y385" i="1" s="1"/>
  <c r="P383" i="1"/>
  <c r="BP382" i="1"/>
  <c r="BO382" i="1"/>
  <c r="BN382" i="1"/>
  <c r="BM382" i="1"/>
  <c r="Z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Y363" i="1" s="1"/>
  <c r="P359" i="1"/>
  <c r="X357" i="1"/>
  <c r="X356" i="1"/>
  <c r="BO355" i="1"/>
  <c r="BM355" i="1"/>
  <c r="Y355" i="1"/>
  <c r="U583" i="1" s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2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Y302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BP86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BO71" i="1"/>
  <c r="BM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X577" i="1" s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73" i="1" l="1"/>
  <c r="BN73" i="1"/>
  <c r="Z73" i="1"/>
  <c r="BP97" i="1"/>
  <c r="BN97" i="1"/>
  <c r="Z97" i="1"/>
  <c r="BP128" i="1"/>
  <c r="BN128" i="1"/>
  <c r="Z128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280" i="1"/>
  <c r="BN280" i="1"/>
  <c r="Z280" i="1"/>
  <c r="BP331" i="1"/>
  <c r="BN331" i="1"/>
  <c r="Z331" i="1"/>
  <c r="BP372" i="1"/>
  <c r="BN372" i="1"/>
  <c r="Z372" i="1"/>
  <c r="BP419" i="1"/>
  <c r="BN419" i="1"/>
  <c r="Z419" i="1"/>
  <c r="BP449" i="1"/>
  <c r="BN449" i="1"/>
  <c r="Z449" i="1"/>
  <c r="BP479" i="1"/>
  <c r="BN479" i="1"/>
  <c r="Z479" i="1"/>
  <c r="Z24" i="1"/>
  <c r="BN24" i="1"/>
  <c r="Z44" i="1"/>
  <c r="Z45" i="1" s="1"/>
  <c r="BN44" i="1"/>
  <c r="BP44" i="1"/>
  <c r="Y45" i="1"/>
  <c r="Z49" i="1"/>
  <c r="BN49" i="1"/>
  <c r="Y56" i="1"/>
  <c r="Z61" i="1"/>
  <c r="BN61" i="1"/>
  <c r="BP88" i="1"/>
  <c r="BN88" i="1"/>
  <c r="Z88" i="1"/>
  <c r="BP112" i="1"/>
  <c r="BN112" i="1"/>
  <c r="Z112" i="1"/>
  <c r="BP154" i="1"/>
  <c r="BN154" i="1"/>
  <c r="Z154" i="1"/>
  <c r="Y185" i="1"/>
  <c r="Y184" i="1"/>
  <c r="BP181" i="1"/>
  <c r="BN181" i="1"/>
  <c r="Z181" i="1"/>
  <c r="Z184" i="1" s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21" i="1"/>
  <c r="BN321" i="1"/>
  <c r="Z321" i="1"/>
  <c r="BP349" i="1"/>
  <c r="BN349" i="1"/>
  <c r="Z349" i="1"/>
  <c r="BP395" i="1"/>
  <c r="BN395" i="1"/>
  <c r="Z395" i="1"/>
  <c r="BP431" i="1"/>
  <c r="BN431" i="1"/>
  <c r="Z431" i="1"/>
  <c r="BP471" i="1"/>
  <c r="BN471" i="1"/>
  <c r="Z471" i="1"/>
  <c r="BP495" i="1"/>
  <c r="BN495" i="1"/>
  <c r="Z495" i="1"/>
  <c r="Y101" i="1"/>
  <c r="Y125" i="1"/>
  <c r="Y228" i="1"/>
  <c r="Y145" i="1"/>
  <c r="BP143" i="1"/>
  <c r="BN143" i="1"/>
  <c r="Z14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5" i="1"/>
  <c r="BN315" i="1"/>
  <c r="Z315" i="1"/>
  <c r="Z22" i="1"/>
  <c r="BN22" i="1"/>
  <c r="Y29" i="1"/>
  <c r="Z26" i="1"/>
  <c r="BN26" i="1"/>
  <c r="C583" i="1"/>
  <c r="Z40" i="1"/>
  <c r="BN40" i="1"/>
  <c r="Z51" i="1"/>
  <c r="BN51" i="1"/>
  <c r="Z59" i="1"/>
  <c r="BN59" i="1"/>
  <c r="Z65" i="1"/>
  <c r="BN65" i="1"/>
  <c r="BP65" i="1"/>
  <c r="Y68" i="1"/>
  <c r="Z71" i="1"/>
  <c r="BN71" i="1"/>
  <c r="BP71" i="1"/>
  <c r="Y78" i="1"/>
  <c r="Z75" i="1"/>
  <c r="BN75" i="1"/>
  <c r="Z86" i="1"/>
  <c r="BN86" i="1"/>
  <c r="Y89" i="1"/>
  <c r="Z92" i="1"/>
  <c r="BN92" i="1"/>
  <c r="BP92" i="1"/>
  <c r="Y100" i="1"/>
  <c r="Z95" i="1"/>
  <c r="BN95" i="1"/>
  <c r="Z99" i="1"/>
  <c r="BN99" i="1"/>
  <c r="Z106" i="1"/>
  <c r="BN106" i="1"/>
  <c r="Y115" i="1"/>
  <c r="Z118" i="1"/>
  <c r="BN118" i="1"/>
  <c r="Z122" i="1"/>
  <c r="BN122" i="1"/>
  <c r="BP133" i="1"/>
  <c r="BN133" i="1"/>
  <c r="Z133" i="1"/>
  <c r="I583" i="1"/>
  <c r="Y179" i="1"/>
  <c r="BP170" i="1"/>
  <c r="BN170" i="1"/>
  <c r="Z170" i="1"/>
  <c r="J583" i="1"/>
  <c r="BP193" i="1"/>
  <c r="BN193" i="1"/>
  <c r="Z193" i="1"/>
  <c r="BP207" i="1"/>
  <c r="BN207" i="1"/>
  <c r="Z207" i="1"/>
  <c r="BP217" i="1"/>
  <c r="BN217" i="1"/>
  <c r="Z217" i="1"/>
  <c r="K583" i="1"/>
  <c r="BP232" i="1"/>
  <c r="BN232" i="1"/>
  <c r="Z232" i="1"/>
  <c r="Y244" i="1"/>
  <c r="BP242" i="1"/>
  <c r="BN242" i="1"/>
  <c r="Z242" i="1"/>
  <c r="BP270" i="1"/>
  <c r="BN270" i="1"/>
  <c r="Z270" i="1"/>
  <c r="BP301" i="1"/>
  <c r="BN301" i="1"/>
  <c r="Z301" i="1"/>
  <c r="S583" i="1"/>
  <c r="Y307" i="1"/>
  <c r="BP306" i="1"/>
  <c r="BN306" i="1"/>
  <c r="Z306" i="1"/>
  <c r="Z307" i="1" s="1"/>
  <c r="BP311" i="1"/>
  <c r="BN311" i="1"/>
  <c r="Z311" i="1"/>
  <c r="BP323" i="1"/>
  <c r="BN323" i="1"/>
  <c r="Z323" i="1"/>
  <c r="Y339" i="1"/>
  <c r="BP335" i="1"/>
  <c r="BN335" i="1"/>
  <c r="Z335" i="1"/>
  <c r="BP360" i="1"/>
  <c r="BN360" i="1"/>
  <c r="Z360" i="1"/>
  <c r="BP378" i="1"/>
  <c r="BN378" i="1"/>
  <c r="Z378" i="1"/>
  <c r="BP405" i="1"/>
  <c r="BN405" i="1"/>
  <c r="Z405" i="1"/>
  <c r="BP421" i="1"/>
  <c r="BN421" i="1"/>
  <c r="Z421" i="1"/>
  <c r="BP436" i="1"/>
  <c r="BN436" i="1"/>
  <c r="Z436" i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136" i="1"/>
  <c r="Y146" i="1"/>
  <c r="H583" i="1"/>
  <c r="Y157" i="1"/>
  <c r="Y199" i="1"/>
  <c r="Y222" i="1"/>
  <c r="Y227" i="1"/>
  <c r="Y245" i="1"/>
  <c r="Y257" i="1"/>
  <c r="L583" i="1"/>
  <c r="Y274" i="1"/>
  <c r="Y283" i="1"/>
  <c r="Y324" i="1"/>
  <c r="BP329" i="1"/>
  <c r="BN329" i="1"/>
  <c r="Z329" i="1"/>
  <c r="BP343" i="1"/>
  <c r="BN343" i="1"/>
  <c r="Z343" i="1"/>
  <c r="BP370" i="1"/>
  <c r="BN370" i="1"/>
  <c r="Z370" i="1"/>
  <c r="W583" i="1"/>
  <c r="BP393" i="1"/>
  <c r="BN393" i="1"/>
  <c r="Z393" i="1"/>
  <c r="Y413" i="1"/>
  <c r="Y412" i="1"/>
  <c r="BP411" i="1"/>
  <c r="BN411" i="1"/>
  <c r="Z411" i="1"/>
  <c r="Z412" i="1" s="1"/>
  <c r="BP417" i="1"/>
  <c r="BN417" i="1"/>
  <c r="Z417" i="1"/>
  <c r="BP425" i="1"/>
  <c r="BN425" i="1"/>
  <c r="Z425" i="1"/>
  <c r="BP444" i="1"/>
  <c r="BN444" i="1"/>
  <c r="Z444" i="1"/>
  <c r="BP469" i="1"/>
  <c r="BN469" i="1"/>
  <c r="Z469" i="1"/>
  <c r="BP477" i="1"/>
  <c r="BN477" i="1"/>
  <c r="Z477" i="1"/>
  <c r="BP493" i="1"/>
  <c r="BN493" i="1"/>
  <c r="Z493" i="1"/>
  <c r="Y559" i="1"/>
  <c r="BP558" i="1"/>
  <c r="BN558" i="1"/>
  <c r="Z558" i="1"/>
  <c r="Z559" i="1" s="1"/>
  <c r="Y568" i="1"/>
  <c r="Y567" i="1"/>
  <c r="BP566" i="1"/>
  <c r="BN566" i="1"/>
  <c r="Z566" i="1"/>
  <c r="Z567" i="1" s="1"/>
  <c r="Y333" i="1"/>
  <c r="Y338" i="1"/>
  <c r="Y346" i="1"/>
  <c r="Y352" i="1"/>
  <c r="V583" i="1"/>
  <c r="Y384" i="1"/>
  <c r="Y439" i="1"/>
  <c r="Y445" i="1"/>
  <c r="Y500" i="1"/>
  <c r="Y521" i="1"/>
  <c r="H9" i="1"/>
  <c r="A10" i="1"/>
  <c r="B583" i="1"/>
  <c r="X574" i="1"/>
  <c r="X575" i="1"/>
  <c r="Z23" i="1"/>
  <c r="BN23" i="1"/>
  <c r="BP23" i="1"/>
  <c r="Z25" i="1"/>
  <c r="BN25" i="1"/>
  <c r="Z27" i="1"/>
  <c r="BN27" i="1"/>
  <c r="Y28" i="1"/>
  <c r="X573" i="1"/>
  <c r="Z31" i="1"/>
  <c r="Z32" i="1" s="1"/>
  <c r="BN31" i="1"/>
  <c r="BP31" i="1"/>
  <c r="Y32" i="1"/>
  <c r="Z37" i="1"/>
  <c r="BN37" i="1"/>
  <c r="BP37" i="1"/>
  <c r="Z39" i="1"/>
  <c r="BN39" i="1"/>
  <c r="Y42" i="1"/>
  <c r="D583" i="1"/>
  <c r="Z50" i="1"/>
  <c r="BN50" i="1"/>
  <c r="BP50" i="1"/>
  <c r="Z52" i="1"/>
  <c r="BN52" i="1"/>
  <c r="Z54" i="1"/>
  <c r="BN54" i="1"/>
  <c r="Y55" i="1"/>
  <c r="Z58" i="1"/>
  <c r="BN58" i="1"/>
  <c r="BP58" i="1"/>
  <c r="Z60" i="1"/>
  <c r="BN60" i="1"/>
  <c r="Y63" i="1"/>
  <c r="Z66" i="1"/>
  <c r="BN66" i="1"/>
  <c r="BP66" i="1"/>
  <c r="Z72" i="1"/>
  <c r="BN72" i="1"/>
  <c r="BP72" i="1"/>
  <c r="Z74" i="1"/>
  <c r="BN74" i="1"/>
  <c r="Z76" i="1"/>
  <c r="BN76" i="1"/>
  <c r="Z80" i="1"/>
  <c r="Z82" i="1" s="1"/>
  <c r="BN80" i="1"/>
  <c r="BP80" i="1"/>
  <c r="Y83" i="1"/>
  <c r="E583" i="1"/>
  <c r="Z87" i="1"/>
  <c r="Z89" i="1" s="1"/>
  <c r="BN87" i="1"/>
  <c r="BP87" i="1"/>
  <c r="Y90" i="1"/>
  <c r="Z93" i="1"/>
  <c r="BN93" i="1"/>
  <c r="BP93" i="1"/>
  <c r="Z94" i="1"/>
  <c r="BN94" i="1"/>
  <c r="Z96" i="1"/>
  <c r="BN96" i="1"/>
  <c r="Z98" i="1"/>
  <c r="BN98" i="1"/>
  <c r="F583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Z121" i="1"/>
  <c r="BN121" i="1"/>
  <c r="Z123" i="1"/>
  <c r="BN123" i="1"/>
  <c r="Y124" i="1"/>
  <c r="Z127" i="1"/>
  <c r="Z129" i="1" s="1"/>
  <c r="BN127" i="1"/>
  <c r="BP127" i="1"/>
  <c r="Y130" i="1"/>
  <c r="G583" i="1"/>
  <c r="Z134" i="1"/>
  <c r="BN134" i="1"/>
  <c r="BP134" i="1"/>
  <c r="Y135" i="1"/>
  <c r="Z138" i="1"/>
  <c r="Z140" i="1" s="1"/>
  <c r="BN138" i="1"/>
  <c r="BP138" i="1"/>
  <c r="Y141" i="1"/>
  <c r="Z144" i="1"/>
  <c r="BN144" i="1"/>
  <c r="BP144" i="1"/>
  <c r="Z149" i="1"/>
  <c r="Z150" i="1" s="1"/>
  <c r="BN149" i="1"/>
  <c r="BP149" i="1"/>
  <c r="Y150" i="1"/>
  <c r="Z153" i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78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BN243" i="1"/>
  <c r="BP243" i="1"/>
  <c r="Z251" i="1"/>
  <c r="BN251" i="1"/>
  <c r="BP251" i="1"/>
  <c r="Z252" i="1"/>
  <c r="BN252" i="1"/>
  <c r="Z253" i="1"/>
  <c r="BN253" i="1"/>
  <c r="Z254" i="1"/>
  <c r="BN254" i="1"/>
  <c r="Z255" i="1"/>
  <c r="BN255" i="1"/>
  <c r="Y256" i="1"/>
  <c r="Z260" i="1"/>
  <c r="BN260" i="1"/>
  <c r="BP260" i="1"/>
  <c r="Z262" i="1"/>
  <c r="BN262" i="1"/>
  <c r="Z264" i="1"/>
  <c r="BN264" i="1"/>
  <c r="Y267" i="1"/>
  <c r="M583" i="1"/>
  <c r="Z271" i="1"/>
  <c r="BN271" i="1"/>
  <c r="BP271" i="1"/>
  <c r="Y275" i="1"/>
  <c r="O583" i="1"/>
  <c r="Z279" i="1"/>
  <c r="BN279" i="1"/>
  <c r="BP279" i="1"/>
  <c r="Z281" i="1"/>
  <c r="BN281" i="1"/>
  <c r="Y282" i="1"/>
  <c r="Z286" i="1"/>
  <c r="Z287" i="1" s="1"/>
  <c r="BN286" i="1"/>
  <c r="BP286" i="1"/>
  <c r="Y287" i="1"/>
  <c r="Z290" i="1"/>
  <c r="Z291" i="1" s="1"/>
  <c r="BN290" i="1"/>
  <c r="BP290" i="1"/>
  <c r="Y292" i="1"/>
  <c r="Q583" i="1"/>
  <c r="Y296" i="1"/>
  <c r="BP295" i="1"/>
  <c r="BN295" i="1"/>
  <c r="Z295" i="1"/>
  <c r="Z296" i="1" s="1"/>
  <c r="Y297" i="1"/>
  <c r="R583" i="1"/>
  <c r="Y303" i="1"/>
  <c r="BP300" i="1"/>
  <c r="BN300" i="1"/>
  <c r="Z300" i="1"/>
  <c r="Z302" i="1" s="1"/>
  <c r="BP314" i="1"/>
  <c r="BN314" i="1"/>
  <c r="Z314" i="1"/>
  <c r="F9" i="1"/>
  <c r="J9" i="1"/>
  <c r="Y41" i="1"/>
  <c r="Y151" i="1"/>
  <c r="Y167" i="1"/>
  <c r="Y194" i="1"/>
  <c r="Y239" i="1"/>
  <c r="Y266" i="1"/>
  <c r="Y288" i="1"/>
  <c r="Y318" i="1"/>
  <c r="BP312" i="1"/>
  <c r="BN312" i="1"/>
  <c r="Z312" i="1"/>
  <c r="BP316" i="1"/>
  <c r="BN316" i="1"/>
  <c r="Z316" i="1"/>
  <c r="Y308" i="1"/>
  <c r="T583" i="1"/>
  <c r="Y317" i="1"/>
  <c r="Z320" i="1"/>
  <c r="BN320" i="1"/>
  <c r="BP320" i="1"/>
  <c r="Z322" i="1"/>
  <c r="BN322" i="1"/>
  <c r="Y325" i="1"/>
  <c r="Z328" i="1"/>
  <c r="BN328" i="1"/>
  <c r="BP328" i="1"/>
  <c r="Z330" i="1"/>
  <c r="BN330" i="1"/>
  <c r="Z336" i="1"/>
  <c r="BN336" i="1"/>
  <c r="BP336" i="1"/>
  <c r="Z341" i="1"/>
  <c r="BN341" i="1"/>
  <c r="BP341" i="1"/>
  <c r="Z342" i="1"/>
  <c r="BN342" i="1"/>
  <c r="Z344" i="1"/>
  <c r="BN344" i="1"/>
  <c r="Y345" i="1"/>
  <c r="Z348" i="1"/>
  <c r="BN348" i="1"/>
  <c r="BP348" i="1"/>
  <c r="Z350" i="1"/>
  <c r="BN350" i="1"/>
  <c r="Y351" i="1"/>
  <c r="Z355" i="1"/>
  <c r="Z356" i="1" s="1"/>
  <c r="BN355" i="1"/>
  <c r="BP355" i="1"/>
  <c r="Y356" i="1"/>
  <c r="Z359" i="1"/>
  <c r="BN359" i="1"/>
  <c r="BP359" i="1"/>
  <c r="Z361" i="1"/>
  <c r="BN361" i="1"/>
  <c r="Y362" i="1"/>
  <c r="Z367" i="1"/>
  <c r="BN367" i="1"/>
  <c r="BP367" i="1"/>
  <c r="Z369" i="1"/>
  <c r="BN369" i="1"/>
  <c r="Z371" i="1"/>
  <c r="BN371" i="1"/>
  <c r="Z373" i="1"/>
  <c r="BN373" i="1"/>
  <c r="Y374" i="1"/>
  <c r="Z377" i="1"/>
  <c r="Z379" i="1" s="1"/>
  <c r="BN377" i="1"/>
  <c r="BP377" i="1"/>
  <c r="Y380" i="1"/>
  <c r="Z383" i="1"/>
  <c r="Z384" i="1" s="1"/>
  <c r="BN383" i="1"/>
  <c r="BP383" i="1"/>
  <c r="Z387" i="1"/>
  <c r="Z388" i="1" s="1"/>
  <c r="BN387" i="1"/>
  <c r="BP387" i="1"/>
  <c r="Y388" i="1"/>
  <c r="Z392" i="1"/>
  <c r="BN392" i="1"/>
  <c r="BP392" i="1"/>
  <c r="Z394" i="1"/>
  <c r="BN394" i="1"/>
  <c r="Z396" i="1"/>
  <c r="BN396" i="1"/>
  <c r="Y397" i="1"/>
  <c r="Z400" i="1"/>
  <c r="Z401" i="1" s="1"/>
  <c r="BN400" i="1"/>
  <c r="BP400" i="1"/>
  <c r="Y401" i="1"/>
  <c r="Z404" i="1"/>
  <c r="BN404" i="1"/>
  <c r="BP404" i="1"/>
  <c r="Z406" i="1"/>
  <c r="BN406" i="1"/>
  <c r="Y409" i="1"/>
  <c r="X583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BN430" i="1"/>
  <c r="BP430" i="1"/>
  <c r="Y433" i="1"/>
  <c r="Y583" i="1"/>
  <c r="Z437" i="1"/>
  <c r="BN437" i="1"/>
  <c r="BP437" i="1"/>
  <c r="Y438" i="1"/>
  <c r="Z441" i="1"/>
  <c r="BN441" i="1"/>
  <c r="BP441" i="1"/>
  <c r="Z443" i="1"/>
  <c r="BN443" i="1"/>
  <c r="Y446" i="1"/>
  <c r="Z583" i="1"/>
  <c r="Z450" i="1"/>
  <c r="BN450" i="1"/>
  <c r="Y451" i="1"/>
  <c r="Z455" i="1"/>
  <c r="Z456" i="1" s="1"/>
  <c r="BN455" i="1"/>
  <c r="BP455" i="1"/>
  <c r="Y456" i="1"/>
  <c r="Z459" i="1"/>
  <c r="Z460" i="1" s="1"/>
  <c r="BN459" i="1"/>
  <c r="BP459" i="1"/>
  <c r="Y460" i="1"/>
  <c r="BP468" i="1"/>
  <c r="BN468" i="1"/>
  <c r="Z468" i="1"/>
  <c r="BP472" i="1"/>
  <c r="BN472" i="1"/>
  <c r="Z472" i="1"/>
  <c r="Y357" i="1"/>
  <c r="Y375" i="1"/>
  <c r="Y398" i="1"/>
  <c r="Y428" i="1"/>
  <c r="Y452" i="1"/>
  <c r="Y457" i="1"/>
  <c r="BP466" i="1"/>
  <c r="BN466" i="1"/>
  <c r="Z466" i="1"/>
  <c r="BP470" i="1"/>
  <c r="BN470" i="1"/>
  <c r="Z470" i="1"/>
  <c r="AB583" i="1"/>
  <c r="Z474" i="1"/>
  <c r="BN474" i="1"/>
  <c r="Z476" i="1"/>
  <c r="BN476" i="1"/>
  <c r="Z478" i="1"/>
  <c r="BN478" i="1"/>
  <c r="Z480" i="1"/>
  <c r="BN480" i="1"/>
  <c r="Y481" i="1"/>
  <c r="Z484" i="1"/>
  <c r="BN484" i="1"/>
  <c r="BP484" i="1"/>
  <c r="Z486" i="1"/>
  <c r="BN486" i="1"/>
  <c r="Y487" i="1"/>
  <c r="Z490" i="1"/>
  <c r="BN490" i="1"/>
  <c r="BP490" i="1"/>
  <c r="Z492" i="1"/>
  <c r="BN492" i="1"/>
  <c r="Z494" i="1"/>
  <c r="BN494" i="1"/>
  <c r="Z496" i="1"/>
  <c r="BN496" i="1"/>
  <c r="Z498" i="1"/>
  <c r="BN498" i="1"/>
  <c r="Y499" i="1"/>
  <c r="Z502" i="1"/>
  <c r="BN502" i="1"/>
  <c r="BP502" i="1"/>
  <c r="Z504" i="1"/>
  <c r="BN504" i="1"/>
  <c r="Y505" i="1"/>
  <c r="Z508" i="1"/>
  <c r="Z510" i="1" s="1"/>
  <c r="BN508" i="1"/>
  <c r="BP508" i="1"/>
  <c r="Y511" i="1"/>
  <c r="Z515" i="1"/>
  <c r="BN515" i="1"/>
  <c r="BP515" i="1"/>
  <c r="Z516" i="1"/>
  <c r="BN516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55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482" i="1"/>
  <c r="BN491" i="1"/>
  <c r="Z503" i="1"/>
  <c r="BN503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BP552" i="1"/>
  <c r="BN552" i="1"/>
  <c r="Z552" i="1"/>
  <c r="AD583" i="1"/>
  <c r="AC583" i="1"/>
  <c r="Y560" i="1"/>
  <c r="Z451" i="1" l="1"/>
  <c r="Z432" i="1"/>
  <c r="Z408" i="1"/>
  <c r="Z397" i="1"/>
  <c r="Z338" i="1"/>
  <c r="Z274" i="1"/>
  <c r="Z135" i="1"/>
  <c r="Z68" i="1"/>
  <c r="Z427" i="1"/>
  <c r="Y574" i="1"/>
  <c r="Z505" i="1"/>
  <c r="Z499" i="1"/>
  <c r="Z487" i="1"/>
  <c r="Z481" i="1"/>
  <c r="Z438" i="1"/>
  <c r="Z332" i="1"/>
  <c r="Z317" i="1"/>
  <c r="Z282" i="1"/>
  <c r="Z244" i="1"/>
  <c r="Z239" i="1"/>
  <c r="Z222" i="1"/>
  <c r="Z210" i="1"/>
  <c r="Z145" i="1"/>
  <c r="Z108" i="1"/>
  <c r="Z100" i="1"/>
  <c r="Z77" i="1"/>
  <c r="Z62" i="1"/>
  <c r="Z55" i="1"/>
  <c r="Y573" i="1"/>
  <c r="Y575" i="1"/>
  <c r="Z28" i="1"/>
  <c r="X576" i="1"/>
  <c r="Z521" i="1"/>
  <c r="Z554" i="1"/>
  <c r="Z539" i="1"/>
  <c r="Z445" i="1"/>
  <c r="Z374" i="1"/>
  <c r="Z362" i="1"/>
  <c r="Z351" i="1"/>
  <c r="Z345" i="1"/>
  <c r="Z324" i="1"/>
  <c r="Z266" i="1"/>
  <c r="Z256" i="1"/>
  <c r="Z178" i="1"/>
  <c r="Z156" i="1"/>
  <c r="Z124" i="1"/>
  <c r="Z114" i="1"/>
  <c r="Z41" i="1"/>
  <c r="Y577" i="1"/>
  <c r="Z578" i="1" l="1"/>
  <c r="Y576" i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<sst xmlns="http://schemas.openxmlformats.org/spreadsheetml/2006/main" count="2614" uniqueCount="939">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</sst>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45780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915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Суббота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5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218</v>
      </c>
      <c r="Y37" s="642">
        <f>IFERROR(IF(X37="",0,CEILING((X37/$H37),1)*$H37),"")</f>
        <v>226.8</v>
      </c>
      <c r="Z37" s="36">
        <f>IFERROR(IF(Y37=0,"",ROUNDUP(Y37/H37,0)*0.01898),"")</f>
        <v>0.39857999999999999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226.78055555555554</v>
      </c>
      <c r="BN37" s="64">
        <f>IFERROR(Y37*I37/H37,"0")</f>
        <v>235.93499999999997</v>
      </c>
      <c r="BO37" s="64">
        <f>IFERROR(1/J37*(X37/H37),"0")</f>
        <v>0.31539351851851849</v>
      </c>
      <c r="BP37" s="64">
        <f>IFERROR(1/J37*(Y37/H37),"0")</f>
        <v>0.328125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20.185185185185183</v>
      </c>
      <c r="Y41" s="643">
        <f>IFERROR(Y37/H37,"0")+IFERROR(Y38/H38,"0")+IFERROR(Y39/H39,"0")+IFERROR(Y40/H40,"0")</f>
        <v>21</v>
      </c>
      <c r="Z41" s="643">
        <f>IFERROR(IF(Z37="",0,Z37),"0")+IFERROR(IF(Z38="",0,Z38),"0")+IFERROR(IF(Z39="",0,Z39),"0")+IFERROR(IF(Z40="",0,Z40),"0")</f>
        <v>0.39857999999999999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218</v>
      </c>
      <c r="Y42" s="643">
        <f>IFERROR(SUM(Y37:Y40),"0")</f>
        <v>226.8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112</v>
      </c>
      <c r="Y50" s="642">
        <f t="shared" si="6"/>
        <v>118.80000000000001</v>
      </c>
      <c r="Z50" s="36">
        <f>IFERROR(IF(Y50=0,"",ROUNDUP(Y50/H50,0)*0.01898),"")</f>
        <v>0.20877999999999999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116.51111111111109</v>
      </c>
      <c r="BN50" s="64">
        <f t="shared" si="8"/>
        <v>123.58499999999999</v>
      </c>
      <c r="BO50" s="64">
        <f t="shared" si="9"/>
        <v>0.16203703703703703</v>
      </c>
      <c r="BP50" s="64">
        <f t="shared" si="10"/>
        <v>0.171875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78</v>
      </c>
      <c r="Y52" s="642">
        <f t="shared" si="6"/>
        <v>80</v>
      </c>
      <c r="Z52" s="36">
        <f>IFERROR(IF(Y52=0,"",ROUNDUP(Y52/H52,0)*0.00902),"")</f>
        <v>0.1804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82.094999999999999</v>
      </c>
      <c r="BN52" s="64">
        <f t="shared" si="8"/>
        <v>84.2</v>
      </c>
      <c r="BO52" s="64">
        <f t="shared" si="9"/>
        <v>0.14772727272727273</v>
      </c>
      <c r="BP52" s="64">
        <f t="shared" si="10"/>
        <v>0.15151515151515152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29.87037037037037</v>
      </c>
      <c r="Y55" s="643">
        <f>IFERROR(Y49/H49,"0")+IFERROR(Y50/H50,"0")+IFERROR(Y51/H51,"0")+IFERROR(Y52/H52,"0")+IFERROR(Y53/H53,"0")+IFERROR(Y54/H54,"0")</f>
        <v>31</v>
      </c>
      <c r="Z55" s="643">
        <f>IFERROR(IF(Z49="",0,Z49),"0")+IFERROR(IF(Z50="",0,Z50),"0")+IFERROR(IF(Z51="",0,Z51),"0")+IFERROR(IF(Z52="",0,Z52),"0")+IFERROR(IF(Z53="",0,Z53),"0")+IFERROR(IF(Z54="",0,Z54),"0")</f>
        <v>0.38917999999999997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190</v>
      </c>
      <c r="Y56" s="643">
        <f>IFERROR(SUM(Y49:Y54),"0")</f>
        <v>198.8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4</v>
      </c>
      <c r="Y66" s="642">
        <f>IFERROR(IF(X66="",0,CEILING((X66/$H66),1)*$H66),"")</f>
        <v>5.4</v>
      </c>
      <c r="Z66" s="36">
        <f>IFERROR(IF(Y66=0,"",ROUNDUP(Y66/H66,0)*0.00502),"")</f>
        <v>1.506E-2</v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4.2222222222222223</v>
      </c>
      <c r="BN66" s="64">
        <f>IFERROR(Y66*I66/H66,"0")</f>
        <v>5.7</v>
      </c>
      <c r="BO66" s="64">
        <f>IFERROR(1/J66*(X66/H66),"0")</f>
        <v>9.4966761633428314E-3</v>
      </c>
      <c r="BP66" s="64">
        <f>IFERROR(1/J66*(Y66/H66),"0")</f>
        <v>1.2820512820512822E-2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2.2222222222222223</v>
      </c>
      <c r="Y68" s="643">
        <f>IFERROR(Y65/H65,"0")+IFERROR(Y66/H66,"0")+IFERROR(Y67/H67,"0")</f>
        <v>3</v>
      </c>
      <c r="Z68" s="643">
        <f>IFERROR(IF(Z65="",0,Z65),"0")+IFERROR(IF(Z66="",0,Z66),"0")+IFERROR(IF(Z67="",0,Z67),"0")</f>
        <v>1.506E-2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4</v>
      </c>
      <c r="Y69" s="643">
        <f>IFERROR(SUM(Y65:Y67),"0")</f>
        <v>5.4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26</v>
      </c>
      <c r="Y72" s="642">
        <f t="shared" si="11"/>
        <v>33.6</v>
      </c>
      <c r="Z72" s="36">
        <f>IFERROR(IF(Y72=0,"",ROUNDUP(Y72/H72,0)*0.01898),"")</f>
        <v>7.5920000000000001E-2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27.346428571428575</v>
      </c>
      <c r="BN72" s="64">
        <f t="shared" si="13"/>
        <v>35.340000000000003</v>
      </c>
      <c r="BO72" s="64">
        <f t="shared" si="14"/>
        <v>4.8363095238095233E-2</v>
      </c>
      <c r="BP72" s="64">
        <f t="shared" si="15"/>
        <v>6.25E-2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3.0952380952380949</v>
      </c>
      <c r="Y77" s="643">
        <f>IFERROR(Y71/H71,"0")+IFERROR(Y72/H72,"0")+IFERROR(Y73/H73,"0")+IFERROR(Y74/H74,"0")+IFERROR(Y75/H75,"0")+IFERROR(Y76/H76,"0")</f>
        <v>4</v>
      </c>
      <c r="Z77" s="643">
        <f>IFERROR(IF(Z71="",0,Z71),"0")+IFERROR(IF(Z72="",0,Z72),"0")+IFERROR(IF(Z73="",0,Z73),"0")+IFERROR(IF(Z74="",0,Z74),"0")+IFERROR(IF(Z75="",0,Z75),"0")+IFERROR(IF(Z76="",0,Z76),"0")</f>
        <v>7.5920000000000001E-2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26</v>
      </c>
      <c r="Y78" s="643">
        <f>IFERROR(SUM(Y71:Y76),"0")</f>
        <v>33.6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300</v>
      </c>
      <c r="Y86" s="642">
        <f>IFERROR(IF(X86="",0,CEILING((X86/$H86),1)*$H86),"")</f>
        <v>302.40000000000003</v>
      </c>
      <c r="Z86" s="36">
        <f>IFERROR(IF(Y86=0,"",ROUNDUP(Y86/H86,0)*0.01898),"")</f>
        <v>0.53144000000000002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312.08333333333331</v>
      </c>
      <c r="BN86" s="64">
        <f>IFERROR(Y86*I86/H86,"0")</f>
        <v>314.58000000000004</v>
      </c>
      <c r="BO86" s="64">
        <f>IFERROR(1/J86*(X86/H86),"0")</f>
        <v>0.43402777777777773</v>
      </c>
      <c r="BP86" s="64">
        <f>IFERROR(1/J86*(Y86/H86),"0")</f>
        <v>0.4375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27.777777777777775</v>
      </c>
      <c r="Y89" s="643">
        <f>IFERROR(Y86/H86,"0")+IFERROR(Y87/H87,"0")+IFERROR(Y88/H88,"0")</f>
        <v>28</v>
      </c>
      <c r="Z89" s="643">
        <f>IFERROR(IF(Z86="",0,Z86),"0")+IFERROR(IF(Z87="",0,Z87),"0")+IFERROR(IF(Z88="",0,Z88),"0")</f>
        <v>0.53144000000000002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300</v>
      </c>
      <c r="Y90" s="643">
        <f>IFERROR(SUM(Y86:Y88),"0")</f>
        <v>302.40000000000003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19</v>
      </c>
      <c r="Y92" s="642">
        <f t="shared" ref="Y92:Y99" si="16">IFERROR(IF(X92="",0,CEILING((X92/$H92),1)*$H92),"")</f>
        <v>25.200000000000003</v>
      </c>
      <c r="Z92" s="36">
        <f>IFERROR(IF(Y92=0,"",ROUNDUP(Y92/H92,0)*0.01898),"")</f>
        <v>5.6940000000000004E-2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20.173928571428572</v>
      </c>
      <c r="BN92" s="64">
        <f t="shared" ref="BN92:BN99" si="18">IFERROR(Y92*I92/H92,"0")</f>
        <v>26.757000000000001</v>
      </c>
      <c r="BO92" s="64">
        <f t="shared" ref="BO92:BO99" si="19">IFERROR(1/J92*(X92/H92),"0")</f>
        <v>3.5342261904761904E-2</v>
      </c>
      <c r="BP92" s="64">
        <f t="shared" ref="BP92:BP99" si="20">IFERROR(1/J92*(Y92/H92),"0")</f>
        <v>4.6875E-2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178</v>
      </c>
      <c r="Y96" s="642">
        <f t="shared" si="16"/>
        <v>178.20000000000002</v>
      </c>
      <c r="Z96" s="36">
        <f>IFERROR(IF(Y96=0,"",ROUNDUP(Y96/H96,0)*0.00651),"")</f>
        <v>0.42965999999999999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194.61333333333332</v>
      </c>
      <c r="BN96" s="64">
        <f t="shared" si="18"/>
        <v>194.83200000000002</v>
      </c>
      <c r="BO96" s="64">
        <f t="shared" si="19"/>
        <v>0.36223036223036226</v>
      </c>
      <c r="BP96" s="64">
        <f t="shared" si="20"/>
        <v>0.36263736263736268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68.187830687830683</v>
      </c>
      <c r="Y100" s="643">
        <f>IFERROR(Y92/H92,"0")+IFERROR(Y93/H93,"0")+IFERROR(Y94/H94,"0")+IFERROR(Y95/H95,"0")+IFERROR(Y96/H96,"0")+IFERROR(Y97/H97,"0")+IFERROR(Y98/H98,"0")+IFERROR(Y99/H99,"0")</f>
        <v>69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0.48659999999999998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197</v>
      </c>
      <c r="Y101" s="643">
        <f>IFERROR(SUM(Y92:Y99),"0")</f>
        <v>203.40000000000003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102</v>
      </c>
      <c r="Y104" s="642">
        <f>IFERROR(IF(X104="",0,CEILING((X104/$H104),1)*$H104),"")</f>
        <v>108</v>
      </c>
      <c r="Z104" s="36">
        <f>IFERROR(IF(Y104=0,"",ROUNDUP(Y104/H104,0)*0.01898),"")</f>
        <v>0.1898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106.10833333333333</v>
      </c>
      <c r="BN104" s="64">
        <f>IFERROR(Y104*I104/H104,"0")</f>
        <v>112.34999999999998</v>
      </c>
      <c r="BO104" s="64">
        <f>IFERROR(1/J104*(X104/H104),"0")</f>
        <v>0.14756944444444445</v>
      </c>
      <c r="BP104" s="64">
        <f>IFERROR(1/J104*(Y104/H104),"0")</f>
        <v>0.15625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81</v>
      </c>
      <c r="Y106" s="642">
        <f>IFERROR(IF(X106="",0,CEILING((X106/$H106),1)*$H106),"")</f>
        <v>81</v>
      </c>
      <c r="Z106" s="36">
        <f>IFERROR(IF(Y106=0,"",ROUNDUP(Y106/H106,0)*0.00902),"")</f>
        <v>0.16236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84.78</v>
      </c>
      <c r="BN106" s="64">
        <f>IFERROR(Y106*I106/H106,"0")</f>
        <v>84.78</v>
      </c>
      <c r="BO106" s="64">
        <f>IFERROR(1/J106*(X106/H106),"0")</f>
        <v>0.13636363636363635</v>
      </c>
      <c r="BP106" s="64">
        <f>IFERROR(1/J106*(Y106/H106),"0")</f>
        <v>0.13636363636363635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27.444444444444443</v>
      </c>
      <c r="Y108" s="643">
        <f>IFERROR(Y104/H104,"0")+IFERROR(Y105/H105,"0")+IFERROR(Y106/H106,"0")+IFERROR(Y107/H107,"0")</f>
        <v>28</v>
      </c>
      <c r="Z108" s="643">
        <f>IFERROR(IF(Z104="",0,Z104),"0")+IFERROR(IF(Z105="",0,Z105),"0")+IFERROR(IF(Z106="",0,Z106),"0")+IFERROR(IF(Z107="",0,Z107),"0")</f>
        <v>0.35216000000000003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183</v>
      </c>
      <c r="Y109" s="643">
        <f>IFERROR(SUM(Y104:Y107),"0")</f>
        <v>189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51</v>
      </c>
      <c r="Y111" s="642">
        <f>IFERROR(IF(X111="",0,CEILING((X111/$H111),1)*$H111),"")</f>
        <v>54</v>
      </c>
      <c r="Z111" s="36">
        <f>IFERROR(IF(Y111=0,"",ROUNDUP(Y111/H111,0)*0.01898),"")</f>
        <v>9.4899999999999998E-2</v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53.054166666666667</v>
      </c>
      <c r="BN111" s="64">
        <f>IFERROR(Y111*I111/H111,"0")</f>
        <v>56.17499999999999</v>
      </c>
      <c r="BO111" s="64">
        <f>IFERROR(1/J111*(X111/H111),"0")</f>
        <v>7.3784722222222224E-2</v>
      </c>
      <c r="BP111" s="64">
        <f>IFERROR(1/J111*(Y111/H111),"0")</f>
        <v>7.8125E-2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4.7222222222222223</v>
      </c>
      <c r="Y114" s="643">
        <f>IFERROR(Y111/H111,"0")+IFERROR(Y112/H112,"0")+IFERROR(Y113/H113,"0")</f>
        <v>5</v>
      </c>
      <c r="Z114" s="643">
        <f>IFERROR(IF(Z111="",0,Z111),"0")+IFERROR(IF(Z112="",0,Z112),"0")+IFERROR(IF(Z113="",0,Z113),"0")</f>
        <v>9.4899999999999998E-2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51</v>
      </c>
      <c r="Y115" s="643">
        <f>IFERROR(SUM(Y111:Y113),"0")</f>
        <v>54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1110</v>
      </c>
      <c r="Y118" s="642">
        <f t="shared" si="21"/>
        <v>1117.2</v>
      </c>
      <c r="Z118" s="36">
        <f>IFERROR(IF(Y118=0,"",ROUNDUP(Y118/H118,0)*0.01898),"")</f>
        <v>2.52434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1177.7892857142856</v>
      </c>
      <c r="BN118" s="64">
        <f t="shared" si="23"/>
        <v>1185.4290000000001</v>
      </c>
      <c r="BO118" s="64">
        <f t="shared" si="24"/>
        <v>2.0647321428571428</v>
      </c>
      <c r="BP118" s="64">
        <f t="shared" si="25"/>
        <v>2.078125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132.14285714285714</v>
      </c>
      <c r="Y124" s="643">
        <f>IFERROR(Y117/H117,"0")+IFERROR(Y118/H118,"0")+IFERROR(Y119/H119,"0")+IFERROR(Y120/H120,"0")+IFERROR(Y121/H121,"0")+IFERROR(Y122/H122,"0")+IFERROR(Y123/H123,"0")</f>
        <v>133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2.52434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1110</v>
      </c>
      <c r="Y125" s="643">
        <f>IFERROR(SUM(Y117:Y123),"0")</f>
        <v>1117.2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3</v>
      </c>
      <c r="Y165" s="642">
        <f>IFERROR(IF(X165="",0,CEILING((X165/$H165),1)*$H165),"")</f>
        <v>3.96</v>
      </c>
      <c r="Z165" s="36">
        <f>IFERROR(IF(Y165=0,"",ROUNDUP(Y165/H165,0)*0.00502),"")</f>
        <v>1.004E-2</v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3.1515151515151518</v>
      </c>
      <c r="BN165" s="64">
        <f>IFERROR(Y165*I165/H165,"0")</f>
        <v>4.16</v>
      </c>
      <c r="BO165" s="64">
        <f>IFERROR(1/J165*(X165/H165),"0")</f>
        <v>6.4750064750064753E-3</v>
      </c>
      <c r="BP165" s="64">
        <f>IFERROR(1/J165*(Y165/H165),"0")</f>
        <v>8.5470085470085479E-3</v>
      </c>
    </row>
    <row r="166" spans="1:68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1.5151515151515151</v>
      </c>
      <c r="Y166" s="643">
        <f>IFERROR(Y165/H165,"0")</f>
        <v>2</v>
      </c>
      <c r="Z166" s="643">
        <f>IFERROR(IF(Z165="",0,Z165),"0")</f>
        <v>1.004E-2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3</v>
      </c>
      <c r="Y167" s="643">
        <f>IFERROR(SUM(Y165:Y165),"0")</f>
        <v>3.96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2</v>
      </c>
      <c r="Y174" s="642">
        <f t="shared" si="26"/>
        <v>3.6</v>
      </c>
      <c r="Z174" s="36">
        <f>IFERROR(IF(Y174=0,"",ROUNDUP(Y174/H174,0)*0.00502),"")</f>
        <v>1.004E-2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2.1444444444444444</v>
      </c>
      <c r="BN174" s="64">
        <f t="shared" si="28"/>
        <v>3.8599999999999994</v>
      </c>
      <c r="BO174" s="64">
        <f t="shared" si="29"/>
        <v>4.7483380816714157E-3</v>
      </c>
      <c r="BP174" s="64">
        <f t="shared" si="30"/>
        <v>8.5470085470085479E-3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58</v>
      </c>
      <c r="Y175" s="642">
        <f t="shared" si="26"/>
        <v>58.800000000000004</v>
      </c>
      <c r="Z175" s="36">
        <f>IFERROR(IF(Y175=0,"",ROUNDUP(Y175/H175,0)*0.00502),"")</f>
        <v>0.14056000000000002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60.761904761904766</v>
      </c>
      <c r="BN175" s="64">
        <f t="shared" si="28"/>
        <v>61.6</v>
      </c>
      <c r="BO175" s="64">
        <f t="shared" si="29"/>
        <v>0.11803011803011804</v>
      </c>
      <c r="BP175" s="64">
        <f t="shared" si="30"/>
        <v>0.11965811965811968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28.730158730158728</v>
      </c>
      <c r="Y178" s="643">
        <f>IFERROR(Y169/H169,"0")+IFERROR(Y170/H170,"0")+IFERROR(Y171/H171,"0")+IFERROR(Y172/H172,"0")+IFERROR(Y173/H173,"0")+IFERROR(Y174/H174,"0")+IFERROR(Y175/H175,"0")+IFERROR(Y176/H176,"0")+IFERROR(Y177/H177,"0")</f>
        <v>30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0.15060000000000001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60</v>
      </c>
      <c r="Y179" s="643">
        <f>IFERROR(SUM(Y169:Y177),"0")</f>
        <v>62.400000000000006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43</v>
      </c>
      <c r="Y203" s="642">
        <f t="shared" si="31"/>
        <v>43.2</v>
      </c>
      <c r="Z203" s="36">
        <f>IFERROR(IF(Y203=0,"",ROUNDUP(Y203/H203,0)*0.00902),"")</f>
        <v>7.2160000000000002E-2</v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44.672222222222224</v>
      </c>
      <c r="BN203" s="64">
        <f t="shared" si="33"/>
        <v>44.88</v>
      </c>
      <c r="BO203" s="64">
        <f t="shared" si="34"/>
        <v>6.0325476992143662E-2</v>
      </c>
      <c r="BP203" s="64">
        <f t="shared" si="35"/>
        <v>6.0606060606060608E-2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105</v>
      </c>
      <c r="Y205" s="642">
        <f t="shared" si="31"/>
        <v>108</v>
      </c>
      <c r="Z205" s="36">
        <f>IFERROR(IF(Y205=0,"",ROUNDUP(Y205/H205,0)*0.00902),"")</f>
        <v>0.1804</v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109.08333333333334</v>
      </c>
      <c r="BN205" s="64">
        <f t="shared" si="33"/>
        <v>112.19999999999999</v>
      </c>
      <c r="BO205" s="64">
        <f t="shared" si="34"/>
        <v>0.1473063973063973</v>
      </c>
      <c r="BP205" s="64">
        <f t="shared" si="35"/>
        <v>0.15151515151515152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11</v>
      </c>
      <c r="Y206" s="642">
        <f t="shared" si="31"/>
        <v>12.6</v>
      </c>
      <c r="Z206" s="36">
        <f>IFERROR(IF(Y206=0,"",ROUNDUP(Y206/H206,0)*0.00502),"")</f>
        <v>3.5140000000000005E-2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11.794444444444444</v>
      </c>
      <c r="BN206" s="64">
        <f t="shared" si="33"/>
        <v>13.509999999999998</v>
      </c>
      <c r="BO206" s="64">
        <f t="shared" si="34"/>
        <v>2.6115859449192782E-2</v>
      </c>
      <c r="BP206" s="64">
        <f t="shared" si="35"/>
        <v>2.9914529914529919E-2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33.518518518518519</v>
      </c>
      <c r="Y210" s="643">
        <f>IFERROR(Y202/H202,"0")+IFERROR(Y203/H203,"0")+IFERROR(Y204/H204,"0")+IFERROR(Y205/H205,"0")+IFERROR(Y206/H206,"0")+IFERROR(Y207/H207,"0")+IFERROR(Y208/H208,"0")+IFERROR(Y209/H209,"0")</f>
        <v>35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0.28770000000000001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159</v>
      </c>
      <c r="Y211" s="643">
        <f>IFERROR(SUM(Y202:Y209),"0")</f>
        <v>163.79999999999998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117</v>
      </c>
      <c r="Y215" s="642">
        <f t="shared" si="36"/>
        <v>121.79999999999998</v>
      </c>
      <c r="Z215" s="36">
        <f>IFERROR(IF(Y215=0,"",ROUNDUP(Y215/H215,0)*0.01898),"")</f>
        <v>0.26572000000000001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123.97965517241379</v>
      </c>
      <c r="BN215" s="64">
        <f t="shared" si="38"/>
        <v>129.06599999999997</v>
      </c>
      <c r="BO215" s="64">
        <f t="shared" si="39"/>
        <v>0.2101293103448276</v>
      </c>
      <c r="BP215" s="64">
        <f t="shared" si="40"/>
        <v>0.21875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326</v>
      </c>
      <c r="Y216" s="642">
        <f t="shared" si="36"/>
        <v>326.39999999999998</v>
      </c>
      <c r="Z216" s="36">
        <f t="shared" ref="Z216:Z221" si="41">IFERROR(IF(Y216=0,"",ROUNDUP(Y216/H216,0)*0.00651),"")</f>
        <v>0.88536000000000004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362.67500000000001</v>
      </c>
      <c r="BN216" s="64">
        <f t="shared" si="38"/>
        <v>363.12</v>
      </c>
      <c r="BO216" s="64">
        <f t="shared" si="39"/>
        <v>0.74633699633699646</v>
      </c>
      <c r="BP216" s="64">
        <f t="shared" si="40"/>
        <v>0.74725274725274726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28</v>
      </c>
      <c r="Y219" s="642">
        <f t="shared" si="36"/>
        <v>28.799999999999997</v>
      </c>
      <c r="Z219" s="36">
        <f t="shared" si="41"/>
        <v>7.8119999999999995E-2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30.94</v>
      </c>
      <c r="BN219" s="64">
        <f t="shared" si="38"/>
        <v>31.824000000000002</v>
      </c>
      <c r="BO219" s="64">
        <f t="shared" si="39"/>
        <v>6.4102564102564111E-2</v>
      </c>
      <c r="BP219" s="64">
        <f t="shared" si="40"/>
        <v>6.5934065934065936E-2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177</v>
      </c>
      <c r="Y221" s="642">
        <f t="shared" si="36"/>
        <v>177.6</v>
      </c>
      <c r="Z221" s="36">
        <f t="shared" si="41"/>
        <v>0.48174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196.0275</v>
      </c>
      <c r="BN221" s="64">
        <f t="shared" si="38"/>
        <v>196.69200000000001</v>
      </c>
      <c r="BO221" s="64">
        <f t="shared" si="39"/>
        <v>0.40521978021978028</v>
      </c>
      <c r="BP221" s="64">
        <f t="shared" si="40"/>
        <v>0.40659340659340665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234.69827586206895</v>
      </c>
      <c r="Y222" s="643">
        <f>IFERROR(Y213/H213,"0")+IFERROR(Y214/H214,"0")+IFERROR(Y215/H215,"0")+IFERROR(Y216/H216,"0")+IFERROR(Y217/H217,"0")+IFERROR(Y218/H218,"0")+IFERROR(Y219/H219,"0")+IFERROR(Y220/H220,"0")+IFERROR(Y221/H221,"0")</f>
        <v>236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1.7109400000000001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648</v>
      </c>
      <c r="Y223" s="643">
        <f>IFERROR(SUM(Y213:Y221),"0")</f>
        <v>654.59999999999991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6</v>
      </c>
      <c r="Y225" s="642">
        <f>IFERROR(IF(X225="",0,CEILING((X225/$H225),1)*$H225),"")</f>
        <v>7.1999999999999993</v>
      </c>
      <c r="Z225" s="36">
        <f>IFERROR(IF(Y225=0,"",ROUNDUP(Y225/H225,0)*0.00651),"")</f>
        <v>1.9529999999999999E-2</v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6.6300000000000008</v>
      </c>
      <c r="BN225" s="64">
        <f>IFERROR(Y225*I225/H225,"0")</f>
        <v>7.9560000000000004</v>
      </c>
      <c r="BO225" s="64">
        <f>IFERROR(1/J225*(X225/H225),"0")</f>
        <v>1.3736263736263738E-2</v>
      </c>
      <c r="BP225" s="64">
        <f>IFERROR(1/J225*(Y225/H225),"0")</f>
        <v>1.6483516483516484E-2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2.5</v>
      </c>
      <c r="Y227" s="643">
        <f>IFERROR(Y225/H225,"0")+IFERROR(Y226/H226,"0")</f>
        <v>3</v>
      </c>
      <c r="Z227" s="643">
        <f>IFERROR(IF(Z225="",0,Z225),"0")+IFERROR(IF(Z226="",0,Z226),"0")</f>
        <v>1.9529999999999999E-2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6</v>
      </c>
      <c r="Y228" s="643">
        <f>IFERROR(SUM(Y225:Y226),"0")</f>
        <v>7.1999999999999993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33</v>
      </c>
      <c r="Y279" s="642">
        <f>IFERROR(IF(X279="",0,CEILING((X279/$H279),1)*$H279),"")</f>
        <v>33.6</v>
      </c>
      <c r="Z279" s="36">
        <f>IFERROR(IF(Y279=0,"",ROUNDUP(Y279/H279,0)*0.00651),"")</f>
        <v>9.1139999999999999E-2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36.465000000000003</v>
      </c>
      <c r="BN279" s="64">
        <f>IFERROR(Y279*I279/H279,"0")</f>
        <v>37.128000000000007</v>
      </c>
      <c r="BO279" s="64">
        <f>IFERROR(1/J279*(X279/H279),"0")</f>
        <v>7.5549450549450559E-2</v>
      </c>
      <c r="BP279" s="64">
        <f>IFERROR(1/J279*(Y279/H279),"0")</f>
        <v>7.6923076923076941E-2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36</v>
      </c>
      <c r="Y280" s="642">
        <f>IFERROR(IF(X280="",0,CEILING((X280/$H280),1)*$H280),"")</f>
        <v>36</v>
      </c>
      <c r="Z280" s="36">
        <f>IFERROR(IF(Y280=0,"",ROUNDUP(Y280/H280,0)*0.00651),"")</f>
        <v>9.7650000000000001E-2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38.700000000000003</v>
      </c>
      <c r="BN280" s="64">
        <f>IFERROR(Y280*I280/H280,"0")</f>
        <v>38.700000000000003</v>
      </c>
      <c r="BO280" s="64">
        <f>IFERROR(1/J280*(X280/H280),"0")</f>
        <v>8.241758241758243E-2</v>
      </c>
      <c r="BP280" s="64">
        <f>IFERROR(1/J280*(Y280/H280),"0")</f>
        <v>8.241758241758243E-2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28.75</v>
      </c>
      <c r="Y282" s="643">
        <f>IFERROR(Y278/H278,"0")+IFERROR(Y279/H279,"0")+IFERROR(Y280/H280,"0")+IFERROR(Y281/H281,"0")</f>
        <v>29</v>
      </c>
      <c r="Z282" s="643">
        <f>IFERROR(IF(Z278="",0,Z278),"0")+IFERROR(IF(Z279="",0,Z279),"0")+IFERROR(IF(Z280="",0,Z280),"0")+IFERROR(IF(Z281="",0,Z281),"0")</f>
        <v>0.18879000000000001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69</v>
      </c>
      <c r="Y283" s="643">
        <f>IFERROR(SUM(Y278:Y281),"0")</f>
        <v>69.599999999999994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478</v>
      </c>
      <c r="Y336" s="642">
        <f>IFERROR(IF(X336="",0,CEILING((X336/$H336),1)*$H336),"")</f>
        <v>483.59999999999997</v>
      </c>
      <c r="Z336" s="36">
        <f>IFERROR(IF(Y336=0,"",ROUNDUP(Y336/H336,0)*0.01898),"")</f>
        <v>1.17676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509.8053846153847</v>
      </c>
      <c r="BN336" s="64">
        <f>IFERROR(Y336*I336/H336,"0")</f>
        <v>515.77800000000002</v>
      </c>
      <c r="BO336" s="64">
        <f>IFERROR(1/J336*(X336/H336),"0")</f>
        <v>0.95753205128205132</v>
      </c>
      <c r="BP336" s="64">
        <f>IFERROR(1/J336*(Y336/H336),"0")</f>
        <v>0.96875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61.282051282051285</v>
      </c>
      <c r="Y338" s="643">
        <f>IFERROR(Y335/H335,"0")+IFERROR(Y336/H336,"0")+IFERROR(Y337/H337,"0")</f>
        <v>62</v>
      </c>
      <c r="Z338" s="643">
        <f>IFERROR(IF(Z335="",0,Z335),"0")+IFERROR(IF(Z336="",0,Z336),"0")+IFERROR(IF(Z337="",0,Z337),"0")</f>
        <v>1.17676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478</v>
      </c>
      <c r="Y339" s="643">
        <f>IFERROR(SUM(Y335:Y337),"0")</f>
        <v>483.59999999999997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35</v>
      </c>
      <c r="Y341" s="642">
        <f>IFERROR(IF(X341="",0,CEILING((X341/$H341),1)*$H341),"")</f>
        <v>36.480000000000004</v>
      </c>
      <c r="Z341" s="36">
        <f>IFERROR(IF(Y341=0,"",ROUNDUP(Y341/H341,0)*0.00753),"")</f>
        <v>9.0359999999999996E-2</v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38.223684210526315</v>
      </c>
      <c r="BN341" s="64">
        <f>IFERROR(Y341*I341/H341,"0")</f>
        <v>39.840000000000003</v>
      </c>
      <c r="BO341" s="64">
        <f>IFERROR(1/J341*(X341/H341),"0")</f>
        <v>7.3802294197031035E-2</v>
      </c>
      <c r="BP341" s="64">
        <f>IFERROR(1/J341*(Y341/H341),"0")</f>
        <v>7.6923076923076927E-2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11.513157894736842</v>
      </c>
      <c r="Y345" s="643">
        <f>IFERROR(Y341/H341,"0")+IFERROR(Y342/H342,"0")+IFERROR(Y343/H343,"0")+IFERROR(Y344/H344,"0")</f>
        <v>12.000000000000002</v>
      </c>
      <c r="Z345" s="643">
        <f>IFERROR(IF(Z341="",0,Z341),"0")+IFERROR(IF(Z342="",0,Z342),"0")+IFERROR(IF(Z343="",0,Z343),"0")+IFERROR(IF(Z344="",0,Z344),"0")</f>
        <v>9.0359999999999996E-2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35</v>
      </c>
      <c r="Y346" s="643">
        <f>IFERROR(SUM(Y341:Y344),"0")</f>
        <v>36.480000000000004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1694</v>
      </c>
      <c r="Y367" s="642">
        <f t="shared" ref="Y367:Y373" si="57">IFERROR(IF(X367="",0,CEILING((X367/$H367),1)*$H367),"")</f>
        <v>1695</v>
      </c>
      <c r="Z367" s="36">
        <f>IFERROR(IF(Y367=0,"",ROUNDUP(Y367/H367,0)*0.02175),"")</f>
        <v>2.4577499999999999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1748.2079999999999</v>
      </c>
      <c r="BN367" s="64">
        <f t="shared" ref="BN367:BN373" si="59">IFERROR(Y367*I367/H367,"0")</f>
        <v>1749.2400000000002</v>
      </c>
      <c r="BO367" s="64">
        <f t="shared" ref="BO367:BO373" si="60">IFERROR(1/J367*(X367/H367),"0")</f>
        <v>2.3527777777777779</v>
      </c>
      <c r="BP367" s="64">
        <f t="shared" ref="BP367:BP373" si="61">IFERROR(1/J367*(Y367/H367),"0")</f>
        <v>2.3541666666666665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92</v>
      </c>
      <c r="Y368" s="642">
        <f t="shared" si="57"/>
        <v>105</v>
      </c>
      <c r="Z368" s="36">
        <f>IFERROR(IF(Y368=0,"",ROUNDUP(Y368/H368,0)*0.02175),"")</f>
        <v>0.15225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94.944000000000003</v>
      </c>
      <c r="BN368" s="64">
        <f t="shared" si="59"/>
        <v>108.36</v>
      </c>
      <c r="BO368" s="64">
        <f t="shared" si="60"/>
        <v>0.12777777777777777</v>
      </c>
      <c r="BP368" s="64">
        <f t="shared" si="61"/>
        <v>0.14583333333333331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1174</v>
      </c>
      <c r="Y370" s="642">
        <f t="shared" si="57"/>
        <v>1185</v>
      </c>
      <c r="Z370" s="36">
        <f>IFERROR(IF(Y370=0,"",ROUNDUP(Y370/H370,0)*0.02175),"")</f>
        <v>1.7182499999999998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1211.568</v>
      </c>
      <c r="BN370" s="64">
        <f t="shared" si="59"/>
        <v>1222.9199999999998</v>
      </c>
      <c r="BO370" s="64">
        <f t="shared" si="60"/>
        <v>1.6305555555555555</v>
      </c>
      <c r="BP370" s="64">
        <f t="shared" si="61"/>
        <v>1.6458333333333333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197.33333333333334</v>
      </c>
      <c r="Y374" s="643">
        <f>IFERROR(Y367/H367,"0")+IFERROR(Y368/H368,"0")+IFERROR(Y369/H369,"0")+IFERROR(Y370/H370,"0")+IFERROR(Y371/H371,"0")+IFERROR(Y372/H372,"0")+IFERROR(Y373/H373,"0")</f>
        <v>199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4.3282499999999997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2960</v>
      </c>
      <c r="Y375" s="643">
        <f>IFERROR(SUM(Y367:Y373),"0")</f>
        <v>2985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hidden="1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hidden="1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51</v>
      </c>
      <c r="Y395" s="642">
        <f>IFERROR(IF(X395="",0,CEILING((X395/$H395),1)*$H395),"")</f>
        <v>60</v>
      </c>
      <c r="Z395" s="36">
        <f>IFERROR(IF(Y395=0,"",ROUNDUP(Y395/H395,0)*0.01898),"")</f>
        <v>9.4899999999999998E-2</v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52.848750000000003</v>
      </c>
      <c r="BN395" s="64">
        <f>IFERROR(Y395*I395/H395,"0")</f>
        <v>62.175000000000004</v>
      </c>
      <c r="BO395" s="64">
        <f>IFERROR(1/J395*(X395/H395),"0")</f>
        <v>6.640625E-2</v>
      </c>
      <c r="BP395" s="64">
        <f>IFERROR(1/J395*(Y395/H395),"0")</f>
        <v>7.8125E-2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4.25</v>
      </c>
      <c r="Y397" s="643">
        <f>IFERROR(Y392/H392,"0")+IFERROR(Y393/H393,"0")+IFERROR(Y394/H394,"0")+IFERROR(Y395/H395,"0")+IFERROR(Y396/H396,"0")</f>
        <v>5</v>
      </c>
      <c r="Z397" s="643">
        <f>IFERROR(IF(Z392="",0,Z392),"0")+IFERROR(IF(Z393="",0,Z393),"0")+IFERROR(IF(Z394="",0,Z394),"0")+IFERROR(IF(Z395="",0,Z395),"0")+IFERROR(IF(Z396="",0,Z396),"0")</f>
        <v>9.4899999999999998E-2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51</v>
      </c>
      <c r="Y398" s="643">
        <f>IFERROR(SUM(Y392:Y396),"0")</f>
        <v>60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3131</v>
      </c>
      <c r="Y404" s="642">
        <f>IFERROR(IF(X404="",0,CEILING((X404/$H404),1)*$H404),"")</f>
        <v>3132</v>
      </c>
      <c r="Z404" s="36">
        <f>IFERROR(IF(Y404=0,"",ROUNDUP(Y404/H404,0)*0.01898),"")</f>
        <v>6.6050399999999998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3311.5543333333335</v>
      </c>
      <c r="BN404" s="64">
        <f>IFERROR(Y404*I404/H404,"0")</f>
        <v>3312.6120000000001</v>
      </c>
      <c r="BO404" s="64">
        <f>IFERROR(1/J404*(X404/H404),"0")</f>
        <v>5.4357638888888893</v>
      </c>
      <c r="BP404" s="64">
        <f>IFERROR(1/J404*(Y404/H404),"0")</f>
        <v>5.4375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347.88888888888891</v>
      </c>
      <c r="Y408" s="643">
        <f>IFERROR(Y404/H404,"0")+IFERROR(Y405/H405,"0")+IFERROR(Y406/H406,"0")+IFERROR(Y407/H407,"0")</f>
        <v>348</v>
      </c>
      <c r="Z408" s="643">
        <f>IFERROR(IF(Z404="",0,Z404),"0")+IFERROR(IF(Z405="",0,Z405),"0")+IFERROR(IF(Z406="",0,Z406),"0")+IFERROR(IF(Z407="",0,Z407),"0")</f>
        <v>6.6050399999999998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3131</v>
      </c>
      <c r="Y409" s="643">
        <f>IFERROR(SUM(Y404:Y407),"0")</f>
        <v>3132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7</v>
      </c>
      <c r="Y425" s="642">
        <f t="shared" si="62"/>
        <v>8.4</v>
      </c>
      <c r="Z425" s="36">
        <f t="shared" si="67"/>
        <v>2.0080000000000001E-2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7.4333333333333327</v>
      </c>
      <c r="BN425" s="64">
        <f t="shared" si="64"/>
        <v>8.92</v>
      </c>
      <c r="BO425" s="64">
        <f t="shared" si="65"/>
        <v>1.4245014245014245E-2</v>
      </c>
      <c r="BP425" s="64">
        <f t="shared" si="66"/>
        <v>1.7094017094017096E-2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3.333333333333333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4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2.0080000000000001E-2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7</v>
      </c>
      <c r="Y428" s="643">
        <f>IFERROR(SUM(Y417:Y426),"0")</f>
        <v>8.4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147</v>
      </c>
      <c r="Y465" s="642">
        <f t="shared" ref="Y465:Y480" si="68">IFERROR(IF(X465="",0,CEILING((X465/$H465),1)*$H465),"")</f>
        <v>147.84</v>
      </c>
      <c r="Z465" s="36">
        <f t="shared" ref="Z465:Z470" si="69">IFERROR(IF(Y465=0,"",ROUNDUP(Y465/H465,0)*0.01196),"")</f>
        <v>0.33488000000000001</v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157.02272727272725</v>
      </c>
      <c r="BN465" s="64">
        <f t="shared" ref="BN465:BN480" si="71">IFERROR(Y465*I465/H465,"0")</f>
        <v>157.91999999999999</v>
      </c>
      <c r="BO465" s="64">
        <f t="shared" ref="BO465:BO480" si="72">IFERROR(1/J465*(X465/H465),"0")</f>
        <v>0.26770104895104896</v>
      </c>
      <c r="BP465" s="64">
        <f t="shared" ref="BP465:BP480" si="73">IFERROR(1/J465*(Y465/H465),"0")</f>
        <v>0.26923076923076927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134</v>
      </c>
      <c r="Y469" s="642">
        <f t="shared" si="68"/>
        <v>137.28</v>
      </c>
      <c r="Z469" s="36">
        <f t="shared" si="69"/>
        <v>0.31096000000000001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143.13636363636363</v>
      </c>
      <c r="BN469" s="64">
        <f t="shared" si="71"/>
        <v>146.63999999999999</v>
      </c>
      <c r="BO469" s="64">
        <f t="shared" si="72"/>
        <v>0.24402680652680653</v>
      </c>
      <c r="BP469" s="64">
        <f t="shared" si="73"/>
        <v>0.25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53.219696969696969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54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0.64583999999999997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281</v>
      </c>
      <c r="Y482" s="643">
        <f>IFERROR(SUM(Y465:Y480),"0")</f>
        <v>285.12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55</v>
      </c>
      <c r="Y484" s="642">
        <f>IFERROR(IF(X484="",0,CEILING((X484/$H484),1)*$H484),"")</f>
        <v>58.080000000000005</v>
      </c>
      <c r="Z484" s="36">
        <f>IFERROR(IF(Y484=0,"",ROUNDUP(Y484/H484,0)*0.01196),"")</f>
        <v>0.13156000000000001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58.749999999999993</v>
      </c>
      <c r="BN484" s="64">
        <f>IFERROR(Y484*I484/H484,"0")</f>
        <v>62.040000000000006</v>
      </c>
      <c r="BO484" s="64">
        <f>IFERROR(1/J484*(X484/H484),"0")</f>
        <v>0.10016025641025642</v>
      </c>
      <c r="BP484" s="64">
        <f>IFERROR(1/J484*(Y484/H484),"0")</f>
        <v>0.10576923076923078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10.416666666666666</v>
      </c>
      <c r="Y487" s="643">
        <f>IFERROR(Y484/H484,"0")+IFERROR(Y485/H485,"0")+IFERROR(Y486/H486,"0")</f>
        <v>11</v>
      </c>
      <c r="Z487" s="643">
        <f>IFERROR(IF(Z484="",0,Z484),"0")+IFERROR(IF(Z485="",0,Z485),"0")+IFERROR(IF(Z486="",0,Z486),"0")</f>
        <v>0.13156000000000001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55</v>
      </c>
      <c r="Y488" s="643">
        <f>IFERROR(SUM(Y484:Y486),"0")</f>
        <v>58.080000000000005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23</v>
      </c>
      <c r="Y490" s="642">
        <f t="shared" ref="Y490:Y498" si="74">IFERROR(IF(X490="",0,CEILING((X490/$H490),1)*$H490),"")</f>
        <v>26.400000000000002</v>
      </c>
      <c r="Z490" s="36">
        <f>IFERROR(IF(Y490=0,"",ROUNDUP(Y490/H490,0)*0.01196),"")</f>
        <v>5.9799999999999999E-2</v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24.568181818181817</v>
      </c>
      <c r="BN490" s="64">
        <f t="shared" ref="BN490:BN498" si="76">IFERROR(Y490*I490/H490,"0")</f>
        <v>28.200000000000003</v>
      </c>
      <c r="BO490" s="64">
        <f t="shared" ref="BO490:BO498" si="77">IFERROR(1/J490*(X490/H490),"0")</f>
        <v>4.1885198135198129E-2</v>
      </c>
      <c r="BP490" s="64">
        <f t="shared" ref="BP490:BP498" si="78">IFERROR(1/J490*(Y490/H490),"0")</f>
        <v>4.807692307692308E-2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253</v>
      </c>
      <c r="Y491" s="642">
        <f t="shared" si="74"/>
        <v>253.44</v>
      </c>
      <c r="Z491" s="36">
        <f>IFERROR(IF(Y491=0,"",ROUNDUP(Y491/H491,0)*0.01196),"")</f>
        <v>0.57408000000000003</v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270.24999999999994</v>
      </c>
      <c r="BN491" s="64">
        <f t="shared" si="76"/>
        <v>270.71999999999997</v>
      </c>
      <c r="BO491" s="64">
        <f t="shared" si="77"/>
        <v>0.46073717948717952</v>
      </c>
      <c r="BP491" s="64">
        <f t="shared" si="78"/>
        <v>0.46153846153846156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505</v>
      </c>
      <c r="Y492" s="642">
        <f t="shared" si="74"/>
        <v>506.88</v>
      </c>
      <c r="Z492" s="36">
        <f>IFERROR(IF(Y492=0,"",ROUNDUP(Y492/H492,0)*0.01196),"")</f>
        <v>1.1481600000000001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539.43181818181813</v>
      </c>
      <c r="BN492" s="64">
        <f t="shared" si="76"/>
        <v>541.43999999999994</v>
      </c>
      <c r="BO492" s="64">
        <f t="shared" si="77"/>
        <v>0.91965326340326348</v>
      </c>
      <c r="BP492" s="64">
        <f t="shared" si="78"/>
        <v>0.92307692307692313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147.91666666666666</v>
      </c>
      <c r="Y499" s="643">
        <f>IFERROR(Y490/H490,"0")+IFERROR(Y491/H491,"0")+IFERROR(Y492/H492,"0")+IFERROR(Y493/H493,"0")+IFERROR(Y494/H494,"0")+IFERROR(Y495/H495,"0")+IFERROR(Y496/H496,"0")+IFERROR(Y497/H497,"0")+IFERROR(Y498/H498,"0")</f>
        <v>149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1.7820400000000001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781</v>
      </c>
      <c r="Y500" s="643">
        <f>IFERROR(SUM(Y490:Y498),"0")</f>
        <v>786.72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11003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11127.56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11600.327294344646</v>
      </c>
      <c r="Y574" s="643">
        <f>IFERROR(SUM(BN22:BN570),"0")</f>
        <v>11731.164000000001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19</v>
      </c>
      <c r="Y575" s="38">
        <f>ROUNDUP(SUM(BP22:BP570),0)</f>
        <v>19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12075.327294344646</v>
      </c>
      <c r="Y576" s="643">
        <f>GrossWeightTotalR+PalletQtyTotalR*25</f>
        <v>12206.164000000001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1482.5140478094202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1501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22.110610000000001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226.8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237.8</v>
      </c>
      <c r="E583" s="46">
        <f>IFERROR(Y86*1,"0")+IFERROR(Y87*1,"0")+IFERROR(Y88*1,"0")+IFERROR(Y92*1,"0")+IFERROR(Y93*1,"0")+IFERROR(Y94*1,"0")+IFERROR(Y95*1,"0")+IFERROR(Y96*1,"0")+IFERROR(Y97*1,"0")+IFERROR(Y98*1,"0")+IFERROR(Y99*1,"0")</f>
        <v>505.80000000000007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1360.2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66.36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825.6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69.599999999999994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520.07999999999993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2985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3192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8.4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1129.92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0,00"/>
        <filter val="1 174,00"/>
        <filter val="1 482,51"/>
        <filter val="1 694,00"/>
        <filter val="1,52"/>
        <filter val="10,42"/>
        <filter val="102,00"/>
        <filter val="105,00"/>
        <filter val="11 003,00"/>
        <filter val="11 600,33"/>
        <filter val="11,00"/>
        <filter val="11,51"/>
        <filter val="112,00"/>
        <filter val="117,00"/>
        <filter val="12 075,33"/>
        <filter val="132,14"/>
        <filter val="134,00"/>
        <filter val="147,00"/>
        <filter val="147,92"/>
        <filter val="159,00"/>
        <filter val="177,00"/>
        <filter val="178,00"/>
        <filter val="183,00"/>
        <filter val="19"/>
        <filter val="19,00"/>
        <filter val="190,00"/>
        <filter val="197,00"/>
        <filter val="197,33"/>
        <filter val="2 960,00"/>
        <filter val="2,00"/>
        <filter val="2,22"/>
        <filter val="2,50"/>
        <filter val="20,19"/>
        <filter val="218,00"/>
        <filter val="23,00"/>
        <filter val="234,70"/>
        <filter val="253,00"/>
        <filter val="26,00"/>
        <filter val="27,44"/>
        <filter val="27,78"/>
        <filter val="28,00"/>
        <filter val="28,73"/>
        <filter val="28,75"/>
        <filter val="281,00"/>
        <filter val="29,87"/>
        <filter val="3 131,00"/>
        <filter val="3,00"/>
        <filter val="3,10"/>
        <filter val="3,33"/>
        <filter val="300,00"/>
        <filter val="326,00"/>
        <filter val="33,00"/>
        <filter val="33,52"/>
        <filter val="347,89"/>
        <filter val="35,00"/>
        <filter val="36,00"/>
        <filter val="4,00"/>
        <filter val="4,25"/>
        <filter val="4,72"/>
        <filter val="43,00"/>
        <filter val="478,00"/>
        <filter val="505,00"/>
        <filter val="51,00"/>
        <filter val="53,22"/>
        <filter val="55,00"/>
        <filter val="58,00"/>
        <filter val="6,00"/>
        <filter val="60,00"/>
        <filter val="61,28"/>
        <filter val="648,00"/>
        <filter val="68,19"/>
        <filter val="69,00"/>
        <filter val="7,00"/>
        <filter val="78,00"/>
        <filter val="781,00"/>
        <filter val="81,00"/>
        <filter val="92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