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942C5A-9091-45C1-93AC-9A5A554D01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Z74" i="1"/>
  <c r="BN74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Z184" i="1" s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25" i="1"/>
  <c r="BN25" i="1"/>
  <c r="Z25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583" i="1"/>
  <c r="X573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Y78" i="1"/>
  <c r="BP72" i="1"/>
  <c r="BN72" i="1"/>
  <c r="Z72" i="1"/>
  <c r="E583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5" i="1"/>
  <c r="X576" i="1" s="1"/>
  <c r="Y62" i="1"/>
  <c r="Y68" i="1"/>
  <c r="Y82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Z274" i="1"/>
  <c r="BP271" i="1"/>
  <c r="BN271" i="1"/>
  <c r="Z271" i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38" i="1" l="1"/>
  <c r="Z282" i="1"/>
  <c r="Z140" i="1"/>
  <c r="Z108" i="1"/>
  <c r="Z89" i="1"/>
  <c r="Z68" i="1"/>
  <c r="Z55" i="1"/>
  <c r="Z28" i="1"/>
  <c r="Z445" i="1"/>
  <c r="Z194" i="1"/>
  <c r="Z244" i="1"/>
  <c r="Z124" i="1"/>
  <c r="Z100" i="1"/>
  <c r="Z62" i="1"/>
  <c r="Z41" i="1"/>
  <c r="Z547" i="1"/>
  <c r="Z408" i="1"/>
  <c r="Z338" i="1"/>
  <c r="Z332" i="1"/>
  <c r="Z324" i="1"/>
  <c r="Z266" i="1"/>
  <c r="Z239" i="1"/>
  <c r="Z222" i="1"/>
  <c r="Z156" i="1"/>
  <c r="Z362" i="1"/>
  <c r="Z529" i="1"/>
  <c r="Z521" i="1"/>
  <c r="Z427" i="1"/>
  <c r="Z256" i="1"/>
  <c r="Y573" i="1"/>
  <c r="Y575" i="1"/>
  <c r="Z178" i="1"/>
  <c r="Y577" i="1"/>
  <c r="Z499" i="1"/>
  <c r="Z481" i="1"/>
  <c r="Z487" i="1"/>
  <c r="Z317" i="1"/>
  <c r="Z210" i="1"/>
  <c r="Z77" i="1"/>
  <c r="Y574" i="1"/>
  <c r="Y576" i="1" s="1"/>
  <c r="Z554" i="1"/>
  <c r="Z539" i="1"/>
  <c r="Z578" i="1" l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<sst xmlns="http://schemas.openxmlformats.org/spreadsheetml/2006/main" count="2614" uniqueCount="923">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</sst>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54</v>
      </c>
      <c r="Y38" s="642">
        <f>IFERROR(IF(X38="",0,CEILING((X38/$H38),1)*$H38),"")</f>
        <v>56</v>
      </c>
      <c r="Z38" s="36">
        <f>IFERROR(IF(Y38=0,"",ROUNDUP(Y38/H38,0)*0.00902),"")</f>
        <v>0.12628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56.835000000000001</v>
      </c>
      <c r="BN38" s="64">
        <f>IFERROR(Y38*I38/H38,"0")</f>
        <v>58.94</v>
      </c>
      <c r="BO38" s="64">
        <f>IFERROR(1/J38*(X38/H38),"0")</f>
        <v>0.10227272727272728</v>
      </c>
      <c r="BP38" s="64">
        <f>IFERROR(1/J38*(Y38/H38),"0")</f>
        <v>0.10606060606060606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13.5</v>
      </c>
      <c r="Y41" s="643">
        <f>IFERROR(Y37/H37,"0")+IFERROR(Y38/H38,"0")+IFERROR(Y39/H39,"0")+IFERROR(Y40/H40,"0")</f>
        <v>14</v>
      </c>
      <c r="Z41" s="643">
        <f>IFERROR(IF(Z37="",0,Z37),"0")+IFERROR(IF(Z38="",0,Z38),"0")+IFERROR(IF(Z39="",0,Z39),"0")+IFERROR(IF(Z40="",0,Z40),"0")</f>
        <v>0.12628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54</v>
      </c>
      <c r="Y42" s="643">
        <f>IFERROR(SUM(Y37:Y40),"0")</f>
        <v>56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90</v>
      </c>
      <c r="Y54" s="642">
        <f t="shared" si="6"/>
        <v>90</v>
      </c>
      <c r="Z54" s="36">
        <f>IFERROR(IF(Y54=0,"",ROUNDUP(Y54/H54,0)*0.00902),"")</f>
        <v>0.1804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94.199999999999989</v>
      </c>
      <c r="BN54" s="64">
        <f t="shared" si="8"/>
        <v>94.199999999999989</v>
      </c>
      <c r="BO54" s="64">
        <f t="shared" si="9"/>
        <v>0.15151515151515152</v>
      </c>
      <c r="BP54" s="64">
        <f t="shared" si="10"/>
        <v>0.15151515151515152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20</v>
      </c>
      <c r="Y55" s="643">
        <f>IFERROR(Y49/H49,"0")+IFERROR(Y50/H50,"0")+IFERROR(Y51/H51,"0")+IFERROR(Y52/H52,"0")+IFERROR(Y53/H53,"0")+IFERROR(Y54/H54,"0")</f>
        <v>20</v>
      </c>
      <c r="Z55" s="643">
        <f>IFERROR(IF(Z49="",0,Z49),"0")+IFERROR(IF(Z50="",0,Z50),"0")+IFERROR(IF(Z51="",0,Z51),"0")+IFERROR(IF(Z52="",0,Z52),"0")+IFERROR(IF(Z53="",0,Z53),"0")+IFERROR(IF(Z54="",0,Z54),"0")</f>
        <v>0.1804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90</v>
      </c>
      <c r="Y56" s="643">
        <f>IFERROR(SUM(Y49:Y54),"0")</f>
        <v>90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200</v>
      </c>
      <c r="Y58" s="642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208.05555555555554</v>
      </c>
      <c r="BN58" s="64">
        <f>IFERROR(Y58*I58/H58,"0")</f>
        <v>213.46499999999997</v>
      </c>
      <c r="BO58" s="64">
        <f>IFERROR(1/J58*(X58/H58),"0")</f>
        <v>0.28935185185185186</v>
      </c>
      <c r="BP58" s="64">
        <f>IFERROR(1/J58*(Y58/H58),"0")</f>
        <v>0.296875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54</v>
      </c>
      <c r="Y61" s="642">
        <f>IFERROR(IF(X61="",0,CEILING((X61/$H61),1)*$H61),"")</f>
        <v>54</v>
      </c>
      <c r="Z61" s="36">
        <f>IFERROR(IF(Y61=0,"",ROUNDUP(Y61/H61,0)*0.00651),"")</f>
        <v>0.13020000000000001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57.599999999999987</v>
      </c>
      <c r="BN61" s="64">
        <f>IFERROR(Y61*I61/H61,"0")</f>
        <v>57.599999999999987</v>
      </c>
      <c r="BO61" s="64">
        <f>IFERROR(1/J61*(X61/H61),"0")</f>
        <v>0.1098901098901099</v>
      </c>
      <c r="BP61" s="64">
        <f>IFERROR(1/J61*(Y61/H61),"0")</f>
        <v>0.1098901098901099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38.518518518518519</v>
      </c>
      <c r="Y62" s="643">
        <f>IFERROR(Y58/H58,"0")+IFERROR(Y59/H59,"0")+IFERROR(Y60/H60,"0")+IFERROR(Y61/H61,"0")</f>
        <v>39</v>
      </c>
      <c r="Z62" s="643">
        <f>IFERROR(IF(Z58="",0,Z58),"0")+IFERROR(IF(Z59="",0,Z59),"0")+IFERROR(IF(Z60="",0,Z60),"0")+IFERROR(IF(Z61="",0,Z61),"0")</f>
        <v>0.49082000000000003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254</v>
      </c>
      <c r="Y63" s="643">
        <f>IFERROR(SUM(Y58:Y61),"0")</f>
        <v>259.20000000000005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50</v>
      </c>
      <c r="Y88" s="642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52.333333333333336</v>
      </c>
      <c r="BN88" s="64">
        <f>IFERROR(Y88*I88/H88,"0")</f>
        <v>56.52</v>
      </c>
      <c r="BO88" s="64">
        <f>IFERROR(1/J88*(X88/H88),"0")</f>
        <v>8.4175084175084181E-2</v>
      </c>
      <c r="BP88" s="64">
        <f>IFERROR(1/J88*(Y88/H88),"0")</f>
        <v>9.0909090909090912E-2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11.111111111111111</v>
      </c>
      <c r="Y89" s="643">
        <f>IFERROR(Y86/H86,"0")+IFERROR(Y87/H87,"0")+IFERROR(Y88/H88,"0")</f>
        <v>12</v>
      </c>
      <c r="Z89" s="643">
        <f>IFERROR(IF(Z86="",0,Z86),"0")+IFERROR(IF(Z87="",0,Z87),"0")+IFERROR(IF(Z88="",0,Z88),"0")</f>
        <v>0.10824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50</v>
      </c>
      <c r="Y90" s="643">
        <f>IFERROR(SUM(Y86:Y88),"0")</f>
        <v>54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57</v>
      </c>
      <c r="Y93" s="642">
        <f t="shared" si="16"/>
        <v>58.800000000000004</v>
      </c>
      <c r="Z93" s="36">
        <f>IFERROR(IF(Y93=0,"",ROUNDUP(Y93/H93,0)*0.01898),"")</f>
        <v>0.13286000000000001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60.521785714285713</v>
      </c>
      <c r="BN93" s="64">
        <f t="shared" si="18"/>
        <v>62.433000000000007</v>
      </c>
      <c r="BO93" s="64">
        <f t="shared" si="19"/>
        <v>0.10602678571428571</v>
      </c>
      <c r="BP93" s="64">
        <f t="shared" si="20"/>
        <v>0.109375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77</v>
      </c>
      <c r="Y97" s="642">
        <f t="shared" si="16"/>
        <v>78.300000000000011</v>
      </c>
      <c r="Z97" s="36">
        <f>IFERROR(IF(Y97=0,"",ROUNDUP(Y97/H97,0)*0.00651),"")</f>
        <v>0.18879000000000001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84.186666666666667</v>
      </c>
      <c r="BN97" s="64">
        <f t="shared" si="18"/>
        <v>85.608000000000004</v>
      </c>
      <c r="BO97" s="64">
        <f t="shared" si="19"/>
        <v>0.15669515669515668</v>
      </c>
      <c r="BP97" s="64">
        <f t="shared" si="20"/>
        <v>0.15934065934065939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35.304232804232804</v>
      </c>
      <c r="Y100" s="643">
        <f>IFERROR(Y92/H92,"0")+IFERROR(Y93/H93,"0")+IFERROR(Y94/H94,"0")+IFERROR(Y95/H95,"0")+IFERROR(Y96/H96,"0")+IFERROR(Y97/H97,"0")+IFERROR(Y98/H98,"0")+IFERROR(Y99/H99,"0")</f>
        <v>36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0.32164999999999999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134</v>
      </c>
      <c r="Y101" s="643">
        <f>IFERROR(SUM(Y92:Y99),"0")</f>
        <v>137.10000000000002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45</v>
      </c>
      <c r="Y106" s="642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47.099999999999994</v>
      </c>
      <c r="BN106" s="64">
        <f>IFERROR(Y106*I106/H106,"0")</f>
        <v>47.099999999999994</v>
      </c>
      <c r="BO106" s="64">
        <f>IFERROR(1/J106*(X106/H106),"0")</f>
        <v>7.575757575757576E-2</v>
      </c>
      <c r="BP106" s="64">
        <f>IFERROR(1/J106*(Y106/H106),"0")</f>
        <v>7.575757575757576E-2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10</v>
      </c>
      <c r="Y108" s="643">
        <f>IFERROR(Y104/H104,"0")+IFERROR(Y105/H105,"0")+IFERROR(Y106/H106,"0")+IFERROR(Y107/H107,"0")</f>
        <v>10</v>
      </c>
      <c r="Z108" s="643">
        <f>IFERROR(IF(Z104="",0,Z104),"0")+IFERROR(IF(Z105="",0,Z105),"0")+IFERROR(IF(Z106="",0,Z106),"0")+IFERROR(IF(Z107="",0,Z107),"0")</f>
        <v>9.0200000000000002E-2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45</v>
      </c>
      <c r="Y109" s="643">
        <f>IFERROR(SUM(Y104:Y107),"0")</f>
        <v>45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6</v>
      </c>
      <c r="Y112" s="642">
        <f>IFERROR(IF(X112="",0,CEILING((X112/$H112),1)*$H112),"")</f>
        <v>7.1999999999999993</v>
      </c>
      <c r="Z112" s="36">
        <f>IFERROR(IF(Y112=0,"",ROUNDUP(Y112/H112,0)*0.00502),"")</f>
        <v>1.506E-2</v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6.25</v>
      </c>
      <c r="BN112" s="64">
        <f>IFERROR(Y112*I112/H112,"0")</f>
        <v>7.5</v>
      </c>
      <c r="BO112" s="64">
        <f>IFERROR(1/J112*(X112/H112),"0")</f>
        <v>1.0683760683760684E-2</v>
      </c>
      <c r="BP112" s="64">
        <f>IFERROR(1/J112*(Y112/H112),"0")</f>
        <v>1.2820512820512822E-2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2.5</v>
      </c>
      <c r="Y114" s="643">
        <f>IFERROR(Y111/H111,"0")+IFERROR(Y112/H112,"0")+IFERROR(Y113/H113,"0")</f>
        <v>3</v>
      </c>
      <c r="Z114" s="643">
        <f>IFERROR(IF(Z111="",0,Z111),"0")+IFERROR(IF(Z112="",0,Z112),"0")+IFERROR(IF(Z113="",0,Z113),"0")</f>
        <v>1.506E-2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6</v>
      </c>
      <c r="Y115" s="643">
        <f>IFERROR(SUM(Y111:Y113),"0")</f>
        <v>7.1999999999999993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91</v>
      </c>
      <c r="Y121" s="642">
        <f t="shared" si="21"/>
        <v>91.800000000000011</v>
      </c>
      <c r="Z121" s="36">
        <f>IFERROR(IF(Y121=0,"",ROUNDUP(Y121/H121,0)*0.00651),"")</f>
        <v>0.22134000000000001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99.493333333333325</v>
      </c>
      <c r="BN121" s="64">
        <f t="shared" si="23"/>
        <v>100.36799999999999</v>
      </c>
      <c r="BO121" s="64">
        <f t="shared" si="24"/>
        <v>0.1851851851851852</v>
      </c>
      <c r="BP121" s="64">
        <f t="shared" si="25"/>
        <v>0.18681318681318682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33.703703703703702</v>
      </c>
      <c r="Y124" s="643">
        <f>IFERROR(Y117/H117,"0")+IFERROR(Y118/H118,"0")+IFERROR(Y119/H119,"0")+IFERROR(Y120/H120,"0")+IFERROR(Y121/H121,"0")+IFERROR(Y122/H122,"0")+IFERROR(Y123/H123,"0")</f>
        <v>34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0.22134000000000001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91</v>
      </c>
      <c r="Y125" s="643">
        <f>IFERROR(SUM(Y117:Y123),"0")</f>
        <v>91.800000000000011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32</v>
      </c>
      <c r="Y133" s="642">
        <f>IFERROR(IF(X133="",0,CEILING((X133/$H133),1)*$H133),"")</f>
        <v>32</v>
      </c>
      <c r="Z133" s="36">
        <f>IFERROR(IF(Y133=0,"",ROUNDUP(Y133/H133,0)*0.00651),"")</f>
        <v>6.5100000000000005E-2</v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33.799999999999997</v>
      </c>
      <c r="BN133" s="64">
        <f>IFERROR(Y133*I133/H133,"0")</f>
        <v>33.799999999999997</v>
      </c>
      <c r="BO133" s="64">
        <f>IFERROR(1/J133*(X133/H133),"0")</f>
        <v>5.4945054945054951E-2</v>
      </c>
      <c r="BP133" s="64">
        <f>IFERROR(1/J133*(Y133/H133),"0")</f>
        <v>5.4945054945054951E-2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10</v>
      </c>
      <c r="Y135" s="643">
        <f>IFERROR(Y133/H133,"0")+IFERROR(Y134/H134,"0")</f>
        <v>10</v>
      </c>
      <c r="Z135" s="643">
        <f>IFERROR(IF(Z133="",0,Z133),"0")+IFERROR(IF(Z134="",0,Z134),"0")</f>
        <v>6.5100000000000005E-2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32</v>
      </c>
      <c r="Y136" s="643">
        <f>IFERROR(SUM(Y133:Y134),"0")</f>
        <v>32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14</v>
      </c>
      <c r="Y139" s="642">
        <f>IFERROR(IF(X139="",0,CEILING((X139/$H139),1)*$H139),"")</f>
        <v>14</v>
      </c>
      <c r="Z139" s="36">
        <f>IFERROR(IF(Y139=0,"",ROUNDUP(Y139/H139,0)*0.00651),"")</f>
        <v>3.2550000000000003E-2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15.34</v>
      </c>
      <c r="BN139" s="64">
        <f>IFERROR(Y139*I139/H139,"0")</f>
        <v>15.34</v>
      </c>
      <c r="BO139" s="64">
        <f>IFERROR(1/J139*(X139/H139),"0")</f>
        <v>2.7472527472527476E-2</v>
      </c>
      <c r="BP139" s="64">
        <f>IFERROR(1/J139*(Y139/H139),"0")</f>
        <v>2.7472527472527476E-2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5</v>
      </c>
      <c r="Y140" s="643">
        <f>IFERROR(Y138/H138,"0")+IFERROR(Y139/H139,"0")</f>
        <v>5</v>
      </c>
      <c r="Z140" s="643">
        <f>IFERROR(IF(Z138="",0,Z138),"0")+IFERROR(IF(Z139="",0,Z139),"0")</f>
        <v>3.2550000000000003E-2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14</v>
      </c>
      <c r="Y141" s="643">
        <f>IFERROR(SUM(Y138:Y139),"0")</f>
        <v>14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14</v>
      </c>
      <c r="Y144" s="642">
        <f>IFERROR(IF(X144="",0,CEILING((X144/$H144),1)*$H144),"")</f>
        <v>15.84</v>
      </c>
      <c r="Z144" s="36">
        <f>IFERROR(IF(Y144=0,"",ROUNDUP(Y144/H144,0)*0.00651),"")</f>
        <v>3.9059999999999997E-2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15.421212121212118</v>
      </c>
      <c r="BN144" s="64">
        <f>IFERROR(Y144*I144/H144,"0")</f>
        <v>17.448</v>
      </c>
      <c r="BO144" s="64">
        <f>IFERROR(1/J144*(X144/H144),"0")</f>
        <v>2.913752913752914E-2</v>
      </c>
      <c r="BP144" s="64">
        <f>IFERROR(1/J144*(Y144/H144),"0")</f>
        <v>3.2967032967032968E-2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5.3030303030303028</v>
      </c>
      <c r="Y145" s="643">
        <f>IFERROR(Y143/H143,"0")+IFERROR(Y144/H144,"0")</f>
        <v>6</v>
      </c>
      <c r="Z145" s="643">
        <f>IFERROR(IF(Z143="",0,Z143),"0")+IFERROR(IF(Z144="",0,Z144),"0")</f>
        <v>3.9059999999999997E-2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14</v>
      </c>
      <c r="Y146" s="643">
        <f>IFERROR(SUM(Y143:Y144),"0")</f>
        <v>15.84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76</v>
      </c>
      <c r="Y149" s="642">
        <f>IFERROR(IF(X149="",0,CEILING((X149/$H149),1)*$H149),"")</f>
        <v>76</v>
      </c>
      <c r="Z149" s="36">
        <f>IFERROR(IF(Y149=0,"",ROUNDUP(Y149/H149,0)*0.00902),"")</f>
        <v>0.17138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79.989999999999995</v>
      </c>
      <c r="BN149" s="64">
        <f>IFERROR(Y149*I149/H149,"0")</f>
        <v>79.989999999999995</v>
      </c>
      <c r="BO149" s="64">
        <f>IFERROR(1/J149*(X149/H149),"0")</f>
        <v>0.14393939393939395</v>
      </c>
      <c r="BP149" s="64">
        <f>IFERROR(1/J149*(Y149/H149),"0")</f>
        <v>0.14393939393939395</v>
      </c>
    </row>
    <row r="150" spans="1:68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19</v>
      </c>
      <c r="Y150" s="643">
        <f>IFERROR(Y149/H149,"0")</f>
        <v>19</v>
      </c>
      <c r="Z150" s="643">
        <f>IFERROR(IF(Z149="",0,Z149),"0")</f>
        <v>0.17138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76</v>
      </c>
      <c r="Y151" s="643">
        <f>IFERROR(SUM(Y149:Y149),"0")</f>
        <v>76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10</v>
      </c>
      <c r="Y172" s="642">
        <f t="shared" si="26"/>
        <v>10.5</v>
      </c>
      <c r="Z172" s="36">
        <f>IFERROR(IF(Y172=0,"",ROUNDUP(Y172/H172,0)*0.00502),"")</f>
        <v>2.5100000000000001E-2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10.619047619047619</v>
      </c>
      <c r="BN172" s="64">
        <f t="shared" si="28"/>
        <v>11.149999999999999</v>
      </c>
      <c r="BO172" s="64">
        <f t="shared" si="29"/>
        <v>2.0350020350020353E-2</v>
      </c>
      <c r="BP172" s="64">
        <f t="shared" si="30"/>
        <v>2.1367521367521368E-2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4.7619047619047619</v>
      </c>
      <c r="Y178" s="643">
        <f>IFERROR(Y169/H169,"0")+IFERROR(Y170/H170,"0")+IFERROR(Y171/H171,"0")+IFERROR(Y172/H172,"0")+IFERROR(Y173/H173,"0")+IFERROR(Y174/H174,"0")+IFERROR(Y175/H175,"0")+IFERROR(Y176/H176,"0")+IFERROR(Y177/H177,"0")</f>
        <v>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2.5100000000000001E-2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10</v>
      </c>
      <c r="Y179" s="643">
        <f>IFERROR(SUM(Y169:Y177),"0")</f>
        <v>10.5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7</v>
      </c>
      <c r="Y183" s="642">
        <f>IFERROR(IF(X183="",0,CEILING((X183/$H183),1)*$H183),"")</f>
        <v>7.5600000000000005</v>
      </c>
      <c r="Z183" s="36">
        <f>IFERROR(IF(Y183=0,"",ROUNDUP(Y183/H183,0)*0.0059),"")</f>
        <v>3.5400000000000001E-2</v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8.0555555555555554</v>
      </c>
      <c r="BN183" s="64">
        <f>IFERROR(Y183*I183/H183,"0")</f>
        <v>8.6999999999999993</v>
      </c>
      <c r="BO183" s="64">
        <f>IFERROR(1/J183*(X183/H183),"0")</f>
        <v>2.5720164609053495E-2</v>
      </c>
      <c r="BP183" s="64">
        <f>IFERROR(1/J183*(Y183/H183),"0")</f>
        <v>2.7777777777777776E-2</v>
      </c>
    </row>
    <row r="184" spans="1:68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5.5555555555555554</v>
      </c>
      <c r="Y184" s="643">
        <f>IFERROR(Y181/H181,"0")+IFERROR(Y182/H182,"0")+IFERROR(Y183/H183,"0")</f>
        <v>6</v>
      </c>
      <c r="Z184" s="643">
        <f>IFERROR(IF(Z181="",0,Z181),"0")+IFERROR(IF(Z182="",0,Z182),"0")+IFERROR(IF(Z183="",0,Z183),"0")</f>
        <v>3.5400000000000001E-2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7</v>
      </c>
      <c r="Y185" s="643">
        <f>IFERROR(SUM(Y181:Y183),"0")</f>
        <v>7.5600000000000005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17</v>
      </c>
      <c r="Y202" s="642">
        <f t="shared" ref="Y202:Y209" si="31">IFERROR(IF(X202="",0,CEILING((X202/$H202),1)*$H202),"")</f>
        <v>21.6</v>
      </c>
      <c r="Z202" s="36">
        <f>IFERROR(IF(Y202=0,"",ROUNDUP(Y202/H202,0)*0.00902),"")</f>
        <v>3.6080000000000001E-2</v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17.661111111111111</v>
      </c>
      <c r="BN202" s="64">
        <f t="shared" ref="BN202:BN209" si="33">IFERROR(Y202*I202/H202,"0")</f>
        <v>22.44</v>
      </c>
      <c r="BO202" s="64">
        <f t="shared" ref="BO202:BO209" si="34">IFERROR(1/J202*(X202/H202),"0")</f>
        <v>2.3849607182940515E-2</v>
      </c>
      <c r="BP202" s="64">
        <f t="shared" ref="BP202:BP209" si="35">IFERROR(1/J202*(Y202/H202),"0")</f>
        <v>3.0303030303030304E-2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3.1481481481481479</v>
      </c>
      <c r="Y210" s="643">
        <f>IFERROR(Y202/H202,"0")+IFERROR(Y203/H203,"0")+IFERROR(Y204/H204,"0")+IFERROR(Y205/H205,"0")+IFERROR(Y206/H206,"0")+IFERROR(Y207/H207,"0")+IFERROR(Y208/H208,"0")+IFERROR(Y209/H209,"0")</f>
        <v>4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3.6080000000000001E-2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17</v>
      </c>
      <c r="Y211" s="643">
        <f>IFERROR(SUM(Y202:Y209),"0")</f>
        <v>21.6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77</v>
      </c>
      <c r="Y218" s="642">
        <f t="shared" si="36"/>
        <v>79.2</v>
      </c>
      <c r="Z218" s="36">
        <f t="shared" si="41"/>
        <v>0.21482999999999999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85.085000000000008</v>
      </c>
      <c r="BN218" s="64">
        <f t="shared" si="38"/>
        <v>87.51600000000002</v>
      </c>
      <c r="BO218" s="64">
        <f t="shared" si="39"/>
        <v>0.17628205128205132</v>
      </c>
      <c r="BP218" s="64">
        <f t="shared" si="40"/>
        <v>0.18131868131868134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76</v>
      </c>
      <c r="Y219" s="642">
        <f t="shared" si="36"/>
        <v>76.8</v>
      </c>
      <c r="Z219" s="36">
        <f t="shared" si="41"/>
        <v>0.20832000000000001</v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83.980000000000018</v>
      </c>
      <c r="BN219" s="64">
        <f t="shared" si="38"/>
        <v>84.864000000000004</v>
      </c>
      <c r="BO219" s="64">
        <f t="shared" si="39"/>
        <v>0.17399267399267401</v>
      </c>
      <c r="BP219" s="64">
        <f t="shared" si="40"/>
        <v>0.17582417582417584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63.75</v>
      </c>
      <c r="Y222" s="643">
        <f>IFERROR(Y213/H213,"0")+IFERROR(Y214/H214,"0")+IFERROR(Y215/H215,"0")+IFERROR(Y216/H216,"0")+IFERROR(Y217/H217,"0")+IFERROR(Y218/H218,"0")+IFERROR(Y219/H219,"0")+IFERROR(Y220/H220,"0")+IFERROR(Y221/H221,"0")</f>
        <v>65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0.42315000000000003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153</v>
      </c>
      <c r="Y223" s="643">
        <f>IFERROR(SUM(Y213:Y221),"0")</f>
        <v>156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9</v>
      </c>
      <c r="Y247" s="642">
        <f>IFERROR(IF(X247="",0,CEILING((X247/$H247),1)*$H247),"")</f>
        <v>10.8</v>
      </c>
      <c r="Z247" s="36">
        <f>IFERROR(IF(Y247=0,"",ROUNDUP(Y247/H247,0)*0.0059),"")</f>
        <v>2.9499999999999998E-2</v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9.7916666666666679</v>
      </c>
      <c r="BN247" s="64">
        <f>IFERROR(Y247*I247/H247,"0")</f>
        <v>11.75</v>
      </c>
      <c r="BO247" s="64">
        <f>IFERROR(1/J247*(X247/H247),"0")</f>
        <v>1.9290123456790119E-2</v>
      </c>
      <c r="BP247" s="64">
        <f>IFERROR(1/J247*(Y247/H247),"0")</f>
        <v>2.3148148148148147E-2</v>
      </c>
    </row>
    <row r="248" spans="1:68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4.1666666666666661</v>
      </c>
      <c r="Y248" s="643">
        <f>IFERROR(Y247/H247,"0")</f>
        <v>5</v>
      </c>
      <c r="Z248" s="643">
        <f>IFERROR(IF(Z247="",0,Z247),"0")</f>
        <v>2.9499999999999998E-2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9</v>
      </c>
      <c r="Y249" s="643">
        <f>IFERROR(SUM(Y247:Y247),"0")</f>
        <v>10.8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7</v>
      </c>
      <c r="Y255" s="642">
        <f>IFERROR(IF(X255="",0,CEILING((X255/$H255),1)*$H255),"")</f>
        <v>8.64</v>
      </c>
      <c r="Z255" s="36">
        <f>IFERROR(IF(Y255=0,"",ROUNDUP(Y255/H255,0)*0.0059),"")</f>
        <v>2.3599999999999999E-2</v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7.6157407407407396</v>
      </c>
      <c r="BN255" s="64">
        <f>IFERROR(Y255*I255/H255,"0")</f>
        <v>9.4</v>
      </c>
      <c r="BO255" s="64">
        <f>IFERROR(1/J255*(X255/H255),"0")</f>
        <v>1.5003429355281206E-2</v>
      </c>
      <c r="BP255" s="64">
        <f>IFERROR(1/J255*(Y255/H255),"0")</f>
        <v>1.8518518518518517E-2</v>
      </c>
    </row>
    <row r="256" spans="1:68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3.2407407407407405</v>
      </c>
      <c r="Y256" s="643">
        <f>IFERROR(Y251/H251,"0")+IFERROR(Y252/H252,"0")+IFERROR(Y253/H253,"0")+IFERROR(Y254/H254,"0")+IFERROR(Y255/H255,"0")</f>
        <v>4</v>
      </c>
      <c r="Z256" s="643">
        <f>IFERROR(IF(Z251="",0,Z251),"0")+IFERROR(IF(Z252="",0,Z252),"0")+IFERROR(IF(Z253="",0,Z253),"0")+IFERROR(IF(Z254="",0,Z254),"0")+IFERROR(IF(Z255="",0,Z255),"0")</f>
        <v>2.3599999999999999E-2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7</v>
      </c>
      <c r="Y257" s="643">
        <f>IFERROR(SUM(Y251:Y255),"0")</f>
        <v>8.64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8</v>
      </c>
      <c r="Y279" s="642">
        <f>IFERROR(IF(X279="",0,CEILING((X279/$H279),1)*$H279),"")</f>
        <v>9.6</v>
      </c>
      <c r="Z279" s="36">
        <f>IFERROR(IF(Y279=0,"",ROUNDUP(Y279/H279,0)*0.00651),"")</f>
        <v>2.6040000000000001E-2</v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8.8400000000000016</v>
      </c>
      <c r="BN279" s="64">
        <f>IFERROR(Y279*I279/H279,"0")</f>
        <v>10.608000000000001</v>
      </c>
      <c r="BO279" s="64">
        <f>IFERROR(1/J279*(X279/H279),"0")</f>
        <v>1.8315018315018316E-2</v>
      </c>
      <c r="BP279" s="64">
        <f>IFERROR(1/J279*(Y279/H279),"0")</f>
        <v>2.197802197802198E-2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3.3333333333333335</v>
      </c>
      <c r="Y282" s="643">
        <f>IFERROR(Y278/H278,"0")+IFERROR(Y279/H279,"0")+IFERROR(Y280/H280,"0")+IFERROR(Y281/H281,"0")</f>
        <v>4</v>
      </c>
      <c r="Z282" s="643">
        <f>IFERROR(IF(Z278="",0,Z278),"0")+IFERROR(IF(Z279="",0,Z279),"0")+IFERROR(IF(Z280="",0,Z280),"0")+IFERROR(IF(Z281="",0,Z281),"0")</f>
        <v>2.6040000000000001E-2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8</v>
      </c>
      <c r="Y283" s="643">
        <f>IFERROR(SUM(Y278:Y281),"0")</f>
        <v>9.6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160</v>
      </c>
      <c r="Y321" s="642">
        <f>IFERROR(IF(X321="",0,CEILING((X321/$H321),1)*$H321),"")</f>
        <v>163.80000000000001</v>
      </c>
      <c r="Z321" s="36">
        <f>IFERROR(IF(Y321=0,"",ROUNDUP(Y321/H321,0)*0.00902),"")</f>
        <v>0.35177999999999998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170.28571428571425</v>
      </c>
      <c r="BN321" s="64">
        <f>IFERROR(Y321*I321/H321,"0")</f>
        <v>174.33</v>
      </c>
      <c r="BO321" s="64">
        <f>IFERROR(1/J321*(X321/H321),"0")</f>
        <v>0.28860028860028858</v>
      </c>
      <c r="BP321" s="64">
        <f>IFERROR(1/J321*(Y321/H321),"0")</f>
        <v>0.29545454545454547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6</v>
      </c>
      <c r="Y323" s="642">
        <f>IFERROR(IF(X323="",0,CEILING((X323/$H323),1)*$H323),"")</f>
        <v>6.3000000000000007</v>
      </c>
      <c r="Z323" s="36">
        <f>IFERROR(IF(Y323=0,"",ROUNDUP(Y323/H323,0)*0.00502),"")</f>
        <v>1.506E-2</v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6.371428571428571</v>
      </c>
      <c r="BN323" s="64">
        <f>IFERROR(Y323*I323/H323,"0")</f>
        <v>6.69</v>
      </c>
      <c r="BO323" s="64">
        <f>IFERROR(1/J323*(X323/H323),"0")</f>
        <v>1.2210012210012212E-2</v>
      </c>
      <c r="BP323" s="64">
        <f>IFERROR(1/J323*(Y323/H323),"0")</f>
        <v>1.2820512820512822E-2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40.952380952380949</v>
      </c>
      <c r="Y324" s="643">
        <f>IFERROR(Y320/H320,"0")+IFERROR(Y321/H321,"0")+IFERROR(Y322/H322,"0")+IFERROR(Y323/H323,"0")</f>
        <v>42</v>
      </c>
      <c r="Z324" s="643">
        <f>IFERROR(IF(Z320="",0,Z320),"0")+IFERROR(IF(Z321="",0,Z321),"0")+IFERROR(IF(Z322="",0,Z322),"0")+IFERROR(IF(Z323="",0,Z323),"0")</f>
        <v>0.36684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166</v>
      </c>
      <c r="Y325" s="643">
        <f>IFERROR(SUM(Y320:Y323),"0")</f>
        <v>170.10000000000002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100</v>
      </c>
      <c r="Y327" s="642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106.57692307692309</v>
      </c>
      <c r="BN327" s="64">
        <f>IFERROR(Y327*I327/H327,"0")</f>
        <v>108.06899999999999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12.820512820512821</v>
      </c>
      <c r="Y332" s="643">
        <f>IFERROR(Y327/H327,"0")+IFERROR(Y328/H328,"0")+IFERROR(Y329/H329,"0")+IFERROR(Y330/H330,"0")+IFERROR(Y331/H331,"0")</f>
        <v>13</v>
      </c>
      <c r="Z332" s="643">
        <f>IFERROR(IF(Z327="",0,Z327),"0")+IFERROR(IF(Z328="",0,Z328),"0")+IFERROR(IF(Z329="",0,Z329),"0")+IFERROR(IF(Z330="",0,Z330),"0")+IFERROR(IF(Z331="",0,Z331),"0")</f>
        <v>0.24674000000000001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100</v>
      </c>
      <c r="Y333" s="643">
        <f>IFERROR(SUM(Y327:Y331),"0")</f>
        <v>101.39999999999999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40</v>
      </c>
      <c r="Y336" s="642">
        <f>IFERROR(IF(X336="",0,CEILING((X336/$H336),1)*$H336),"")</f>
        <v>46.8</v>
      </c>
      <c r="Z336" s="36">
        <f>IFERROR(IF(Y336=0,"",ROUNDUP(Y336/H336,0)*0.01898),"")</f>
        <v>0.11388000000000001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42.66153846153847</v>
      </c>
      <c r="BN336" s="64">
        <f>IFERROR(Y336*I336/H336,"0")</f>
        <v>49.914000000000001</v>
      </c>
      <c r="BO336" s="64">
        <f>IFERROR(1/J336*(X336/H336),"0")</f>
        <v>8.0128205128205135E-2</v>
      </c>
      <c r="BP336" s="64">
        <f>IFERROR(1/J336*(Y336/H336),"0")</f>
        <v>9.375E-2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5.1282051282051286</v>
      </c>
      <c r="Y338" s="643">
        <f>IFERROR(Y335/H335,"0")+IFERROR(Y336/H336,"0")+IFERROR(Y337/H337,"0")</f>
        <v>6</v>
      </c>
      <c r="Z338" s="643">
        <f>IFERROR(IF(Z335="",0,Z335),"0")+IFERROR(IF(Z336="",0,Z336),"0")+IFERROR(IF(Z337="",0,Z337),"0")</f>
        <v>0.11388000000000001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40</v>
      </c>
      <c r="Y339" s="643">
        <f>IFERROR(SUM(Y335:Y337),"0")</f>
        <v>46.8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3</v>
      </c>
      <c r="Y348" s="642">
        <f>IFERROR(IF(X348="",0,CEILING((X348/$H348),1)*$H348),"")</f>
        <v>4</v>
      </c>
      <c r="Z348" s="36">
        <f>IFERROR(IF(Y348=0,"",ROUNDUP(Y348/H348,0)*0.00474),"")</f>
        <v>9.4800000000000006E-3</v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3.3600000000000003</v>
      </c>
      <c r="BN348" s="64">
        <f>IFERROR(Y348*I348/H348,"0")</f>
        <v>4.4800000000000004</v>
      </c>
      <c r="BO348" s="64">
        <f>IFERROR(1/J348*(X348/H348),"0")</f>
        <v>6.3025210084033615E-3</v>
      </c>
      <c r="BP348" s="64">
        <f>IFERROR(1/J348*(Y348/H348),"0")</f>
        <v>8.4033613445378148E-3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1.5</v>
      </c>
      <c r="Y351" s="643">
        <f>IFERROR(Y348/H348,"0")+IFERROR(Y349/H349,"0")+IFERROR(Y350/H350,"0")</f>
        <v>2</v>
      </c>
      <c r="Z351" s="643">
        <f>IFERROR(IF(Z348="",0,Z348),"0")+IFERROR(IF(Z349="",0,Z349),"0")+IFERROR(IF(Z350="",0,Z350),"0")</f>
        <v>9.4800000000000006E-3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3</v>
      </c>
      <c r="Y352" s="643">
        <f>IFERROR(SUM(Y348:Y350),"0")</f>
        <v>4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48</v>
      </c>
      <c r="Y368" s="642">
        <f t="shared" si="57"/>
        <v>60</v>
      </c>
      <c r="Z368" s="36">
        <f>IFERROR(IF(Y368=0,"",ROUNDUP(Y368/H368,0)*0.02175),"")</f>
        <v>8.6999999999999994E-2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49.535999999999994</v>
      </c>
      <c r="BN368" s="64">
        <f t="shared" si="59"/>
        <v>61.92</v>
      </c>
      <c r="BO368" s="64">
        <f t="shared" si="60"/>
        <v>6.6666666666666666E-2</v>
      </c>
      <c r="BP368" s="64">
        <f t="shared" si="61"/>
        <v>8.3333333333333329E-2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470</v>
      </c>
      <c r="Y369" s="642">
        <f t="shared" si="57"/>
        <v>480</v>
      </c>
      <c r="Z369" s="36">
        <f>IFERROR(IF(Y369=0,"",ROUNDUP(Y369/H369,0)*0.02175),"")</f>
        <v>0.69599999999999995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485.04</v>
      </c>
      <c r="BN369" s="64">
        <f t="shared" si="59"/>
        <v>495.36</v>
      </c>
      <c r="BO369" s="64">
        <f t="shared" si="60"/>
        <v>0.65277777777777768</v>
      </c>
      <c r="BP369" s="64">
        <f t="shared" si="61"/>
        <v>0.66666666666666663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100</v>
      </c>
      <c r="Y370" s="642">
        <f t="shared" si="57"/>
        <v>105</v>
      </c>
      <c r="Z370" s="36">
        <f>IFERROR(IF(Y370=0,"",ROUNDUP(Y370/H370,0)*0.02175),"")</f>
        <v>0.15225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103.2</v>
      </c>
      <c r="BN370" s="64">
        <f t="shared" si="59"/>
        <v>108.36</v>
      </c>
      <c r="BO370" s="64">
        <f t="shared" si="60"/>
        <v>0.1388888888888889</v>
      </c>
      <c r="BP370" s="64">
        <f t="shared" si="61"/>
        <v>0.14583333333333331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41.199999999999996</v>
      </c>
      <c r="Y374" s="643">
        <f>IFERROR(Y367/H367,"0")+IFERROR(Y368/H368,"0")+IFERROR(Y369/H369,"0")+IFERROR(Y370/H370,"0")+IFERROR(Y371/H371,"0")+IFERROR(Y372/H372,"0")+IFERROR(Y373/H373,"0")</f>
        <v>43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0.93524999999999991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618</v>
      </c>
      <c r="Y375" s="643">
        <f>IFERROR(SUM(Y367:Y373),"0")</f>
        <v>645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400</v>
      </c>
      <c r="Y377" s="642">
        <f>IFERROR(IF(X377="",0,CEILING((X377/$H377),1)*$H377),"")</f>
        <v>405</v>
      </c>
      <c r="Z377" s="36">
        <f>IFERROR(IF(Y377=0,"",ROUNDUP(Y377/H377,0)*0.02175),"")</f>
        <v>0.58724999999999994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412.8</v>
      </c>
      <c r="BN377" s="64">
        <f>IFERROR(Y377*I377/H377,"0")</f>
        <v>417.96000000000004</v>
      </c>
      <c r="BO377" s="64">
        <f>IFERROR(1/J377*(X377/H377),"0")</f>
        <v>0.55555555555555558</v>
      </c>
      <c r="BP377" s="64">
        <f>IFERROR(1/J377*(Y377/H377),"0")</f>
        <v>0.5625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26.666666666666668</v>
      </c>
      <c r="Y379" s="643">
        <f>IFERROR(Y377/H377,"0")+IFERROR(Y378/H378,"0")</f>
        <v>27</v>
      </c>
      <c r="Z379" s="643">
        <f>IFERROR(IF(Z377="",0,Z377),"0")+IFERROR(IF(Z378="",0,Z378),"0")</f>
        <v>0.58724999999999994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400</v>
      </c>
      <c r="Y380" s="643">
        <f>IFERROR(SUM(Y377:Y378),"0")</f>
        <v>405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2</v>
      </c>
      <c r="Y422" s="642">
        <f t="shared" si="62"/>
        <v>2.1</v>
      </c>
      <c r="Z422" s="36">
        <f t="shared" si="67"/>
        <v>5.0200000000000002E-3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2.1238095238095238</v>
      </c>
      <c r="BN422" s="64">
        <f t="shared" si="64"/>
        <v>2.23</v>
      </c>
      <c r="BO422" s="64">
        <f t="shared" si="65"/>
        <v>4.0700040700040706E-3</v>
      </c>
      <c r="BP422" s="64">
        <f t="shared" si="66"/>
        <v>4.2735042735042739E-3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0.95238095238095233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1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5.0200000000000002E-3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2</v>
      </c>
      <c r="Y428" s="643">
        <f>IFERROR(SUM(Y417:Y426),"0")</f>
        <v>2.1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5</v>
      </c>
      <c r="Y477" s="642">
        <f t="shared" si="68"/>
        <v>7.1999999999999993</v>
      </c>
      <c r="Z477" s="36">
        <f>IFERROR(IF(Y477=0,"",ROUNDUP(Y477/H477,0)*0.00651),"")</f>
        <v>1.9529999999999999E-2</v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5.375</v>
      </c>
      <c r="BN477" s="64">
        <f t="shared" si="71"/>
        <v>7.7399999999999993</v>
      </c>
      <c r="BO477" s="64">
        <f t="shared" si="72"/>
        <v>1.1446886446886448E-2</v>
      </c>
      <c r="BP477" s="64">
        <f t="shared" si="73"/>
        <v>1.6483516483516484E-2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2.0833333333333335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1.9529999999999999E-2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5</v>
      </c>
      <c r="Y482" s="643">
        <f>IFERROR(SUM(Y465:Y480),"0")</f>
        <v>7.1999999999999993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31</v>
      </c>
      <c r="Y495" s="642">
        <f t="shared" si="74"/>
        <v>33.6</v>
      </c>
      <c r="Z495" s="36">
        <f>IFERROR(IF(Y495=0,"",ROUNDUP(Y495/H495,0)*0.00902),"")</f>
        <v>6.3140000000000002E-2</v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44.756250000000001</v>
      </c>
      <c r="BN495" s="64">
        <f t="shared" si="76"/>
        <v>48.510000000000005</v>
      </c>
      <c r="BO495" s="64">
        <f t="shared" si="77"/>
        <v>4.892676767676768E-2</v>
      </c>
      <c r="BP495" s="64">
        <f t="shared" si="78"/>
        <v>5.3030303030303039E-2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23</v>
      </c>
      <c r="Y496" s="642">
        <f t="shared" si="74"/>
        <v>24</v>
      </c>
      <c r="Z496" s="36">
        <f>IFERROR(IF(Y496=0,"",ROUNDUP(Y496/H496,0)*0.00902),"")</f>
        <v>4.5100000000000001E-2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32.056250000000006</v>
      </c>
      <c r="BN496" s="64">
        <f t="shared" si="76"/>
        <v>33.450000000000003</v>
      </c>
      <c r="BO496" s="64">
        <f t="shared" si="77"/>
        <v>3.6300505050505055E-2</v>
      </c>
      <c r="BP496" s="64">
        <f t="shared" si="78"/>
        <v>3.787878787878788E-2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15</v>
      </c>
      <c r="Y498" s="642">
        <f t="shared" si="74"/>
        <v>19.2</v>
      </c>
      <c r="Z498" s="36">
        <f>IFERROR(IF(Y498=0,"",ROUNDUP(Y498/H498,0)*0.00902),"")</f>
        <v>3.6080000000000001E-2</v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20.906250000000004</v>
      </c>
      <c r="BN498" s="64">
        <f t="shared" si="76"/>
        <v>26.76</v>
      </c>
      <c r="BO498" s="64">
        <f t="shared" si="77"/>
        <v>2.3674242424242424E-2</v>
      </c>
      <c r="BP498" s="64">
        <f t="shared" si="78"/>
        <v>3.0303030303030304E-2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14.375</v>
      </c>
      <c r="Y499" s="643">
        <f>IFERROR(Y490/H490,"0")+IFERROR(Y491/H491,"0")+IFERROR(Y492/H492,"0")+IFERROR(Y493/H493,"0")+IFERROR(Y494/H494,"0")+IFERROR(Y495/H495,"0")+IFERROR(Y496/H496,"0")+IFERROR(Y497/H497,"0")+IFERROR(Y498/H498,"0")</f>
        <v>16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0.14432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69</v>
      </c>
      <c r="Y500" s="643">
        <f>IFERROR(SUM(Y490:Y498),"0")</f>
        <v>76.8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50</v>
      </c>
      <c r="Y536" s="642">
        <f t="shared" si="84"/>
        <v>50.400000000000006</v>
      </c>
      <c r="Z536" s="36">
        <f>IFERROR(IF(Y536=0,"",ROUNDUP(Y536/H536,0)*0.00902),"")</f>
        <v>0.10824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53.214285714285715</v>
      </c>
      <c r="BN536" s="64">
        <f t="shared" si="86"/>
        <v>53.64</v>
      </c>
      <c r="BO536" s="64">
        <f t="shared" si="87"/>
        <v>9.0187590187590191E-2</v>
      </c>
      <c r="BP536" s="64">
        <f t="shared" si="88"/>
        <v>9.0909090909090912E-2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11.904761904761905</v>
      </c>
      <c r="Y539" s="643">
        <f>IFERROR(Y532/H532,"0")+IFERROR(Y533/H533,"0")+IFERROR(Y534/H534,"0")+IFERROR(Y535/H535,"0")+IFERROR(Y536/H536,"0")+IFERROR(Y537/H537,"0")+IFERROR(Y538/H538,"0")</f>
        <v>12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0.10824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50</v>
      </c>
      <c r="Y540" s="643">
        <f>IFERROR(SUM(Y532:Y538),"0")</f>
        <v>50.400000000000006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2524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2611.6400000000003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2681.0384580512077</v>
      </c>
      <c r="Y574" s="643">
        <f>IFERROR(SUM(BN22:BN570),"0")</f>
        <v>2776.1530000000002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2806.0384580512077</v>
      </c>
      <c r="Y576" s="643">
        <f>GrossWeightTotalR+PalletQtyTotalR*25</f>
        <v>2901.1530000000002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449.48018740518745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466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4.9975000000000005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56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349.20000000000005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191.10000000000002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144</v>
      </c>
      <c r="G583" s="46">
        <f>IFERROR(Y133*1,"0")+IFERROR(Y134*1,"0")+IFERROR(Y138*1,"0")+IFERROR(Y139*1,"0")+IFERROR(Y143*1,"0")+IFERROR(Y144*1,"0")</f>
        <v>61.84</v>
      </c>
      <c r="H583" s="46">
        <f>IFERROR(Y149*1,"0")+IFERROR(Y153*1,"0")+IFERROR(Y154*1,"0")+IFERROR(Y155*1,"0")+IFERROR(Y159*1,"0")</f>
        <v>76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18.060000000000002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177.60000000000002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19.440000000000001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9.6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322.3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1050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2.1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84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50.400000000000006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,50"/>
        <filter val="10,00"/>
        <filter val="100,00"/>
        <filter val="11,11"/>
        <filter val="11,90"/>
        <filter val="12,82"/>
        <filter val="13,50"/>
        <filter val="134,00"/>
        <filter val="14,00"/>
        <filter val="14,38"/>
        <filter val="15,00"/>
        <filter val="153,00"/>
        <filter val="160,00"/>
        <filter val="166,00"/>
        <filter val="17,00"/>
        <filter val="19,00"/>
        <filter val="2 524,00"/>
        <filter val="2 681,04"/>
        <filter val="2 806,04"/>
        <filter val="2,00"/>
        <filter val="2,08"/>
        <filter val="2,50"/>
        <filter val="20,00"/>
        <filter val="200,00"/>
        <filter val="23,00"/>
        <filter val="254,00"/>
        <filter val="26,67"/>
        <filter val="3,00"/>
        <filter val="3,15"/>
        <filter val="3,24"/>
        <filter val="3,33"/>
        <filter val="31,00"/>
        <filter val="32,00"/>
        <filter val="33,70"/>
        <filter val="35,30"/>
        <filter val="38,52"/>
        <filter val="4,17"/>
        <filter val="4,76"/>
        <filter val="40,00"/>
        <filter val="40,95"/>
        <filter val="400,00"/>
        <filter val="41,20"/>
        <filter val="449,48"/>
        <filter val="45,00"/>
        <filter val="470,00"/>
        <filter val="48,00"/>
        <filter val="5"/>
        <filter val="5,00"/>
        <filter val="5,13"/>
        <filter val="5,30"/>
        <filter val="5,56"/>
        <filter val="50,00"/>
        <filter val="54,00"/>
        <filter val="57,00"/>
        <filter val="6,00"/>
        <filter val="618,00"/>
        <filter val="63,75"/>
        <filter val="69,00"/>
        <filter val="7,00"/>
        <filter val="76,00"/>
        <filter val="77,00"/>
        <filter val="8,00"/>
        <filter val="9,00"/>
        <filter val="90,00"/>
        <filter val="91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