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23BEAF-3E99-469D-B253-C3C6B4F08C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Y547" i="1"/>
  <c r="X547" i="1"/>
  <c r="BP546" i="1"/>
  <c r="BO546" i="1"/>
  <c r="BN546" i="1"/>
  <c r="BM546" i="1"/>
  <c r="Z546" i="1"/>
  <c r="Z547" i="1" s="1"/>
  <c r="Y546" i="1"/>
  <c r="X543" i="1"/>
  <c r="X542" i="1"/>
  <c r="BO541" i="1"/>
  <c r="BM541" i="1"/>
  <c r="Y541" i="1"/>
  <c r="BP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P517" i="1" s="1"/>
  <c r="BO516" i="1"/>
  <c r="BM516" i="1"/>
  <c r="Y516" i="1"/>
  <c r="BP516" i="1" s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Y352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R567" i="1" s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X249" i="1"/>
  <c r="X248" i="1"/>
  <c r="BO247" i="1"/>
  <c r="BM247" i="1"/>
  <c r="Y247" i="1"/>
  <c r="Y249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Y228" i="1" s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5" i="1" s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P27" i="1"/>
  <c r="BO26" i="1"/>
  <c r="BM26" i="1"/>
  <c r="Y26" i="1"/>
  <c r="BP26" i="1" s="1"/>
  <c r="P26" i="1"/>
  <c r="BO25" i="1"/>
  <c r="BM25" i="1"/>
  <c r="Y25" i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19" i="1" l="1"/>
  <c r="BN219" i="1"/>
  <c r="Z219" i="1"/>
  <c r="BP261" i="1"/>
  <c r="BN261" i="1"/>
  <c r="Z261" i="1"/>
  <c r="BP273" i="1"/>
  <c r="BN273" i="1"/>
  <c r="Z273" i="1"/>
  <c r="BP322" i="1"/>
  <c r="BN322" i="1"/>
  <c r="Z322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BP424" i="1"/>
  <c r="BN424" i="1"/>
  <c r="Z424" i="1"/>
  <c r="BP471" i="1"/>
  <c r="BN471" i="1"/>
  <c r="Z471" i="1"/>
  <c r="BP495" i="1"/>
  <c r="BN495" i="1"/>
  <c r="Z495" i="1"/>
  <c r="BP522" i="1"/>
  <c r="BN522" i="1"/>
  <c r="Z522" i="1"/>
  <c r="BP524" i="1"/>
  <c r="BN524" i="1"/>
  <c r="Z524" i="1"/>
  <c r="X561" i="1"/>
  <c r="Z38" i="1"/>
  <c r="BN38" i="1"/>
  <c r="Z53" i="1"/>
  <c r="BN53" i="1"/>
  <c r="Z67" i="1"/>
  <c r="BN67" i="1"/>
  <c r="Y77" i="1"/>
  <c r="Z81" i="1"/>
  <c r="BN81" i="1"/>
  <c r="Z97" i="1"/>
  <c r="BN97" i="1"/>
  <c r="Z112" i="1"/>
  <c r="BN112" i="1"/>
  <c r="Y125" i="1"/>
  <c r="Z128" i="1"/>
  <c r="BN128" i="1"/>
  <c r="Z154" i="1"/>
  <c r="BN154" i="1"/>
  <c r="I567" i="1"/>
  <c r="Y179" i="1"/>
  <c r="Z176" i="1"/>
  <c r="BN176" i="1"/>
  <c r="Z181" i="1"/>
  <c r="Z184" i="1" s="1"/>
  <c r="BN181" i="1"/>
  <c r="BP181" i="1"/>
  <c r="Z182" i="1"/>
  <c r="BN182" i="1"/>
  <c r="Z183" i="1"/>
  <c r="BN183" i="1"/>
  <c r="Y184" i="1"/>
  <c r="J567" i="1"/>
  <c r="BP209" i="1"/>
  <c r="BN209" i="1"/>
  <c r="Z209" i="1"/>
  <c r="K567" i="1"/>
  <c r="BP234" i="1"/>
  <c r="BN234" i="1"/>
  <c r="Z234" i="1"/>
  <c r="BP272" i="1"/>
  <c r="BN272" i="1"/>
  <c r="Z272" i="1"/>
  <c r="S567" i="1"/>
  <c r="Y307" i="1"/>
  <c r="BP306" i="1"/>
  <c r="BN306" i="1"/>
  <c r="Z306" i="1"/>
  <c r="Z307" i="1" s="1"/>
  <c r="BP311" i="1"/>
  <c r="BN311" i="1"/>
  <c r="Z311" i="1"/>
  <c r="BP344" i="1"/>
  <c r="BN344" i="1"/>
  <c r="Z344" i="1"/>
  <c r="BP371" i="1"/>
  <c r="BN371" i="1"/>
  <c r="Z371" i="1"/>
  <c r="BP406" i="1"/>
  <c r="BN406" i="1"/>
  <c r="Z406" i="1"/>
  <c r="BP443" i="1"/>
  <c r="BN443" i="1"/>
  <c r="Z443" i="1"/>
  <c r="BP479" i="1"/>
  <c r="BN479" i="1"/>
  <c r="Z479" i="1"/>
  <c r="Y526" i="1"/>
  <c r="Y525" i="1"/>
  <c r="BP521" i="1"/>
  <c r="BN521" i="1"/>
  <c r="Z521" i="1"/>
  <c r="Z525" i="1" s="1"/>
  <c r="BP523" i="1"/>
  <c r="BN523" i="1"/>
  <c r="Z523" i="1"/>
  <c r="Y200" i="1"/>
  <c r="Y210" i="1"/>
  <c r="Y223" i="1"/>
  <c r="Y362" i="1"/>
  <c r="Y519" i="1"/>
  <c r="Y531" i="1"/>
  <c r="Y351" i="1"/>
  <c r="BP361" i="1"/>
  <c r="BN361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34" i="1"/>
  <c r="BN534" i="1"/>
  <c r="Z534" i="1"/>
  <c r="Z22" i="1"/>
  <c r="BN22" i="1"/>
  <c r="Z26" i="1"/>
  <c r="BN26" i="1"/>
  <c r="C567" i="1"/>
  <c r="Z40" i="1"/>
  <c r="BN40" i="1"/>
  <c r="Z51" i="1"/>
  <c r="BN51" i="1"/>
  <c r="Z59" i="1"/>
  <c r="BN59" i="1"/>
  <c r="Z65" i="1"/>
  <c r="BN65" i="1"/>
  <c r="BP65" i="1"/>
  <c r="Y68" i="1"/>
  <c r="Z71" i="1"/>
  <c r="BN71" i="1"/>
  <c r="BP71" i="1"/>
  <c r="Y78" i="1"/>
  <c r="Z75" i="1"/>
  <c r="BN75" i="1"/>
  <c r="Z86" i="1"/>
  <c r="BN86" i="1"/>
  <c r="Y89" i="1"/>
  <c r="Y100" i="1"/>
  <c r="Z95" i="1"/>
  <c r="BN95" i="1"/>
  <c r="Z99" i="1"/>
  <c r="BN99" i="1"/>
  <c r="Z106" i="1"/>
  <c r="BN106" i="1"/>
  <c r="Y115" i="1"/>
  <c r="Z118" i="1"/>
  <c r="BN118" i="1"/>
  <c r="Z122" i="1"/>
  <c r="BN122" i="1"/>
  <c r="Z133" i="1"/>
  <c r="BN133" i="1"/>
  <c r="Y136" i="1"/>
  <c r="Z143" i="1"/>
  <c r="BN143" i="1"/>
  <c r="BP143" i="1"/>
  <c r="Y146" i="1"/>
  <c r="H567" i="1"/>
  <c r="Y157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Y222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Y245" i="1"/>
  <c r="Z247" i="1"/>
  <c r="Z248" i="1" s="1"/>
  <c r="BN247" i="1"/>
  <c r="BP247" i="1"/>
  <c r="Y248" i="1"/>
  <c r="Y257" i="1"/>
  <c r="L567" i="1"/>
  <c r="Z263" i="1"/>
  <c r="BN263" i="1"/>
  <c r="Z270" i="1"/>
  <c r="BN270" i="1"/>
  <c r="Y274" i="1"/>
  <c r="Z278" i="1"/>
  <c r="BN278" i="1"/>
  <c r="Y283" i="1"/>
  <c r="Z301" i="1"/>
  <c r="BN301" i="1"/>
  <c r="Z313" i="1"/>
  <c r="BN313" i="1"/>
  <c r="Z320" i="1"/>
  <c r="BN320" i="1"/>
  <c r="Y325" i="1"/>
  <c r="Z328" i="1"/>
  <c r="BN328" i="1"/>
  <c r="Z336" i="1"/>
  <c r="BN336" i="1"/>
  <c r="Z341" i="1"/>
  <c r="BN341" i="1"/>
  <c r="Z342" i="1"/>
  <c r="BN342" i="1"/>
  <c r="Y345" i="1"/>
  <c r="Z348" i="1"/>
  <c r="BN348" i="1"/>
  <c r="BP348" i="1"/>
  <c r="Z361" i="1"/>
  <c r="BP373" i="1"/>
  <c r="BN373" i="1"/>
  <c r="Z373" i="1"/>
  <c r="BP394" i="1"/>
  <c r="BN394" i="1"/>
  <c r="Z394" i="1"/>
  <c r="Y427" i="1"/>
  <c r="BP418" i="1"/>
  <c r="BN418" i="1"/>
  <c r="Z418" i="1"/>
  <c r="BP426" i="1"/>
  <c r="BN426" i="1"/>
  <c r="Z426" i="1"/>
  <c r="BP450" i="1"/>
  <c r="BN450" i="1"/>
  <c r="Z450" i="1"/>
  <c r="AA567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6" i="1"/>
  <c r="Y535" i="1"/>
  <c r="BP533" i="1"/>
  <c r="BN533" i="1"/>
  <c r="Z533" i="1"/>
  <c r="Z535" i="1" s="1"/>
  <c r="Y432" i="1"/>
  <c r="Y446" i="1"/>
  <c r="Y482" i="1"/>
  <c r="Y543" i="1"/>
  <c r="AD567" i="1"/>
  <c r="H9" i="1"/>
  <c r="A10" i="1"/>
  <c r="BP25" i="1"/>
  <c r="BN25" i="1"/>
  <c r="Z25" i="1"/>
  <c r="F9" i="1"/>
  <c r="J9" i="1"/>
  <c r="Y29" i="1"/>
  <c r="BP23" i="1"/>
  <c r="BN23" i="1"/>
  <c r="Z23" i="1"/>
  <c r="BP27" i="1"/>
  <c r="BN27" i="1"/>
  <c r="Z27" i="1"/>
  <c r="B567" i="1"/>
  <c r="X558" i="1"/>
  <c r="X559" i="1"/>
  <c r="Y28" i="1"/>
  <c r="X557" i="1"/>
  <c r="Z31" i="1"/>
  <c r="Z32" i="1" s="1"/>
  <c r="BN31" i="1"/>
  <c r="BP31" i="1"/>
  <c r="Y32" i="1"/>
  <c r="Z37" i="1"/>
  <c r="BN37" i="1"/>
  <c r="BP37" i="1"/>
  <c r="Z39" i="1"/>
  <c r="BN39" i="1"/>
  <c r="Y42" i="1"/>
  <c r="D567" i="1"/>
  <c r="Z50" i="1"/>
  <c r="BN50" i="1"/>
  <c r="BP50" i="1"/>
  <c r="Z52" i="1"/>
  <c r="BN52" i="1"/>
  <c r="Z54" i="1"/>
  <c r="BN54" i="1"/>
  <c r="Y55" i="1"/>
  <c r="Z58" i="1"/>
  <c r="BN58" i="1"/>
  <c r="BP58" i="1"/>
  <c r="Z60" i="1"/>
  <c r="BN60" i="1"/>
  <c r="Y63" i="1"/>
  <c r="Z66" i="1"/>
  <c r="BN66" i="1"/>
  <c r="BP66" i="1"/>
  <c r="Z72" i="1"/>
  <c r="BN72" i="1"/>
  <c r="BP72" i="1"/>
  <c r="Z74" i="1"/>
  <c r="BN74" i="1"/>
  <c r="Z76" i="1"/>
  <c r="BN76" i="1"/>
  <c r="Z80" i="1"/>
  <c r="Z82" i="1" s="1"/>
  <c r="BN80" i="1"/>
  <c r="BP80" i="1"/>
  <c r="Y83" i="1"/>
  <c r="E567" i="1"/>
  <c r="Z87" i="1"/>
  <c r="Z89" i="1" s="1"/>
  <c r="BN87" i="1"/>
  <c r="BP87" i="1"/>
  <c r="Y90" i="1"/>
  <c r="Z92" i="1"/>
  <c r="BN92" i="1"/>
  <c r="BP92" i="1"/>
  <c r="Z94" i="1"/>
  <c r="BN94" i="1"/>
  <c r="Z96" i="1"/>
  <c r="BN96" i="1"/>
  <c r="Z98" i="1"/>
  <c r="BN98" i="1"/>
  <c r="Y101" i="1"/>
  <c r="F567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Z121" i="1"/>
  <c r="BN121" i="1"/>
  <c r="Z123" i="1"/>
  <c r="BN123" i="1"/>
  <c r="Y124" i="1"/>
  <c r="Z127" i="1"/>
  <c r="BN127" i="1"/>
  <c r="BP127" i="1"/>
  <c r="Y130" i="1"/>
  <c r="G56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78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Z251" i="1"/>
  <c r="BN251" i="1"/>
  <c r="BP251" i="1"/>
  <c r="Z252" i="1"/>
  <c r="BN252" i="1"/>
  <c r="Z253" i="1"/>
  <c r="BN253" i="1"/>
  <c r="Z254" i="1"/>
  <c r="BN254" i="1"/>
  <c r="Z255" i="1"/>
  <c r="BN255" i="1"/>
  <c r="Y256" i="1"/>
  <c r="Z260" i="1"/>
  <c r="BN260" i="1"/>
  <c r="BP260" i="1"/>
  <c r="Z262" i="1"/>
  <c r="BN262" i="1"/>
  <c r="Z264" i="1"/>
  <c r="BN264" i="1"/>
  <c r="Y267" i="1"/>
  <c r="M567" i="1"/>
  <c r="Z271" i="1"/>
  <c r="Z274" i="1" s="1"/>
  <c r="BN271" i="1"/>
  <c r="BP271" i="1"/>
  <c r="Y275" i="1"/>
  <c r="O567" i="1"/>
  <c r="Z279" i="1"/>
  <c r="BN279" i="1"/>
  <c r="BP279" i="1"/>
  <c r="Z281" i="1"/>
  <c r="BN281" i="1"/>
  <c r="Y282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Z302" i="1" s="1"/>
  <c r="BN300" i="1"/>
  <c r="BP300" i="1"/>
  <c r="Y303" i="1"/>
  <c r="Y308" i="1"/>
  <c r="T567" i="1"/>
  <c r="Y318" i="1"/>
  <c r="Z312" i="1"/>
  <c r="BN312" i="1"/>
  <c r="Z314" i="1"/>
  <c r="BN314" i="1"/>
  <c r="Z316" i="1"/>
  <c r="BN316" i="1"/>
  <c r="Y317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567" i="1"/>
  <c r="Y439" i="1"/>
  <c r="BP436" i="1"/>
  <c r="BN436" i="1"/>
  <c r="Z436" i="1"/>
  <c r="Z438" i="1" s="1"/>
  <c r="Y445" i="1"/>
  <c r="BP444" i="1"/>
  <c r="BN444" i="1"/>
  <c r="Z444" i="1"/>
  <c r="Z567" i="1"/>
  <c r="Y452" i="1"/>
  <c r="BP449" i="1"/>
  <c r="BN449" i="1"/>
  <c r="Z449" i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7" i="1"/>
  <c r="BP484" i="1"/>
  <c r="BN484" i="1"/>
  <c r="Z484" i="1"/>
  <c r="BP492" i="1"/>
  <c r="BN492" i="1"/>
  <c r="Z492" i="1"/>
  <c r="Y41" i="1"/>
  <c r="Y151" i="1"/>
  <c r="Y167" i="1"/>
  <c r="Y194" i="1"/>
  <c r="Y239" i="1"/>
  <c r="Y266" i="1"/>
  <c r="Y288" i="1"/>
  <c r="Y297" i="1"/>
  <c r="Y302" i="1"/>
  <c r="BP321" i="1"/>
  <c r="BN321" i="1"/>
  <c r="Z321" i="1"/>
  <c r="Z324" i="1" s="1"/>
  <c r="BP329" i="1"/>
  <c r="BN329" i="1"/>
  <c r="Z329" i="1"/>
  <c r="BP337" i="1"/>
  <c r="BN337" i="1"/>
  <c r="Z337" i="1"/>
  <c r="Y339" i="1"/>
  <c r="BP343" i="1"/>
  <c r="BN343" i="1"/>
  <c r="Z343" i="1"/>
  <c r="Z345" i="1" s="1"/>
  <c r="BP360" i="1"/>
  <c r="BN360" i="1"/>
  <c r="Z360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67" i="1"/>
  <c r="Y428" i="1"/>
  <c r="BP417" i="1"/>
  <c r="BN417" i="1"/>
  <c r="Z417" i="1"/>
  <c r="BP421" i="1"/>
  <c r="BN421" i="1"/>
  <c r="Z421" i="1"/>
  <c r="BP425" i="1"/>
  <c r="BN425" i="1"/>
  <c r="Z425" i="1"/>
  <c r="BP442" i="1"/>
  <c r="BN442" i="1"/>
  <c r="Z442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88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06" i="1"/>
  <c r="U567" i="1"/>
  <c r="Y357" i="1"/>
  <c r="V567" i="1"/>
  <c r="Y375" i="1"/>
  <c r="W567" i="1"/>
  <c r="Y398" i="1"/>
  <c r="Y457" i="1"/>
  <c r="AB567" i="1"/>
  <c r="Y481" i="1"/>
  <c r="BP496" i="1"/>
  <c r="BN496" i="1"/>
  <c r="Z496" i="1"/>
  <c r="BP504" i="1"/>
  <c r="BN504" i="1"/>
  <c r="Z504" i="1"/>
  <c r="Y510" i="1"/>
  <c r="Y511" i="1"/>
  <c r="BP508" i="1"/>
  <c r="BN508" i="1"/>
  <c r="Z508" i="1"/>
  <c r="Z515" i="1"/>
  <c r="Z518" i="1" s="1"/>
  <c r="BN515" i="1"/>
  <c r="BP515" i="1"/>
  <c r="Z516" i="1"/>
  <c r="BN516" i="1"/>
  <c r="Z517" i="1"/>
  <c r="BN517" i="1"/>
  <c r="Y518" i="1"/>
  <c r="Z528" i="1"/>
  <c r="Z530" i="1" s="1"/>
  <c r="BN528" i="1"/>
  <c r="BP528" i="1"/>
  <c r="Z529" i="1"/>
  <c r="BN529" i="1"/>
  <c r="Y530" i="1"/>
  <c r="Z538" i="1"/>
  <c r="Z542" i="1" s="1"/>
  <c r="BN538" i="1"/>
  <c r="BP538" i="1"/>
  <c r="Z539" i="1"/>
  <c r="BN539" i="1"/>
  <c r="Z540" i="1"/>
  <c r="BN540" i="1"/>
  <c r="Z541" i="1"/>
  <c r="BN541" i="1"/>
  <c r="Y542" i="1"/>
  <c r="Y548" i="1"/>
  <c r="Z550" i="1"/>
  <c r="Z551" i="1" s="1"/>
  <c r="BN550" i="1"/>
  <c r="BP550" i="1"/>
  <c r="Y551" i="1"/>
  <c r="Y556" i="1"/>
  <c r="AC567" i="1"/>
  <c r="Z554" i="1"/>
  <c r="Z555" i="1" s="1"/>
  <c r="BN554" i="1"/>
  <c r="BP554" i="1"/>
  <c r="Z510" i="1" l="1"/>
  <c r="Z445" i="1"/>
  <c r="Z384" i="1"/>
  <c r="Z362" i="1"/>
  <c r="Z451" i="1"/>
  <c r="Z282" i="1"/>
  <c r="Z156" i="1"/>
  <c r="Z129" i="1"/>
  <c r="Z114" i="1"/>
  <c r="Z108" i="1"/>
  <c r="Z68" i="1"/>
  <c r="Z62" i="1"/>
  <c r="Z55" i="1"/>
  <c r="Z28" i="1"/>
  <c r="Z481" i="1"/>
  <c r="Z374" i="1"/>
  <c r="Y559" i="1"/>
  <c r="Z397" i="1"/>
  <c r="Z317" i="1"/>
  <c r="Z222" i="1"/>
  <c r="Z77" i="1"/>
  <c r="Y558" i="1"/>
  <c r="Y560" i="1" s="1"/>
  <c r="Z499" i="1"/>
  <c r="Z487" i="1"/>
  <c r="Z408" i="1"/>
  <c r="Z338" i="1"/>
  <c r="Z332" i="1"/>
  <c r="Z239" i="1"/>
  <c r="Z210" i="1"/>
  <c r="Z100" i="1"/>
  <c r="Z41" i="1"/>
  <c r="Y561" i="1"/>
  <c r="X560" i="1"/>
  <c r="Y557" i="1"/>
  <c r="Z505" i="1"/>
  <c r="Z427" i="1"/>
  <c r="Z266" i="1"/>
  <c r="Z256" i="1"/>
  <c r="Z178" i="1"/>
  <c r="Z124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<sst xmlns="http://schemas.openxmlformats.org/spreadsheetml/2006/main" count="2498" uniqueCount="893">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</sst>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93" sqref="AA9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869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0.45833333333333331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hidden="1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57</v>
      </c>
      <c r="Y93" s="616">
        <f t="shared" si="16"/>
        <v>58.800000000000004</v>
      </c>
      <c r="Z93" s="36">
        <f>IFERROR(IF(Y93=0,"",ROUNDUP(Y93/H93,0)*0.01898),"")</f>
        <v>0.13286000000000001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60.521785714285713</v>
      </c>
      <c r="BN93" s="64">
        <f t="shared" si="18"/>
        <v>62.433000000000007</v>
      </c>
      <c r="BO93" s="64">
        <f t="shared" si="19"/>
        <v>0.10602678571428571</v>
      </c>
      <c r="BP93" s="64">
        <f t="shared" si="20"/>
        <v>0.109375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6.7857142857142856</v>
      </c>
      <c r="Y100" s="617">
        <f>IFERROR(Y92/H92,"0")+IFERROR(Y93/H93,"0")+IFERROR(Y94/H94,"0")+IFERROR(Y95/H95,"0")+IFERROR(Y96/H96,"0")+IFERROR(Y97/H97,"0")+IFERROR(Y98/H98,"0")+IFERROR(Y99/H99,"0")</f>
        <v>7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0.13286000000000001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57</v>
      </c>
      <c r="Y101" s="617">
        <f>IFERROR(SUM(Y92:Y99),"0")</f>
        <v>58.800000000000004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58</v>
      </c>
      <c r="Y119" s="616">
        <f t="shared" si="21"/>
        <v>58.800000000000004</v>
      </c>
      <c r="Z119" s="36">
        <f>IFERROR(IF(Y119=0,"",ROUNDUP(Y119/H119,0)*0.01898),"")</f>
        <v>0.13286000000000001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61.542142857142863</v>
      </c>
      <c r="BN119" s="64">
        <f t="shared" si="23"/>
        <v>62.391000000000005</v>
      </c>
      <c r="BO119" s="64">
        <f t="shared" si="24"/>
        <v>0.10788690476190475</v>
      </c>
      <c r="BP119" s="64">
        <f t="shared" si="25"/>
        <v>0.109375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6.9047619047619042</v>
      </c>
      <c r="Y124" s="617">
        <f>IFERROR(Y117/H117,"0")+IFERROR(Y118/H118,"0")+IFERROR(Y119/H119,"0")+IFERROR(Y120/H120,"0")+IFERROR(Y121/H121,"0")+IFERROR(Y122/H122,"0")+IFERROR(Y123/H123,"0")</f>
        <v>7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0.13286000000000001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58</v>
      </c>
      <c r="Y125" s="617">
        <f>IFERROR(SUM(Y117:Y123),"0")</f>
        <v>58.800000000000004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hidden="1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18</v>
      </c>
      <c r="Y218" s="616">
        <f t="shared" si="36"/>
        <v>19.2</v>
      </c>
      <c r="Z218" s="36">
        <f t="shared" si="41"/>
        <v>5.2080000000000001E-2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19.890000000000004</v>
      </c>
      <c r="BN218" s="64">
        <f t="shared" si="38"/>
        <v>21.216000000000001</v>
      </c>
      <c r="BO218" s="64">
        <f t="shared" si="39"/>
        <v>4.1208791208791215E-2</v>
      </c>
      <c r="BP218" s="64">
        <f t="shared" si="40"/>
        <v>4.3956043956043959E-2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32</v>
      </c>
      <c r="Y219" s="616">
        <f t="shared" si="36"/>
        <v>33.6</v>
      </c>
      <c r="Z219" s="36">
        <f t="shared" si="41"/>
        <v>9.1139999999999999E-2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35.360000000000007</v>
      </c>
      <c r="BN219" s="64">
        <f t="shared" si="38"/>
        <v>37.128000000000007</v>
      </c>
      <c r="BO219" s="64">
        <f t="shared" si="39"/>
        <v>7.3260073260073263E-2</v>
      </c>
      <c r="BP219" s="64">
        <f t="shared" si="40"/>
        <v>7.6923076923076941E-2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20.833333333333336</v>
      </c>
      <c r="Y222" s="617">
        <f>IFERROR(Y213/H213,"0")+IFERROR(Y214/H214,"0")+IFERROR(Y215/H215,"0")+IFERROR(Y216/H216,"0")+IFERROR(Y217/H217,"0")+IFERROR(Y218/H218,"0")+IFERROR(Y219/H219,"0")+IFERROR(Y220/H220,"0")+IFERROR(Y221/H221,"0")</f>
        <v>22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0.14322000000000001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50</v>
      </c>
      <c r="Y223" s="617">
        <f>IFERROR(SUM(Y213:Y221),"0")</f>
        <v>52.8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19</v>
      </c>
      <c r="Y279" s="616">
        <f>IFERROR(IF(X279="",0,CEILING((X279/$H279),1)*$H279),"")</f>
        <v>19.2</v>
      </c>
      <c r="Z279" s="36">
        <f>IFERROR(IF(Y279=0,"",ROUNDUP(Y279/H279,0)*0.00651),"")</f>
        <v>5.2080000000000001E-2</v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20.995000000000005</v>
      </c>
      <c r="BN279" s="64">
        <f>IFERROR(Y279*I279/H279,"0")</f>
        <v>21.216000000000001</v>
      </c>
      <c r="BO279" s="64">
        <f>IFERROR(1/J279*(X279/H279),"0")</f>
        <v>4.3498168498168503E-2</v>
      </c>
      <c r="BP279" s="64">
        <f>IFERROR(1/J279*(Y279/H279),"0")</f>
        <v>4.3956043956043959E-2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18</v>
      </c>
      <c r="Y280" s="616">
        <f>IFERROR(IF(X280="",0,CEILING((X280/$H280),1)*$H280),"")</f>
        <v>19.2</v>
      </c>
      <c r="Z280" s="36">
        <f>IFERROR(IF(Y280=0,"",ROUNDUP(Y280/H280,0)*0.00651),"")</f>
        <v>5.2080000000000001E-2</v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19.350000000000001</v>
      </c>
      <c r="BN280" s="64">
        <f>IFERROR(Y280*I280/H280,"0")</f>
        <v>20.64</v>
      </c>
      <c r="BO280" s="64">
        <f>IFERROR(1/J280*(X280/H280),"0")</f>
        <v>4.1208791208791215E-2</v>
      </c>
      <c r="BP280" s="64">
        <f>IFERROR(1/J280*(Y280/H280),"0")</f>
        <v>4.3956043956043959E-2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15.416666666666668</v>
      </c>
      <c r="Y282" s="617">
        <f>IFERROR(Y278/H278,"0")+IFERROR(Y279/H279,"0")+IFERROR(Y280/H280,"0")+IFERROR(Y281/H281,"0")</f>
        <v>16</v>
      </c>
      <c r="Z282" s="617">
        <f>IFERROR(IF(Z278="",0,Z278),"0")+IFERROR(IF(Z279="",0,Z279),"0")+IFERROR(IF(Z280="",0,Z280),"0")+IFERROR(IF(Z281="",0,Z281),"0")</f>
        <v>0.10416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37</v>
      </c>
      <c r="Y283" s="617">
        <f>IFERROR(SUM(Y278:Y281),"0")</f>
        <v>38.4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83</v>
      </c>
      <c r="Y336" s="616">
        <f>IFERROR(IF(X336="",0,CEILING((X336/$H336),1)*$H336),"")</f>
        <v>85.8</v>
      </c>
      <c r="Z336" s="36">
        <f>IFERROR(IF(Y336=0,"",ROUNDUP(Y336/H336,0)*0.01898),"")</f>
        <v>0.20877999999999999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88.522692307692324</v>
      </c>
      <c r="BN336" s="64">
        <f>IFERROR(Y336*I336/H336,"0")</f>
        <v>91.509000000000015</v>
      </c>
      <c r="BO336" s="64">
        <f>IFERROR(1/J336*(X336/H336),"0")</f>
        <v>0.16626602564102563</v>
      </c>
      <c r="BP336" s="64">
        <f>IFERROR(1/J336*(Y336/H336),"0")</f>
        <v>0.171875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10.641025641025641</v>
      </c>
      <c r="Y338" s="617">
        <f>IFERROR(Y335/H335,"0")+IFERROR(Y336/H336,"0")+IFERROR(Y337/H337,"0")</f>
        <v>11</v>
      </c>
      <c r="Z338" s="617">
        <f>IFERROR(IF(Z335="",0,Z335),"0")+IFERROR(IF(Z336="",0,Z336),"0")+IFERROR(IF(Z337="",0,Z337),"0")</f>
        <v>0.20877999999999999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83</v>
      </c>
      <c r="Y339" s="617">
        <f>IFERROR(SUM(Y335:Y337),"0")</f>
        <v>85.8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89</v>
      </c>
      <c r="Y367" s="616">
        <f t="shared" ref="Y367:Y373" si="57">IFERROR(IF(X367="",0,CEILING((X367/$H367),1)*$H367),"")</f>
        <v>90</v>
      </c>
      <c r="Z367" s="36">
        <f>IFERROR(IF(Y367=0,"",ROUNDUP(Y367/H367,0)*0.02175),"")</f>
        <v>0.1305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91.847999999999999</v>
      </c>
      <c r="BN367" s="64">
        <f t="shared" ref="BN367:BN373" si="59">IFERROR(Y367*I367/H367,"0")</f>
        <v>92.88000000000001</v>
      </c>
      <c r="BO367" s="64">
        <f t="shared" ref="BO367:BO373" si="60">IFERROR(1/J367*(X367/H367),"0")</f>
        <v>0.12361111111111112</v>
      </c>
      <c r="BP367" s="64">
        <f t="shared" ref="BP367:BP373" si="61">IFERROR(1/J367*(Y367/H367),"0")</f>
        <v>0.125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0</v>
      </c>
      <c r="Y368" s="616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71</v>
      </c>
      <c r="Y370" s="616">
        <f t="shared" si="57"/>
        <v>75</v>
      </c>
      <c r="Z370" s="36">
        <f>IFERROR(IF(Y370=0,"",ROUNDUP(Y370/H370,0)*0.02175),"")</f>
        <v>0.10874999999999999</v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73.271999999999991</v>
      </c>
      <c r="BN370" s="64">
        <f t="shared" si="59"/>
        <v>77.400000000000006</v>
      </c>
      <c r="BO370" s="64">
        <f t="shared" si="60"/>
        <v>9.8611111111111108E-2</v>
      </c>
      <c r="BP370" s="64">
        <f t="shared" si="61"/>
        <v>0.10416666666666666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10.666666666666668</v>
      </c>
      <c r="Y374" s="617">
        <f>IFERROR(Y367/H367,"0")+IFERROR(Y368/H368,"0")+IFERROR(Y369/H369,"0")+IFERROR(Y370/H370,"0")+IFERROR(Y371/H371,"0")+IFERROR(Y372/H372,"0")+IFERROR(Y373/H373,"0")</f>
        <v>11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0.23924999999999999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160</v>
      </c>
      <c r="Y375" s="617">
        <f>IFERROR(SUM(Y367:Y373),"0")</f>
        <v>165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85</v>
      </c>
      <c r="Y377" s="616">
        <f>IFERROR(IF(X377="",0,CEILING((X377/$H377),1)*$H377),"")</f>
        <v>90</v>
      </c>
      <c r="Z377" s="36">
        <f>IFERROR(IF(Y377=0,"",ROUNDUP(Y377/H377,0)*0.02175),"")</f>
        <v>0.1305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87.72</v>
      </c>
      <c r="BN377" s="64">
        <f>IFERROR(Y377*I377/H377,"0")</f>
        <v>92.88000000000001</v>
      </c>
      <c r="BO377" s="64">
        <f>IFERROR(1/J377*(X377/H377),"0")</f>
        <v>0.11805555555555555</v>
      </c>
      <c r="BP377" s="64">
        <f>IFERROR(1/J377*(Y377/H377),"0")</f>
        <v>0.125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5.666666666666667</v>
      </c>
      <c r="Y379" s="617">
        <f>IFERROR(Y377/H377,"0")+IFERROR(Y378/H378,"0")</f>
        <v>6</v>
      </c>
      <c r="Z379" s="617">
        <f>IFERROR(IF(Z377="",0,Z377),"0")+IFERROR(IF(Z378="",0,Z378),"0")</f>
        <v>0.1305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85</v>
      </c>
      <c r="Y380" s="617">
        <f>IFERROR(SUM(Y377:Y378),"0")</f>
        <v>90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hidden="1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0</v>
      </c>
      <c r="Y467" s="616">
        <f t="shared" si="68"/>
        <v>0</v>
      </c>
      <c r="Z467" s="36" t="str">
        <f t="shared" si="69"/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185</v>
      </c>
      <c r="Y469" s="616">
        <f t="shared" si="68"/>
        <v>190.08</v>
      </c>
      <c r="Z469" s="36">
        <f t="shared" si="69"/>
        <v>0.43056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197.61363636363632</v>
      </c>
      <c r="BN469" s="64">
        <f t="shared" si="71"/>
        <v>203.04000000000002</v>
      </c>
      <c r="BO469" s="64">
        <f t="shared" si="72"/>
        <v>0.3369026806526807</v>
      </c>
      <c r="BP469" s="64">
        <f t="shared" si="73"/>
        <v>0.34615384615384615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35.037878787878789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36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0.43056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185</v>
      </c>
      <c r="Y482" s="617">
        <f>IFERROR(SUM(Y465:Y480),"0")</f>
        <v>190.08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72</v>
      </c>
      <c r="Y484" s="616">
        <f>IFERROR(IF(X484="",0,CEILING((X484/$H484),1)*$H484),"")</f>
        <v>73.92</v>
      </c>
      <c r="Z484" s="36">
        <f>IFERROR(IF(Y484=0,"",ROUNDUP(Y484/H484,0)*0.01196),"")</f>
        <v>0.16744000000000001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76.909090909090907</v>
      </c>
      <c r="BN484" s="64">
        <f>IFERROR(Y484*I484/H484,"0")</f>
        <v>78.959999999999994</v>
      </c>
      <c r="BO484" s="64">
        <f>IFERROR(1/J484*(X484/H484),"0")</f>
        <v>0.13111888111888112</v>
      </c>
      <c r="BP484" s="64">
        <f>IFERROR(1/J484*(Y484/H484),"0")</f>
        <v>0.13461538461538464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13.636363636363635</v>
      </c>
      <c r="Y487" s="617">
        <f>IFERROR(Y484/H484,"0")+IFERROR(Y485/H485,"0")+IFERROR(Y486/H486,"0")</f>
        <v>14</v>
      </c>
      <c r="Z487" s="617">
        <f>IFERROR(IF(Z484="",0,Z484),"0")+IFERROR(IF(Z485="",0,Z485),"0")+IFERROR(IF(Z486="",0,Z486),"0")</f>
        <v>0.16744000000000001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72</v>
      </c>
      <c r="Y488" s="617">
        <f>IFERROR(SUM(Y484:Y486),"0")</f>
        <v>73.92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50</v>
      </c>
      <c r="Y490" s="616">
        <f t="shared" ref="Y490:Y498" si="74">IFERROR(IF(X490="",0,CEILING((X490/$H490),1)*$H490),"")</f>
        <v>52.800000000000004</v>
      </c>
      <c r="Z490" s="36">
        <f>IFERROR(IF(Y490=0,"",ROUNDUP(Y490/H490,0)*0.01196),"")</f>
        <v>0.1196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53.409090909090907</v>
      </c>
      <c r="BN490" s="64">
        <f t="shared" ref="BN490:BN498" si="76">IFERROR(Y490*I490/H490,"0")</f>
        <v>56.400000000000006</v>
      </c>
      <c r="BO490" s="64">
        <f t="shared" ref="BO490:BO498" si="77">IFERROR(1/J490*(X490/H490),"0")</f>
        <v>9.1054778554778545E-2</v>
      </c>
      <c r="BP490" s="64">
        <f t="shared" ref="BP490:BP498" si="78">IFERROR(1/J490*(Y490/H490),"0")</f>
        <v>9.6153846153846159E-2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32</v>
      </c>
      <c r="Y491" s="616">
        <f t="shared" si="74"/>
        <v>36.96</v>
      </c>
      <c r="Z491" s="36">
        <f>IFERROR(IF(Y491=0,"",ROUNDUP(Y491/H491,0)*0.01196),"")</f>
        <v>8.3720000000000003E-2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34.18181818181818</v>
      </c>
      <c r="BN491" s="64">
        <f t="shared" si="76"/>
        <v>39.479999999999997</v>
      </c>
      <c r="BO491" s="64">
        <f t="shared" si="77"/>
        <v>5.8275058275058279E-2</v>
      </c>
      <c r="BP491" s="64">
        <f t="shared" si="78"/>
        <v>6.7307692307692318E-2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56</v>
      </c>
      <c r="Y492" s="616">
        <f t="shared" si="74"/>
        <v>58.080000000000005</v>
      </c>
      <c r="Z492" s="36">
        <f>IFERROR(IF(Y492=0,"",ROUNDUP(Y492/H492,0)*0.01196),"")</f>
        <v>0.13156000000000001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59.818181818181813</v>
      </c>
      <c r="BN492" s="64">
        <f t="shared" si="76"/>
        <v>62.040000000000006</v>
      </c>
      <c r="BO492" s="64">
        <f t="shared" si="77"/>
        <v>0.10198135198135198</v>
      </c>
      <c r="BP492" s="64">
        <f t="shared" si="78"/>
        <v>0.10576923076923078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26.136363636363633</v>
      </c>
      <c r="Y499" s="617">
        <f>IFERROR(Y490/H490,"0")+IFERROR(Y491/H491,"0")+IFERROR(Y492/H492,"0")+IFERROR(Y493/H493,"0")+IFERROR(Y494/H494,"0")+IFERROR(Y495/H495,"0")+IFERROR(Y496/H496,"0")+IFERROR(Y497/H497,"0")+IFERROR(Y498/H498,"0")</f>
        <v>28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0.33488000000000001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138</v>
      </c>
      <c r="Y500" s="617">
        <f>IFERROR(SUM(Y490:Y498),"0")</f>
        <v>147.84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925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961.44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980.95343906093899</v>
      </c>
      <c r="Y558" s="617">
        <f>IFERROR(SUM(BN22:BN554),"0")</f>
        <v>1019.6130000000002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2</v>
      </c>
      <c r="Y559" s="38">
        <f>ROUNDUP(SUM(BP22:BP554),0)</f>
        <v>2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1030.953439060939</v>
      </c>
      <c r="Y560" s="617">
        <f>GrossWeightTotalR+PalletQtyTotalR*25</f>
        <v>1069.6130000000003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151.72544122544124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158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2.0245099999999998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58.800000000000004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58.800000000000004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52.8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38.4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85.8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255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411.84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0,95"/>
        <filter val="10,64"/>
        <filter val="10,67"/>
        <filter val="13,64"/>
        <filter val="138,00"/>
        <filter val="15,42"/>
        <filter val="151,73"/>
        <filter val="160,00"/>
        <filter val="18,00"/>
        <filter val="185,00"/>
        <filter val="19,00"/>
        <filter val="2"/>
        <filter val="20,83"/>
        <filter val="26,14"/>
        <filter val="32,00"/>
        <filter val="35,04"/>
        <filter val="37,00"/>
        <filter val="5,67"/>
        <filter val="50,00"/>
        <filter val="56,00"/>
        <filter val="57,00"/>
        <filter val="58,00"/>
        <filter val="6,79"/>
        <filter val="6,90"/>
        <filter val="71,00"/>
        <filter val="72,00"/>
        <filter val="83,00"/>
        <filter val="85,00"/>
        <filter val="89,00"/>
        <filter val="925,00"/>
        <filter val="980,95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