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4,25 ПОКОМ КИ филиалы\"/>
    </mc:Choice>
  </mc:AlternateContent>
  <xr:revisionPtr revIDLastSave="0" documentId="13_ncr:1_{5815E608-363E-4194-9E8D-D19FA59146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9" i="1" l="1"/>
  <c r="Q38" i="1"/>
  <c r="Q35" i="1"/>
  <c r="Q33" i="1"/>
  <c r="Q21" i="1"/>
  <c r="Q89" i="1" l="1"/>
  <c r="Q16" i="1"/>
  <c r="Q9" i="1"/>
  <c r="Q7" i="1"/>
  <c r="Q8" i="1"/>
  <c r="Q10" i="1"/>
  <c r="Q11" i="1"/>
  <c r="AG11" i="1" s="1"/>
  <c r="Q12" i="1"/>
  <c r="Q13" i="1"/>
  <c r="Q14" i="1"/>
  <c r="AG17" i="1"/>
  <c r="Q18" i="1"/>
  <c r="Q20" i="1"/>
  <c r="AG21" i="1"/>
  <c r="Q22" i="1"/>
  <c r="Q23" i="1"/>
  <c r="Q28" i="1"/>
  <c r="Q31" i="1"/>
  <c r="AG31" i="1" s="1"/>
  <c r="Q32" i="1"/>
  <c r="Q36" i="1"/>
  <c r="Q37" i="1"/>
  <c r="AG37" i="1" s="1"/>
  <c r="Q42" i="1"/>
  <c r="Q43" i="1"/>
  <c r="Q45" i="1"/>
  <c r="AG45" i="1" s="1"/>
  <c r="Q47" i="1"/>
  <c r="Q50" i="1"/>
  <c r="Q53" i="1"/>
  <c r="AG53" i="1" s="1"/>
  <c r="Q55" i="1"/>
  <c r="AG55" i="1" s="1"/>
  <c r="Q56" i="1"/>
  <c r="Q57" i="1"/>
  <c r="Q60" i="1"/>
  <c r="Q61" i="1"/>
  <c r="AG61" i="1" s="1"/>
  <c r="Q62" i="1"/>
  <c r="Q63" i="1"/>
  <c r="Q65" i="1"/>
  <c r="Q66" i="1"/>
  <c r="Q67" i="1"/>
  <c r="AG67" i="1" s="1"/>
  <c r="Q68" i="1"/>
  <c r="Q69" i="1"/>
  <c r="Q70" i="1"/>
  <c r="Q71" i="1"/>
  <c r="AG71" i="1" s="1"/>
  <c r="Q72" i="1"/>
  <c r="Q73" i="1"/>
  <c r="Q74" i="1"/>
  <c r="Q76" i="1"/>
  <c r="Q78" i="1"/>
  <c r="Q80" i="1"/>
  <c r="Q81" i="1"/>
  <c r="Q82" i="1"/>
  <c r="Q83" i="1"/>
  <c r="AG83" i="1" s="1"/>
  <c r="Q85" i="1"/>
  <c r="AG85" i="1" s="1"/>
  <c r="Q86" i="1"/>
  <c r="Q87" i="1"/>
  <c r="Q88" i="1"/>
  <c r="AG88" i="1" s="1"/>
  <c r="Q90" i="1"/>
  <c r="AG90" i="1" s="1"/>
  <c r="Q91" i="1"/>
  <c r="AG91" i="1" s="1"/>
  <c r="Q93" i="1"/>
  <c r="Q95" i="1"/>
  <c r="AG95" i="1" s="1"/>
  <c r="Q96" i="1"/>
  <c r="AG96" i="1" s="1"/>
  <c r="Q6" i="1"/>
  <c r="AG6" i="1" s="1"/>
  <c r="AG9" i="1"/>
  <c r="AG13" i="1"/>
  <c r="AG23" i="1"/>
  <c r="AG43" i="1"/>
  <c r="AG47" i="1"/>
  <c r="AG57" i="1"/>
  <c r="AG63" i="1"/>
  <c r="AG65" i="1"/>
  <c r="AG69" i="1"/>
  <c r="AG73" i="1"/>
  <c r="AG81" i="1"/>
  <c r="AG87" i="1"/>
  <c r="AG93" i="1"/>
  <c r="AG86" i="1" l="1"/>
  <c r="AG82" i="1"/>
  <c r="AG80" i="1"/>
  <c r="AG78" i="1"/>
  <c r="AG76" i="1"/>
  <c r="AG74" i="1"/>
  <c r="AG72" i="1"/>
  <c r="AG70" i="1"/>
  <c r="AG68" i="1"/>
  <c r="AG66" i="1"/>
  <c r="AG62" i="1"/>
  <c r="AG60" i="1"/>
  <c r="AG56" i="1"/>
  <c r="AG50" i="1"/>
  <c r="AG42" i="1"/>
  <c r="AG36" i="1"/>
  <c r="AG32" i="1"/>
  <c r="AG28" i="1"/>
  <c r="AG22" i="1"/>
  <c r="AG20" i="1"/>
  <c r="AG18" i="1"/>
  <c r="AG16" i="1"/>
  <c r="AG14" i="1"/>
  <c r="AG12" i="1"/>
  <c r="AG10" i="1"/>
  <c r="AG8" i="1"/>
  <c r="O96" i="1"/>
  <c r="T96" i="1" s="1"/>
  <c r="U96" i="1" l="1"/>
  <c r="L7" i="1" l="1"/>
  <c r="O7" i="1" s="1"/>
  <c r="L8" i="1"/>
  <c r="O8" i="1" s="1"/>
  <c r="T8" i="1" s="1"/>
  <c r="L9" i="1"/>
  <c r="O9" i="1" s="1"/>
  <c r="T9" i="1" s="1"/>
  <c r="L10" i="1"/>
  <c r="O10" i="1" s="1"/>
  <c r="T10" i="1" s="1"/>
  <c r="L11" i="1"/>
  <c r="O11" i="1" s="1"/>
  <c r="T11" i="1" s="1"/>
  <c r="L12" i="1"/>
  <c r="O12" i="1" s="1"/>
  <c r="T12" i="1" s="1"/>
  <c r="L13" i="1"/>
  <c r="O13" i="1" s="1"/>
  <c r="T13" i="1" s="1"/>
  <c r="L14" i="1"/>
  <c r="O14" i="1" s="1"/>
  <c r="T14" i="1" s="1"/>
  <c r="L15" i="1"/>
  <c r="O15" i="1" s="1"/>
  <c r="L16" i="1"/>
  <c r="L17" i="1"/>
  <c r="O17" i="1" s="1"/>
  <c r="T17" i="1" s="1"/>
  <c r="L18" i="1"/>
  <c r="O18" i="1" s="1"/>
  <c r="T18" i="1" s="1"/>
  <c r="L19" i="1"/>
  <c r="O19" i="1" s="1"/>
  <c r="L20" i="1"/>
  <c r="O20" i="1" s="1"/>
  <c r="T20" i="1" s="1"/>
  <c r="L21" i="1"/>
  <c r="O21" i="1" s="1"/>
  <c r="T21" i="1" s="1"/>
  <c r="L22" i="1"/>
  <c r="O22" i="1" s="1"/>
  <c r="T22" i="1" s="1"/>
  <c r="L23" i="1"/>
  <c r="O23" i="1" s="1"/>
  <c r="T23" i="1" s="1"/>
  <c r="L24" i="1"/>
  <c r="O24" i="1" s="1"/>
  <c r="P24" i="1" s="1"/>
  <c r="Q24" i="1" s="1"/>
  <c r="L25" i="1"/>
  <c r="O25" i="1" s="1"/>
  <c r="L26" i="1"/>
  <c r="O26" i="1" s="1"/>
  <c r="P26" i="1" s="1"/>
  <c r="Q26" i="1" s="1"/>
  <c r="L27" i="1"/>
  <c r="O27" i="1" s="1"/>
  <c r="L28" i="1"/>
  <c r="O28" i="1" s="1"/>
  <c r="T28" i="1" s="1"/>
  <c r="L29" i="1"/>
  <c r="O29" i="1" s="1"/>
  <c r="L30" i="1"/>
  <c r="O30" i="1" s="1"/>
  <c r="L31" i="1"/>
  <c r="O31" i="1" s="1"/>
  <c r="T31" i="1" s="1"/>
  <c r="L32" i="1"/>
  <c r="O32" i="1" s="1"/>
  <c r="T32" i="1" s="1"/>
  <c r="L33" i="1"/>
  <c r="O33" i="1" s="1"/>
  <c r="P33" i="1" s="1"/>
  <c r="L34" i="1"/>
  <c r="O34" i="1" s="1"/>
  <c r="L35" i="1"/>
  <c r="O35" i="1" s="1"/>
  <c r="P35" i="1" s="1"/>
  <c r="L36" i="1"/>
  <c r="O36" i="1" s="1"/>
  <c r="T36" i="1" s="1"/>
  <c r="L37" i="1"/>
  <c r="O37" i="1" s="1"/>
  <c r="T37" i="1" s="1"/>
  <c r="L38" i="1"/>
  <c r="O38" i="1" s="1"/>
  <c r="P38" i="1" s="1"/>
  <c r="L39" i="1"/>
  <c r="O39" i="1" s="1"/>
  <c r="L40" i="1"/>
  <c r="O40" i="1" s="1"/>
  <c r="P40" i="1" s="1"/>
  <c r="Q40" i="1" s="1"/>
  <c r="L41" i="1"/>
  <c r="O41" i="1" s="1"/>
  <c r="P41" i="1" s="1"/>
  <c r="Q41" i="1" s="1"/>
  <c r="L42" i="1"/>
  <c r="O42" i="1" s="1"/>
  <c r="T42" i="1" s="1"/>
  <c r="L43" i="1"/>
  <c r="O43" i="1" s="1"/>
  <c r="T43" i="1" s="1"/>
  <c r="L44" i="1"/>
  <c r="O44" i="1" s="1"/>
  <c r="P44" i="1" s="1"/>
  <c r="Q44" i="1" s="1"/>
  <c r="L45" i="1"/>
  <c r="O45" i="1" s="1"/>
  <c r="T45" i="1" s="1"/>
  <c r="L46" i="1"/>
  <c r="O46" i="1" s="1"/>
  <c r="P46" i="1" s="1"/>
  <c r="Q46" i="1" s="1"/>
  <c r="L47" i="1"/>
  <c r="O47" i="1" s="1"/>
  <c r="T47" i="1" s="1"/>
  <c r="L48" i="1"/>
  <c r="O48" i="1" s="1"/>
  <c r="P48" i="1" s="1"/>
  <c r="Q48" i="1" s="1"/>
  <c r="L49" i="1"/>
  <c r="O49" i="1" s="1"/>
  <c r="L50" i="1"/>
  <c r="O50" i="1" s="1"/>
  <c r="T50" i="1" s="1"/>
  <c r="L51" i="1"/>
  <c r="O51" i="1" s="1"/>
  <c r="L52" i="1"/>
  <c r="O52" i="1" s="1"/>
  <c r="P52" i="1" s="1"/>
  <c r="Q52" i="1" s="1"/>
  <c r="L53" i="1"/>
  <c r="O53" i="1" s="1"/>
  <c r="T53" i="1" s="1"/>
  <c r="L54" i="1"/>
  <c r="O54" i="1" s="1"/>
  <c r="P54" i="1" s="1"/>
  <c r="Q54" i="1" s="1"/>
  <c r="L55" i="1"/>
  <c r="O55" i="1" s="1"/>
  <c r="T55" i="1" s="1"/>
  <c r="L56" i="1"/>
  <c r="O56" i="1" s="1"/>
  <c r="T56" i="1" s="1"/>
  <c r="L57" i="1"/>
  <c r="O57" i="1" s="1"/>
  <c r="T57" i="1" s="1"/>
  <c r="L58" i="1"/>
  <c r="O58" i="1" s="1"/>
  <c r="P58" i="1" s="1"/>
  <c r="Q58" i="1" s="1"/>
  <c r="L59" i="1"/>
  <c r="O59" i="1" s="1"/>
  <c r="L60" i="1"/>
  <c r="O60" i="1" s="1"/>
  <c r="T60" i="1" s="1"/>
  <c r="L61" i="1"/>
  <c r="O61" i="1" s="1"/>
  <c r="T61" i="1" s="1"/>
  <c r="L62" i="1"/>
  <c r="O62" i="1" s="1"/>
  <c r="T62" i="1" s="1"/>
  <c r="L63" i="1"/>
  <c r="O63" i="1" s="1"/>
  <c r="T63" i="1" s="1"/>
  <c r="L64" i="1"/>
  <c r="O64" i="1" s="1"/>
  <c r="P64" i="1" s="1"/>
  <c r="Q64" i="1" s="1"/>
  <c r="L65" i="1"/>
  <c r="O65" i="1" s="1"/>
  <c r="T65" i="1" s="1"/>
  <c r="L66" i="1"/>
  <c r="O66" i="1" s="1"/>
  <c r="T66" i="1" s="1"/>
  <c r="L67" i="1"/>
  <c r="O67" i="1" s="1"/>
  <c r="T67" i="1" s="1"/>
  <c r="L68" i="1"/>
  <c r="O68" i="1" s="1"/>
  <c r="T68" i="1" s="1"/>
  <c r="L69" i="1"/>
  <c r="O69" i="1" s="1"/>
  <c r="T69" i="1" s="1"/>
  <c r="L70" i="1"/>
  <c r="O70" i="1" s="1"/>
  <c r="T70" i="1" s="1"/>
  <c r="L71" i="1"/>
  <c r="O71" i="1" s="1"/>
  <c r="T71" i="1" s="1"/>
  <c r="L72" i="1"/>
  <c r="O72" i="1" s="1"/>
  <c r="T72" i="1" s="1"/>
  <c r="L73" i="1"/>
  <c r="O73" i="1" s="1"/>
  <c r="T73" i="1" s="1"/>
  <c r="L74" i="1"/>
  <c r="O74" i="1" s="1"/>
  <c r="T74" i="1" s="1"/>
  <c r="L75" i="1"/>
  <c r="O75" i="1" s="1"/>
  <c r="P75" i="1" s="1"/>
  <c r="Q75" i="1" s="1"/>
  <c r="L76" i="1"/>
  <c r="O76" i="1" s="1"/>
  <c r="T76" i="1" s="1"/>
  <c r="L77" i="1"/>
  <c r="O77" i="1" s="1"/>
  <c r="P77" i="1" s="1"/>
  <c r="Q77" i="1" s="1"/>
  <c r="L78" i="1"/>
  <c r="O78" i="1" s="1"/>
  <c r="T78" i="1" s="1"/>
  <c r="L79" i="1"/>
  <c r="O79" i="1" s="1"/>
  <c r="P79" i="1" s="1"/>
  <c r="L80" i="1"/>
  <c r="O80" i="1" s="1"/>
  <c r="T80" i="1" s="1"/>
  <c r="L81" i="1"/>
  <c r="O81" i="1" s="1"/>
  <c r="T81" i="1" s="1"/>
  <c r="L82" i="1"/>
  <c r="O82" i="1" s="1"/>
  <c r="T82" i="1" s="1"/>
  <c r="L83" i="1"/>
  <c r="O83" i="1" s="1"/>
  <c r="T83" i="1" s="1"/>
  <c r="L84" i="1"/>
  <c r="O84" i="1" s="1"/>
  <c r="P84" i="1" s="1"/>
  <c r="Q84" i="1" s="1"/>
  <c r="L85" i="1"/>
  <c r="O85" i="1" s="1"/>
  <c r="T85" i="1" s="1"/>
  <c r="L86" i="1"/>
  <c r="O86" i="1" s="1"/>
  <c r="T86" i="1" s="1"/>
  <c r="L87" i="1"/>
  <c r="O87" i="1" s="1"/>
  <c r="T87" i="1" s="1"/>
  <c r="L88" i="1"/>
  <c r="O88" i="1" s="1"/>
  <c r="L89" i="1"/>
  <c r="O89" i="1" s="1"/>
  <c r="P89" i="1" s="1"/>
  <c r="L90" i="1"/>
  <c r="O90" i="1" s="1"/>
  <c r="L91" i="1"/>
  <c r="O91" i="1" s="1"/>
  <c r="T91" i="1" s="1"/>
  <c r="L92" i="1"/>
  <c r="O92" i="1" s="1"/>
  <c r="U92" i="1" s="1"/>
  <c r="L93" i="1"/>
  <c r="O93" i="1" s="1"/>
  <c r="T93" i="1" s="1"/>
  <c r="L94" i="1"/>
  <c r="O94" i="1" s="1"/>
  <c r="U94" i="1" s="1"/>
  <c r="L95" i="1"/>
  <c r="O95" i="1" s="1"/>
  <c r="T95" i="1" s="1"/>
  <c r="L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J5" i="1"/>
  <c r="F5" i="1"/>
  <c r="E5" i="1"/>
  <c r="O16" i="1" l="1"/>
  <c r="T16" i="1" s="1"/>
  <c r="AG89" i="1"/>
  <c r="T89" i="1"/>
  <c r="T79" i="1"/>
  <c r="AG79" i="1"/>
  <c r="AG77" i="1"/>
  <c r="T77" i="1"/>
  <c r="T75" i="1"/>
  <c r="AG75" i="1"/>
  <c r="AG41" i="1"/>
  <c r="T41" i="1"/>
  <c r="T35" i="1"/>
  <c r="AG35" i="1"/>
  <c r="AG33" i="1"/>
  <c r="T33" i="1"/>
  <c r="U90" i="1"/>
  <c r="T90" i="1"/>
  <c r="U88" i="1"/>
  <c r="T88" i="1"/>
  <c r="AG84" i="1"/>
  <c r="T84" i="1"/>
  <c r="AG64" i="1"/>
  <c r="T64" i="1"/>
  <c r="AG58" i="1"/>
  <c r="T58" i="1"/>
  <c r="AG54" i="1"/>
  <c r="T54" i="1"/>
  <c r="AG52" i="1"/>
  <c r="T52" i="1"/>
  <c r="AG48" i="1"/>
  <c r="T48" i="1"/>
  <c r="AG46" i="1"/>
  <c r="T46" i="1"/>
  <c r="AG44" i="1"/>
  <c r="T44" i="1"/>
  <c r="AG40" i="1"/>
  <c r="T40" i="1"/>
  <c r="AG38" i="1"/>
  <c r="T38" i="1"/>
  <c r="AG26" i="1"/>
  <c r="T26" i="1"/>
  <c r="AG24" i="1"/>
  <c r="T24" i="1"/>
  <c r="U95" i="1"/>
  <c r="U93" i="1"/>
  <c r="U91" i="1"/>
  <c r="U89" i="1"/>
  <c r="P59" i="1"/>
  <c r="Q59" i="1" s="1"/>
  <c r="P49" i="1"/>
  <c r="Q49" i="1" s="1"/>
  <c r="P27" i="1"/>
  <c r="Q27" i="1" s="1"/>
  <c r="P25" i="1"/>
  <c r="Q25" i="1" s="1"/>
  <c r="P15" i="1"/>
  <c r="Q15" i="1" s="1"/>
  <c r="P19" i="1"/>
  <c r="Q19" i="1" s="1"/>
  <c r="P29" i="1"/>
  <c r="Q29" i="1" s="1"/>
  <c r="P39" i="1"/>
  <c r="Q39" i="1" s="1"/>
  <c r="P7" i="1"/>
  <c r="P51" i="1"/>
  <c r="Q51" i="1" s="1"/>
  <c r="P30" i="1"/>
  <c r="Q30" i="1" s="1"/>
  <c r="P34" i="1"/>
  <c r="Q34" i="1" s="1"/>
  <c r="P92" i="1"/>
  <c r="Q92" i="1" s="1"/>
  <c r="P94" i="1"/>
  <c r="Q94" i="1" s="1"/>
  <c r="U82" i="1"/>
  <c r="U74" i="1"/>
  <c r="U67" i="1"/>
  <c r="U59" i="1"/>
  <c r="U51" i="1"/>
  <c r="U45" i="1"/>
  <c r="U37" i="1"/>
  <c r="U29" i="1"/>
  <c r="U86" i="1"/>
  <c r="U78" i="1"/>
  <c r="U71" i="1"/>
  <c r="U63" i="1"/>
  <c r="U55" i="1"/>
  <c r="U48" i="1"/>
  <c r="U41" i="1"/>
  <c r="U33" i="1"/>
  <c r="U25" i="1"/>
  <c r="U22" i="1"/>
  <c r="U18" i="1"/>
  <c r="U14" i="1"/>
  <c r="U10" i="1"/>
  <c r="U84" i="1"/>
  <c r="U80" i="1"/>
  <c r="U76" i="1"/>
  <c r="U72" i="1"/>
  <c r="U69" i="1"/>
  <c r="U65" i="1"/>
  <c r="U61" i="1"/>
  <c r="U57" i="1"/>
  <c r="U53" i="1"/>
  <c r="U49" i="1"/>
  <c r="U47" i="1"/>
  <c r="U43" i="1"/>
  <c r="U39" i="1"/>
  <c r="U35" i="1"/>
  <c r="U31" i="1"/>
  <c r="U27" i="1"/>
  <c r="U24" i="1"/>
  <c r="U20" i="1"/>
  <c r="U16" i="1"/>
  <c r="U12" i="1"/>
  <c r="U8" i="1"/>
  <c r="K5" i="1"/>
  <c r="L5" i="1"/>
  <c r="U87" i="1"/>
  <c r="U85" i="1"/>
  <c r="U83" i="1"/>
  <c r="U81" i="1"/>
  <c r="U79" i="1"/>
  <c r="U77" i="1"/>
  <c r="U75" i="1"/>
  <c r="U73" i="1"/>
  <c r="U70" i="1"/>
  <c r="U68" i="1"/>
  <c r="U66" i="1"/>
  <c r="U64" i="1"/>
  <c r="U62" i="1"/>
  <c r="U60" i="1"/>
  <c r="U58" i="1"/>
  <c r="U56" i="1"/>
  <c r="U54" i="1"/>
  <c r="U52" i="1"/>
  <c r="U50" i="1"/>
  <c r="U46" i="1"/>
  <c r="U44" i="1"/>
  <c r="U42" i="1"/>
  <c r="U40" i="1"/>
  <c r="U38" i="1"/>
  <c r="U36" i="1"/>
  <c r="U34" i="1"/>
  <c r="U32" i="1"/>
  <c r="U30" i="1"/>
  <c r="U28" i="1"/>
  <c r="U26" i="1"/>
  <c r="U23" i="1"/>
  <c r="U21" i="1"/>
  <c r="U19" i="1"/>
  <c r="U17" i="1"/>
  <c r="U15" i="1"/>
  <c r="U13" i="1"/>
  <c r="U11" i="1"/>
  <c r="U9" i="1"/>
  <c r="U7" i="1"/>
  <c r="O6" i="1"/>
  <c r="T6" i="1" s="1"/>
  <c r="AG94" i="1" l="1"/>
  <c r="T94" i="1"/>
  <c r="AG34" i="1"/>
  <c r="T34" i="1"/>
  <c r="T51" i="1"/>
  <c r="AG51" i="1"/>
  <c r="T39" i="1"/>
  <c r="AG39" i="1"/>
  <c r="T19" i="1"/>
  <c r="AG19" i="1"/>
  <c r="AG25" i="1"/>
  <c r="T25" i="1"/>
  <c r="AG49" i="1"/>
  <c r="T49" i="1"/>
  <c r="AG92" i="1"/>
  <c r="T92" i="1"/>
  <c r="AG30" i="1"/>
  <c r="T30" i="1"/>
  <c r="T7" i="1"/>
  <c r="AG7" i="1"/>
  <c r="Q5" i="1"/>
  <c r="AG29" i="1"/>
  <c r="T29" i="1"/>
  <c r="T15" i="1"/>
  <c r="AG15" i="1"/>
  <c r="T27" i="1"/>
  <c r="AG27" i="1"/>
  <c r="T59" i="1"/>
  <c r="AG59" i="1"/>
  <c r="P5" i="1"/>
  <c r="O5" i="1"/>
  <c r="U6" i="1"/>
  <c r="AG5" i="1" l="1"/>
</calcChain>
</file>

<file path=xl/sharedStrings.xml><?xml version="1.0" encoding="utf-8"?>
<sst xmlns="http://schemas.openxmlformats.org/spreadsheetml/2006/main" count="367" uniqueCount="147">
  <si>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</si>
  <si>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</si>
  <si>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</si>
  <si>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</si>
  <si>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</si>
  <si>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</si>
  <si>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</si>
  <si>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</si>
  <si>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</si>
  <si>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</si>
  <si>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</si>
  <si>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</si>
  <si>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</si>
  <si>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</si>
  <si>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</si>
  <si>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</si>
  <si>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</si>
  <si>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</si>
  <si>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</si>
  <si>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</si>
  <si>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</si>
  <si>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</si>
  <si>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</si>
  <si>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28,04,</t>
  </si>
  <si>
    <t>30,04,</t>
  </si>
  <si>
    <t>24,04,</t>
  </si>
  <si>
    <t>23,04,</t>
  </si>
  <si>
    <t>17,04,</t>
  </si>
  <si>
    <t>16,04,</t>
  </si>
  <si>
    <t>10,04,</t>
  </si>
  <si>
    <t>09,04,</t>
  </si>
  <si>
    <t>03,04,</t>
  </si>
  <si>
    <t>02,04,</t>
  </si>
  <si>
    <t>27,03,</t>
  </si>
  <si>
    <t>26,03,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</si>
  <si>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</si>
  <si>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</si>
  <si>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</si>
  <si>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</si>
  <si>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</si>
  <si>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</si>
  <si>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</si>
  <si>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</si>
  <si>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</si>
  <si>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</si>
  <si>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</si>
  <si>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</si>
  <si>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</si>
  <si>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</si>
  <si>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</si>
  <si>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</si>
  <si>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</si>
  <si>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</si>
  <si>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</si>
  <si>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</si>
  <si>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</si>
  <si>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</si>
  <si>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</si>
  <si>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</si>
  <si>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</si>
  <si>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</si>
  <si>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</si>
  <si>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</si>
  <si>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не в матрице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</si>
  <si>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</si>
  <si>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</si>
  <si>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</si>
  <si>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</si>
  <si>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</si>
  <si>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</si>
  <si>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</si>
  <si>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</si>
  <si>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</si>
  <si>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</si>
  <si>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</si>
  <si>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</si>
  <si>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</si>
  <si>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</si>
  <si>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</si>
  <si>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</si>
  <si>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</si>
  <si>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</si>
  <si>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</si>
  <si>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</si>
  <si>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</si>
  <si>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</si>
  <si>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</si>
  <si>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</si>
  <si>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</si>
  <si>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заказываем с 06,02,25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</si>
  <si>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</si>
  <si>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</si>
  <si>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</si>
  <si>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</si>
  <si>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</si>
  <si>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</si>
  <si>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</si>
  <si>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</si>
  <si>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</si>
  <si>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</si>
  <si>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</si>
  <si>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</si>
  <si>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</si>
  <si>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</si>
  <si>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</si>
  <si>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</si>
  <si>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</si>
  <si>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</si>
  <si>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</si>
  <si>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</si>
  <si>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</si>
  <si>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</si>
  <si>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</si>
  <si>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</si>
  <si>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</si>
  <si>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</si>
  <si>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</si>
  <si>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</si>
  <si>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</si>
  <si>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</si>
  <si>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</si>
  <si>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</si>
  <si>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продажи!!!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</si>
  <si>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</si>
  <si>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</si>
  <si>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</si>
  <si>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</si>
  <si>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</si>
  <si>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</si>
  <si>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</si>
  <si>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</si>
  <si>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</si>
  <si>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</si>
  <si>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</si>
  <si>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</si>
  <si>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</si>
  <si>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</si>
  <si>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</si>
  <si>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</si>
  <si>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</si>
  <si>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С/к колбасы «Гвардейская» Весовой б/о ТМ «Стародворье»</t>
  </si>
  <si>
    <t>26,04,25 списание 11шт (недостача)</t>
  </si>
  <si>
    <t>Пром Мера Май</t>
  </si>
  <si>
    <t>ТМА Май</t>
  </si>
  <si>
    <t>Мера</t>
  </si>
  <si>
    <t>заказ</t>
  </si>
  <si>
    <t>03,05,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</si>
</sst>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11" borderId="1" xfId="1" applyNumberFormat="1" applyFont="1" applyFill="1"/>
    <xf numFmtId="164" fontId="4" fillId="0" borderId="1" xfId="1" applyNumberFormat="1" applyFont="1"/>
    <xf numFmtId="164" fontId="1" fillId="11" borderId="2" xfId="1" applyNumberFormat="1" applyFill="1" applyBorder="1"/>
    <xf numFmtId="164" fontId="1" fillId="11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6.140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20456.611000000001</v>
      </c>
      <c r="F5" s="4">
        <f>SUM(F6:F496)</f>
        <v>14376.298000000001</v>
      </c>
      <c r="G5" s="7"/>
      <c r="H5" s="1"/>
      <c r="I5" s="1"/>
      <c r="J5" s="4">
        <f t="shared" ref="J5:R5" si="0">SUM(J6:J496)</f>
        <v>15233.598999999998</v>
      </c>
      <c r="K5" s="4">
        <f t="shared" si="0"/>
        <v>5223.0120000000006</v>
      </c>
      <c r="L5" s="4">
        <f t="shared" si="0"/>
        <v>9154.8610000000008</v>
      </c>
      <c r="M5" s="4">
        <f t="shared" si="0"/>
        <v>11301.749999999998</v>
      </c>
      <c r="N5" s="4">
        <f t="shared" si="0"/>
        <v>2290.5190799999982</v>
      </c>
      <c r="O5" s="4">
        <f t="shared" si="0"/>
        <v>1830.9721999999995</v>
      </c>
      <c r="P5" s="4">
        <f t="shared" si="0"/>
        <v>4202.5571</v>
      </c>
      <c r="Q5" s="4">
        <f t="shared" si="0"/>
        <v>5331.3702999999996</v>
      </c>
      <c r="R5" s="4">
        <f t="shared" si="0"/>
        <v>650</v>
      </c>
      <c r="S5" s="1"/>
      <c r="T5" s="1"/>
      <c r="U5" s="1"/>
      <c r="V5" s="4">
        <f t="shared" ref="V5:AE5" si="1">SUM(V6:V496)</f>
        <v>1826.7530000000002</v>
      </c>
      <c r="W5" s="4">
        <f t="shared" si="1"/>
        <v>1763.5333999999991</v>
      </c>
      <c r="X5" s="4">
        <f t="shared" si="1"/>
        <v>2172.6003999999984</v>
      </c>
      <c r="Y5" s="4">
        <f t="shared" si="1"/>
        <v>2145.3330000000001</v>
      </c>
      <c r="Z5" s="4">
        <f t="shared" si="1"/>
        <v>1991.6190000000001</v>
      </c>
      <c r="AA5" s="4">
        <f t="shared" si="1"/>
        <v>1966.9680000000005</v>
      </c>
      <c r="AB5" s="4">
        <f t="shared" si="1"/>
        <v>1931.269</v>
      </c>
      <c r="AC5" s="4">
        <f t="shared" si="1"/>
        <v>2050.7321999999995</v>
      </c>
      <c r="AD5" s="4">
        <f t="shared" si="1"/>
        <v>1930.0749999999996</v>
      </c>
      <c r="AE5" s="4">
        <f t="shared" si="1"/>
        <v>1876.0503999999999</v>
      </c>
      <c r="AF5" s="1"/>
      <c r="AG5" s="4">
        <f>SUM(AG6:AG496)</f>
        <v>3256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22.963999999999999</v>
      </c>
      <c r="D6" s="1">
        <v>182.666</v>
      </c>
      <c r="E6" s="1">
        <v>57.677999999999997</v>
      </c>
      <c r="F6" s="1">
        <v>136.43799999999999</v>
      </c>
      <c r="G6" s="7">
        <v>1</v>
      </c>
      <c r="H6" s="1">
        <v>50</v>
      </c>
      <c r="I6" s="1" t="s">
        <v>37</v>
      </c>
      <c r="J6" s="1">
        <v>77.738</v>
      </c>
      <c r="K6" s="1">
        <f t="shared" ref="K6:K36" si="2">E6-J6</f>
        <v>-20.060000000000002</v>
      </c>
      <c r="L6" s="1">
        <f>E6-M6</f>
        <v>57.677999999999997</v>
      </c>
      <c r="M6" s="1"/>
      <c r="N6" s="1"/>
      <c r="O6" s="1">
        <f>L6/5</f>
        <v>11.535599999999999</v>
      </c>
      <c r="P6" s="5"/>
      <c r="Q6" s="5">
        <f>P6</f>
        <v>0</v>
      </c>
      <c r="R6" s="5"/>
      <c r="S6" s="1"/>
      <c r="T6" s="1">
        <f>(F6+N6+Q6)/O6</f>
        <v>11.827559901522244</v>
      </c>
      <c r="U6" s="1">
        <f>(F6+N6)/O6</f>
        <v>11.827559901522244</v>
      </c>
      <c r="V6" s="1">
        <v>6.7555999999999994</v>
      </c>
      <c r="W6" s="1">
        <v>6.2695999999999996</v>
      </c>
      <c r="X6" s="1">
        <v>18.073</v>
      </c>
      <c r="Y6" s="1">
        <v>19.945799999999998</v>
      </c>
      <c r="Z6" s="1">
        <v>10.6248</v>
      </c>
      <c r="AA6" s="1">
        <v>8.442400000000001</v>
      </c>
      <c r="AB6" s="1">
        <v>10.602600000000001</v>
      </c>
      <c r="AC6" s="1">
        <v>13.852</v>
      </c>
      <c r="AD6" s="1">
        <v>16.499400000000001</v>
      </c>
      <c r="AE6" s="1">
        <v>13.760400000000001</v>
      </c>
      <c r="AF6" s="1"/>
      <c r="AG6" s="1">
        <f>ROUND(G6*Q6,0)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182.99799999999999</v>
      </c>
      <c r="D7" s="1">
        <v>158.41999999999999</v>
      </c>
      <c r="E7" s="1">
        <v>108.268</v>
      </c>
      <c r="F7" s="1">
        <v>191.78</v>
      </c>
      <c r="G7" s="7">
        <v>1</v>
      </c>
      <c r="H7" s="1">
        <v>45</v>
      </c>
      <c r="I7" s="1" t="s">
        <v>37</v>
      </c>
      <c r="J7" s="1">
        <v>108.6</v>
      </c>
      <c r="K7" s="1">
        <f t="shared" si="2"/>
        <v>-0.33199999999999363</v>
      </c>
      <c r="L7" s="1">
        <f t="shared" ref="L7:L67" si="3">E7-M7</f>
        <v>108.268</v>
      </c>
      <c r="M7" s="1"/>
      <c r="N7" s="1"/>
      <c r="O7" s="1">
        <f t="shared" ref="O7:O67" si="4">L7/5</f>
        <v>21.653600000000001</v>
      </c>
      <c r="P7" s="5">
        <f t="shared" ref="P7" si="5">10*O7-N7-F7</f>
        <v>24.756</v>
      </c>
      <c r="Q7" s="5">
        <f>R7</f>
        <v>50</v>
      </c>
      <c r="R7" s="29">
        <v>50</v>
      </c>
      <c r="S7" s="30" t="s">
        <v>142</v>
      </c>
      <c r="T7" s="1">
        <f t="shared" ref="T7:T70" si="6">(F7+N7+Q7)/O7</f>
        <v>11.165810765877268</v>
      </c>
      <c r="U7" s="1">
        <f t="shared" ref="U7:U67" si="7">(F7+N7)/O7</f>
        <v>8.8567259023903642</v>
      </c>
      <c r="V7" s="1">
        <v>20.585999999999999</v>
      </c>
      <c r="W7" s="1">
        <v>23.5456</v>
      </c>
      <c r="X7" s="1">
        <v>25.588799999999999</v>
      </c>
      <c r="Y7" s="1">
        <v>23.236999999999998</v>
      </c>
      <c r="Z7" s="1">
        <v>30.258600000000001</v>
      </c>
      <c r="AA7" s="1">
        <v>29.371200000000002</v>
      </c>
      <c r="AB7" s="1">
        <v>21.048400000000001</v>
      </c>
      <c r="AC7" s="1">
        <v>23.136800000000001</v>
      </c>
      <c r="AD7" s="1">
        <v>24.018999999999998</v>
      </c>
      <c r="AE7" s="1">
        <v>26.470199999999998</v>
      </c>
      <c r="AF7" s="1" t="s">
        <v>144</v>
      </c>
      <c r="AG7" s="1">
        <f t="shared" ref="AG7:AG70" si="8">ROUND(G7*Q7,0)</f>
        <v>50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97.992000000000004</v>
      </c>
      <c r="D8" s="1">
        <v>455.85899999999998</v>
      </c>
      <c r="E8" s="1">
        <v>146.26</v>
      </c>
      <c r="F8" s="1">
        <v>351.822</v>
      </c>
      <c r="G8" s="7">
        <v>1</v>
      </c>
      <c r="H8" s="1">
        <v>45</v>
      </c>
      <c r="I8" s="1" t="s">
        <v>37</v>
      </c>
      <c r="J8" s="1">
        <v>151.1</v>
      </c>
      <c r="K8" s="1">
        <f t="shared" si="2"/>
        <v>-4.8400000000000034</v>
      </c>
      <c r="L8" s="1">
        <f t="shared" si="3"/>
        <v>146.26</v>
      </c>
      <c r="M8" s="1"/>
      <c r="N8" s="1"/>
      <c r="O8" s="1">
        <f t="shared" si="4"/>
        <v>29.251999999999999</v>
      </c>
      <c r="P8" s="5"/>
      <c r="Q8" s="5">
        <f t="shared" ref="Q8:Q70" si="9">P8</f>
        <v>0</v>
      </c>
      <c r="R8" s="5"/>
      <c r="S8" s="1"/>
      <c r="T8" s="1">
        <f t="shared" si="6"/>
        <v>12.027280185970191</v>
      </c>
      <c r="U8" s="1">
        <f t="shared" si="7"/>
        <v>12.027280185970191</v>
      </c>
      <c r="V8" s="1">
        <v>34.138800000000003</v>
      </c>
      <c r="W8" s="1">
        <v>37.815600000000003</v>
      </c>
      <c r="X8" s="1">
        <v>48.457599999999999</v>
      </c>
      <c r="Y8" s="1">
        <v>45.633600000000001</v>
      </c>
      <c r="Z8" s="1">
        <v>37.817799999999998</v>
      </c>
      <c r="AA8" s="1">
        <v>37.164200000000001</v>
      </c>
      <c r="AB8" s="1">
        <v>37.416800000000002</v>
      </c>
      <c r="AC8" s="1">
        <v>41.343200000000003</v>
      </c>
      <c r="AD8" s="1">
        <v>36.344799999999999</v>
      </c>
      <c r="AE8" s="1">
        <v>36.992800000000003</v>
      </c>
      <c r="AF8" s="1"/>
      <c r="AG8" s="1">
        <f t="shared" si="8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41</v>
      </c>
      <c r="C9" s="1"/>
      <c r="D9" s="1">
        <v>114</v>
      </c>
      <c r="E9" s="1"/>
      <c r="F9" s="1">
        <v>114</v>
      </c>
      <c r="G9" s="7">
        <v>0.45</v>
      </c>
      <c r="H9" s="1">
        <v>45</v>
      </c>
      <c r="I9" s="1" t="s">
        <v>37</v>
      </c>
      <c r="J9" s="1"/>
      <c r="K9" s="1">
        <f t="shared" si="2"/>
        <v>0</v>
      </c>
      <c r="L9" s="1">
        <f t="shared" si="3"/>
        <v>0</v>
      </c>
      <c r="M9" s="1"/>
      <c r="N9" s="1"/>
      <c r="O9" s="1">
        <f t="shared" si="4"/>
        <v>0</v>
      </c>
      <c r="P9" s="5"/>
      <c r="Q9" s="5">
        <f>R9</f>
        <v>200</v>
      </c>
      <c r="R9" s="29">
        <v>200</v>
      </c>
      <c r="S9" s="30" t="s">
        <v>142</v>
      </c>
      <c r="T9" s="1" t="e">
        <f t="shared" si="6"/>
        <v>#DIV/0!</v>
      </c>
      <c r="U9" s="1" t="e">
        <f t="shared" si="7"/>
        <v>#DIV/0!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42</v>
      </c>
      <c r="AG9" s="1">
        <f t="shared" si="8"/>
        <v>90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1" t="s">
        <v>43</v>
      </c>
      <c r="B10" s="21" t="s">
        <v>41</v>
      </c>
      <c r="C10" s="21"/>
      <c r="D10" s="21">
        <v>216</v>
      </c>
      <c r="E10" s="21"/>
      <c r="F10" s="21">
        <v>216</v>
      </c>
      <c r="G10" s="22">
        <v>0.45</v>
      </c>
      <c r="H10" s="21">
        <v>45</v>
      </c>
      <c r="I10" s="21" t="s">
        <v>37</v>
      </c>
      <c r="J10" s="21"/>
      <c r="K10" s="21">
        <f t="shared" si="2"/>
        <v>0</v>
      </c>
      <c r="L10" s="21">
        <f t="shared" si="3"/>
        <v>0</v>
      </c>
      <c r="M10" s="21"/>
      <c r="N10" s="21"/>
      <c r="O10" s="21">
        <f t="shared" si="4"/>
        <v>0</v>
      </c>
      <c r="P10" s="23"/>
      <c r="Q10" s="5">
        <f t="shared" si="9"/>
        <v>0</v>
      </c>
      <c r="R10" s="23"/>
      <c r="S10" s="21"/>
      <c r="T10" s="1" t="e">
        <f t="shared" si="6"/>
        <v>#DIV/0!</v>
      </c>
      <c r="U10" s="21" t="e">
        <f t="shared" si="7"/>
        <v>#DIV/0!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 t="s">
        <v>44</v>
      </c>
      <c r="AG10" s="1">
        <f t="shared" si="8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45</v>
      </c>
      <c r="B11" s="13" t="s">
        <v>41</v>
      </c>
      <c r="C11" s="13"/>
      <c r="D11" s="13"/>
      <c r="E11" s="13"/>
      <c r="F11" s="13"/>
      <c r="G11" s="14">
        <v>0</v>
      </c>
      <c r="H11" s="13">
        <v>180</v>
      </c>
      <c r="I11" s="13" t="s">
        <v>37</v>
      </c>
      <c r="J11" s="13"/>
      <c r="K11" s="13">
        <f t="shared" si="2"/>
        <v>0</v>
      </c>
      <c r="L11" s="13">
        <f t="shared" si="3"/>
        <v>0</v>
      </c>
      <c r="M11" s="13"/>
      <c r="N11" s="13"/>
      <c r="O11" s="13">
        <f t="shared" si="4"/>
        <v>0</v>
      </c>
      <c r="P11" s="15"/>
      <c r="Q11" s="5">
        <f t="shared" si="9"/>
        <v>0</v>
      </c>
      <c r="R11" s="15"/>
      <c r="S11" s="13"/>
      <c r="T11" s="1" t="e">
        <f t="shared" si="6"/>
        <v>#DIV/0!</v>
      </c>
      <c r="U11" s="13" t="e">
        <f t="shared" si="7"/>
        <v>#DIV/0!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 t="s">
        <v>46</v>
      </c>
      <c r="AG11" s="1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41</v>
      </c>
      <c r="C12" s="1">
        <v>10</v>
      </c>
      <c r="D12" s="1">
        <v>30</v>
      </c>
      <c r="E12" s="1">
        <v>-2</v>
      </c>
      <c r="F12" s="1">
        <v>30</v>
      </c>
      <c r="G12" s="7">
        <v>0.3</v>
      </c>
      <c r="H12" s="1">
        <v>40</v>
      </c>
      <c r="I12" s="1" t="s">
        <v>37</v>
      </c>
      <c r="J12" s="1">
        <v>13</v>
      </c>
      <c r="K12" s="1">
        <f t="shared" si="2"/>
        <v>-15</v>
      </c>
      <c r="L12" s="1">
        <f t="shared" si="3"/>
        <v>-2</v>
      </c>
      <c r="M12" s="1"/>
      <c r="N12" s="1">
        <v>15.26</v>
      </c>
      <c r="O12" s="1">
        <f t="shared" si="4"/>
        <v>-0.4</v>
      </c>
      <c r="P12" s="5"/>
      <c r="Q12" s="5">
        <f t="shared" si="9"/>
        <v>0</v>
      </c>
      <c r="R12" s="5"/>
      <c r="S12" s="1"/>
      <c r="T12" s="1">
        <f t="shared" si="6"/>
        <v>-113.14999999999999</v>
      </c>
      <c r="U12" s="1">
        <f t="shared" si="7"/>
        <v>-113.14999999999999</v>
      </c>
      <c r="V12" s="1">
        <v>3.8</v>
      </c>
      <c r="W12" s="1">
        <v>4.2</v>
      </c>
      <c r="X12" s="1">
        <v>1</v>
      </c>
      <c r="Y12" s="1">
        <v>1.8</v>
      </c>
      <c r="Z12" s="1">
        <v>2</v>
      </c>
      <c r="AA12" s="1">
        <v>1.6</v>
      </c>
      <c r="AB12" s="1">
        <v>1</v>
      </c>
      <c r="AC12" s="1">
        <v>1.6</v>
      </c>
      <c r="AD12" s="1">
        <v>2</v>
      </c>
      <c r="AE12" s="1">
        <v>1.6</v>
      </c>
      <c r="AF12" s="1"/>
      <c r="AG12" s="1">
        <f t="shared" si="8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41</v>
      </c>
      <c r="C13" s="1"/>
      <c r="D13" s="1">
        <v>75</v>
      </c>
      <c r="E13" s="1">
        <v>8</v>
      </c>
      <c r="F13" s="1">
        <v>66</v>
      </c>
      <c r="G13" s="7">
        <v>0.17</v>
      </c>
      <c r="H13" s="1">
        <v>180</v>
      </c>
      <c r="I13" s="1" t="s">
        <v>37</v>
      </c>
      <c r="J13" s="1">
        <v>9</v>
      </c>
      <c r="K13" s="1">
        <f t="shared" si="2"/>
        <v>-1</v>
      </c>
      <c r="L13" s="1">
        <f t="shared" si="3"/>
        <v>8</v>
      </c>
      <c r="M13" s="1"/>
      <c r="N13" s="1"/>
      <c r="O13" s="1">
        <f t="shared" si="4"/>
        <v>1.6</v>
      </c>
      <c r="P13" s="5"/>
      <c r="Q13" s="5">
        <f t="shared" si="9"/>
        <v>0</v>
      </c>
      <c r="R13" s="5"/>
      <c r="S13" s="1"/>
      <c r="T13" s="1">
        <f t="shared" si="6"/>
        <v>41.25</v>
      </c>
      <c r="U13" s="1">
        <f t="shared" si="7"/>
        <v>41.25</v>
      </c>
      <c r="V13" s="1">
        <v>1.2</v>
      </c>
      <c r="W13" s="1">
        <v>2.4</v>
      </c>
      <c r="X13" s="1">
        <v>6.4</v>
      </c>
      <c r="Y13" s="1">
        <v>6.4</v>
      </c>
      <c r="Z13" s="1">
        <v>-0.6</v>
      </c>
      <c r="AA13" s="1">
        <v>-0.6</v>
      </c>
      <c r="AB13" s="1">
        <v>4.4000000000000004</v>
      </c>
      <c r="AC13" s="1">
        <v>3.8</v>
      </c>
      <c r="AD13" s="1">
        <v>4.8</v>
      </c>
      <c r="AE13" s="1">
        <v>5.2</v>
      </c>
      <c r="AF13" s="1"/>
      <c r="AG13" s="1">
        <f t="shared" si="8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49</v>
      </c>
      <c r="B14" s="13" t="s">
        <v>41</v>
      </c>
      <c r="C14" s="13"/>
      <c r="D14" s="13"/>
      <c r="E14" s="13"/>
      <c r="F14" s="13"/>
      <c r="G14" s="14">
        <v>0</v>
      </c>
      <c r="H14" s="13">
        <v>50</v>
      </c>
      <c r="I14" s="13" t="s">
        <v>37</v>
      </c>
      <c r="J14" s="13"/>
      <c r="K14" s="13">
        <f t="shared" si="2"/>
        <v>0</v>
      </c>
      <c r="L14" s="13">
        <f t="shared" si="3"/>
        <v>0</v>
      </c>
      <c r="M14" s="13"/>
      <c r="N14" s="13"/>
      <c r="O14" s="13">
        <f t="shared" si="4"/>
        <v>0</v>
      </c>
      <c r="P14" s="15"/>
      <c r="Q14" s="5">
        <f t="shared" si="9"/>
        <v>0</v>
      </c>
      <c r="R14" s="15"/>
      <c r="S14" s="13"/>
      <c r="T14" s="1" t="e">
        <f t="shared" si="6"/>
        <v>#DIV/0!</v>
      </c>
      <c r="U14" s="13" t="e">
        <f t="shared" si="7"/>
        <v>#DIV/0!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 t="s">
        <v>46</v>
      </c>
      <c r="AG14" s="1">
        <f t="shared" si="8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41</v>
      </c>
      <c r="C15" s="1">
        <v>79</v>
      </c>
      <c r="D15" s="1">
        <v>30</v>
      </c>
      <c r="E15" s="1">
        <v>63</v>
      </c>
      <c r="F15" s="1">
        <v>33</v>
      </c>
      <c r="G15" s="7">
        <v>0.35</v>
      </c>
      <c r="H15" s="1">
        <v>50</v>
      </c>
      <c r="I15" s="1" t="s">
        <v>37</v>
      </c>
      <c r="J15" s="1">
        <v>94</v>
      </c>
      <c r="K15" s="1">
        <f t="shared" si="2"/>
        <v>-31</v>
      </c>
      <c r="L15" s="1">
        <f t="shared" si="3"/>
        <v>63</v>
      </c>
      <c r="M15" s="1"/>
      <c r="N15" s="1">
        <v>85.360000000000014</v>
      </c>
      <c r="O15" s="1">
        <f t="shared" si="4"/>
        <v>12.6</v>
      </c>
      <c r="P15" s="5">
        <f t="shared" ref="P15:P19" si="10">10*O15-N15-F15</f>
        <v>7.6399999999999864</v>
      </c>
      <c r="Q15" s="5">
        <f t="shared" si="9"/>
        <v>7.6399999999999864</v>
      </c>
      <c r="R15" s="5"/>
      <c r="S15" s="1"/>
      <c r="T15" s="1">
        <f t="shared" si="6"/>
        <v>10</v>
      </c>
      <c r="U15" s="1">
        <f t="shared" si="7"/>
        <v>9.3936507936507958</v>
      </c>
      <c r="V15" s="1">
        <v>14.8</v>
      </c>
      <c r="W15" s="1">
        <v>10.199999999999999</v>
      </c>
      <c r="X15" s="1">
        <v>6.8</v>
      </c>
      <c r="Y15" s="1">
        <v>10</v>
      </c>
      <c r="Z15" s="1">
        <v>14.4</v>
      </c>
      <c r="AA15" s="1">
        <v>11</v>
      </c>
      <c r="AB15" s="1">
        <v>8.8000000000000007</v>
      </c>
      <c r="AC15" s="1">
        <v>11</v>
      </c>
      <c r="AD15" s="1">
        <v>8.1999999999999993</v>
      </c>
      <c r="AE15" s="1">
        <v>6.2</v>
      </c>
      <c r="AF15" s="1"/>
      <c r="AG15" s="1">
        <f t="shared" si="8"/>
        <v>3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36</v>
      </c>
      <c r="C16" s="1">
        <v>145.94200000000001</v>
      </c>
      <c r="D16" s="1">
        <v>269.85700000000003</v>
      </c>
      <c r="E16" s="1">
        <v>193.43299999999999</v>
      </c>
      <c r="F16" s="1">
        <v>191.91800000000001</v>
      </c>
      <c r="G16" s="7">
        <v>1</v>
      </c>
      <c r="H16" s="1">
        <v>55</v>
      </c>
      <c r="I16" s="1" t="s">
        <v>37</v>
      </c>
      <c r="J16" s="1">
        <v>88.76</v>
      </c>
      <c r="K16" s="1">
        <f t="shared" si="2"/>
        <v>104.67299999999999</v>
      </c>
      <c r="L16" s="1">
        <f t="shared" si="3"/>
        <v>93.130999999999986</v>
      </c>
      <c r="M16" s="1">
        <v>100.30200000000001</v>
      </c>
      <c r="N16" s="1">
        <v>31.893480000000061</v>
      </c>
      <c r="O16" s="1">
        <f t="shared" si="4"/>
        <v>18.626199999999997</v>
      </c>
      <c r="P16" s="5"/>
      <c r="Q16" s="5">
        <f>R16</f>
        <v>200</v>
      </c>
      <c r="R16" s="29">
        <v>200</v>
      </c>
      <c r="S16" s="30" t="s">
        <v>142</v>
      </c>
      <c r="T16" s="1">
        <f t="shared" si="6"/>
        <v>22.753512793806582</v>
      </c>
      <c r="U16" s="1">
        <f t="shared" si="7"/>
        <v>12.015949576403138</v>
      </c>
      <c r="V16" s="1">
        <v>26.334399999999999</v>
      </c>
      <c r="W16" s="1">
        <v>23.514800000000001</v>
      </c>
      <c r="X16" s="1">
        <v>20.704799999999999</v>
      </c>
      <c r="Y16" s="1">
        <v>20.523599999999998</v>
      </c>
      <c r="Z16" s="1">
        <v>27.377600000000001</v>
      </c>
      <c r="AA16" s="1">
        <v>28.0824</v>
      </c>
      <c r="AB16" s="1">
        <v>23.853400000000001</v>
      </c>
      <c r="AC16" s="1">
        <v>27.210999999999999</v>
      </c>
      <c r="AD16" s="1">
        <v>35.673000000000002</v>
      </c>
      <c r="AE16" s="1">
        <v>34.213000000000001</v>
      </c>
      <c r="AF16" s="1" t="s">
        <v>144</v>
      </c>
      <c r="AG16" s="1">
        <f t="shared" si="8"/>
        <v>200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52</v>
      </c>
      <c r="B17" s="21" t="s">
        <v>36</v>
      </c>
      <c r="C17" s="21">
        <v>181.791</v>
      </c>
      <c r="D17" s="21">
        <v>3359.64</v>
      </c>
      <c r="E17" s="21">
        <v>2064.9520000000002</v>
      </c>
      <c r="F17" s="21">
        <v>1387.7190000000001</v>
      </c>
      <c r="G17" s="22">
        <v>1</v>
      </c>
      <c r="H17" s="21">
        <v>50</v>
      </c>
      <c r="I17" s="21" t="s">
        <v>37</v>
      </c>
      <c r="J17" s="21">
        <v>566.5</v>
      </c>
      <c r="K17" s="21">
        <f t="shared" si="2"/>
        <v>1498.4520000000002</v>
      </c>
      <c r="L17" s="21">
        <f t="shared" si="3"/>
        <v>559.56200000000013</v>
      </c>
      <c r="M17" s="21">
        <v>1505.39</v>
      </c>
      <c r="N17" s="21">
        <v>89.364199999997709</v>
      </c>
      <c r="O17" s="21">
        <f t="shared" si="4"/>
        <v>111.91240000000002</v>
      </c>
      <c r="P17" s="23"/>
      <c r="Q17" s="5">
        <v>100</v>
      </c>
      <c r="R17" s="23"/>
      <c r="S17" s="21"/>
      <c r="T17" s="1">
        <f t="shared" si="6"/>
        <v>14.092122052605408</v>
      </c>
      <c r="U17" s="21">
        <f t="shared" si="7"/>
        <v>13.198566021280907</v>
      </c>
      <c r="V17" s="21">
        <v>146.8776</v>
      </c>
      <c r="W17" s="21">
        <v>127.5676000000001</v>
      </c>
      <c r="X17" s="21">
        <v>144.27780000000001</v>
      </c>
      <c r="Y17" s="21">
        <v>137.3356</v>
      </c>
      <c r="Z17" s="21">
        <v>111.2396</v>
      </c>
      <c r="AA17" s="21">
        <v>118.2226</v>
      </c>
      <c r="AB17" s="21">
        <v>143.06479999999999</v>
      </c>
      <c r="AC17" s="21">
        <v>169.25779999999989</v>
      </c>
      <c r="AD17" s="21">
        <v>197.65639999999999</v>
      </c>
      <c r="AE17" s="21">
        <v>193.98480000000001</v>
      </c>
      <c r="AF17" s="21" t="s">
        <v>53</v>
      </c>
      <c r="AG17" s="1">
        <f t="shared" si="8"/>
        <v>100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36</v>
      </c>
      <c r="C18" s="1">
        <v>89.760999999999996</v>
      </c>
      <c r="D18" s="1">
        <v>168.03899999999999</v>
      </c>
      <c r="E18" s="1">
        <v>97.311000000000007</v>
      </c>
      <c r="F18" s="1">
        <v>131.875</v>
      </c>
      <c r="G18" s="7">
        <v>1</v>
      </c>
      <c r="H18" s="1">
        <v>60</v>
      </c>
      <c r="I18" s="1" t="s">
        <v>37</v>
      </c>
      <c r="J18" s="1">
        <v>91.86</v>
      </c>
      <c r="K18" s="1">
        <f t="shared" si="2"/>
        <v>5.4510000000000076</v>
      </c>
      <c r="L18" s="1">
        <f t="shared" si="3"/>
        <v>97.311000000000007</v>
      </c>
      <c r="M18" s="1"/>
      <c r="N18" s="1">
        <v>93.861319999999992</v>
      </c>
      <c r="O18" s="1">
        <f t="shared" si="4"/>
        <v>19.462200000000003</v>
      </c>
      <c r="P18" s="5"/>
      <c r="Q18" s="5">
        <f t="shared" si="9"/>
        <v>0</v>
      </c>
      <c r="R18" s="5"/>
      <c r="S18" s="1"/>
      <c r="T18" s="1">
        <f t="shared" si="6"/>
        <v>11.598705182353482</v>
      </c>
      <c r="U18" s="1">
        <f t="shared" si="7"/>
        <v>11.598705182353482</v>
      </c>
      <c r="V18" s="1">
        <v>25.951599999999999</v>
      </c>
      <c r="W18" s="1">
        <v>18.026399999999999</v>
      </c>
      <c r="X18" s="1">
        <v>21.639800000000001</v>
      </c>
      <c r="Y18" s="1">
        <v>22.7014</v>
      </c>
      <c r="Z18" s="1">
        <v>21.450199999999999</v>
      </c>
      <c r="AA18" s="1">
        <v>22.3262</v>
      </c>
      <c r="AB18" s="1">
        <v>18.9512</v>
      </c>
      <c r="AC18" s="1">
        <v>20.688199999999998</v>
      </c>
      <c r="AD18" s="1">
        <v>21.5806</v>
      </c>
      <c r="AE18" s="1">
        <v>21.942</v>
      </c>
      <c r="AF18" s="1"/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36</v>
      </c>
      <c r="C19" s="1">
        <v>35.914999999999999</v>
      </c>
      <c r="D19" s="1">
        <v>780.63199999999995</v>
      </c>
      <c r="E19" s="1">
        <v>302.15499999999997</v>
      </c>
      <c r="F19" s="1">
        <v>478.39699999999999</v>
      </c>
      <c r="G19" s="7">
        <v>1</v>
      </c>
      <c r="H19" s="1">
        <v>60</v>
      </c>
      <c r="I19" s="1" t="s">
        <v>37</v>
      </c>
      <c r="J19" s="1">
        <v>323.5</v>
      </c>
      <c r="K19" s="1">
        <f t="shared" si="2"/>
        <v>-21.345000000000027</v>
      </c>
      <c r="L19" s="1">
        <f t="shared" si="3"/>
        <v>302.15499999999997</v>
      </c>
      <c r="M19" s="1"/>
      <c r="N19" s="1"/>
      <c r="O19" s="1">
        <f t="shared" si="4"/>
        <v>60.430999999999997</v>
      </c>
      <c r="P19" s="5">
        <f t="shared" si="10"/>
        <v>125.91299999999995</v>
      </c>
      <c r="Q19" s="5">
        <f t="shared" si="9"/>
        <v>125.91299999999995</v>
      </c>
      <c r="R19" s="5"/>
      <c r="S19" s="1"/>
      <c r="T19" s="1">
        <f t="shared" si="6"/>
        <v>10</v>
      </c>
      <c r="U19" s="1">
        <f t="shared" si="7"/>
        <v>7.916417070708742</v>
      </c>
      <c r="V19" s="1">
        <v>47.846400000000003</v>
      </c>
      <c r="W19" s="1">
        <v>51.842200000000012</v>
      </c>
      <c r="X19" s="1">
        <v>85.450999999999993</v>
      </c>
      <c r="Y19" s="1">
        <v>76.975800000000007</v>
      </c>
      <c r="Z19" s="1">
        <v>53.392399999999988</v>
      </c>
      <c r="AA19" s="1">
        <v>53.883399999999988</v>
      </c>
      <c r="AB19" s="1">
        <v>44.385599999999997</v>
      </c>
      <c r="AC19" s="1">
        <v>56.7136</v>
      </c>
      <c r="AD19" s="1">
        <v>90.140999999999991</v>
      </c>
      <c r="AE19" s="1">
        <v>84.33959999999999</v>
      </c>
      <c r="AF19" s="1"/>
      <c r="AG19" s="1">
        <f t="shared" si="8"/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56</v>
      </c>
      <c r="B20" s="13" t="s">
        <v>36</v>
      </c>
      <c r="C20" s="13"/>
      <c r="D20" s="13"/>
      <c r="E20" s="13"/>
      <c r="F20" s="13"/>
      <c r="G20" s="14">
        <v>0</v>
      </c>
      <c r="H20" s="13">
        <v>60</v>
      </c>
      <c r="I20" s="13" t="s">
        <v>37</v>
      </c>
      <c r="J20" s="13"/>
      <c r="K20" s="13">
        <f t="shared" si="2"/>
        <v>0</v>
      </c>
      <c r="L20" s="13">
        <f t="shared" si="3"/>
        <v>0</v>
      </c>
      <c r="M20" s="13"/>
      <c r="N20" s="13"/>
      <c r="O20" s="13">
        <f t="shared" si="4"/>
        <v>0</v>
      </c>
      <c r="P20" s="15"/>
      <c r="Q20" s="5">
        <f t="shared" si="9"/>
        <v>0</v>
      </c>
      <c r="R20" s="15"/>
      <c r="S20" s="13"/>
      <c r="T20" s="1" t="e">
        <f t="shared" si="6"/>
        <v>#DIV/0!</v>
      </c>
      <c r="U20" s="13" t="e">
        <f t="shared" si="7"/>
        <v>#DIV/0!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 t="s">
        <v>46</v>
      </c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1" t="s">
        <v>57</v>
      </c>
      <c r="B21" s="21" t="s">
        <v>36</v>
      </c>
      <c r="C21" s="21">
        <v>172.851</v>
      </c>
      <c r="D21" s="21">
        <v>933.88900000000001</v>
      </c>
      <c r="E21" s="21">
        <v>462.88499999999999</v>
      </c>
      <c r="F21" s="21">
        <v>586.83000000000004</v>
      </c>
      <c r="G21" s="22">
        <v>1</v>
      </c>
      <c r="H21" s="21">
        <v>60</v>
      </c>
      <c r="I21" s="21" t="s">
        <v>37</v>
      </c>
      <c r="J21" s="21">
        <v>244.73</v>
      </c>
      <c r="K21" s="21">
        <f t="shared" si="2"/>
        <v>218.155</v>
      </c>
      <c r="L21" s="21">
        <f t="shared" si="3"/>
        <v>261.875</v>
      </c>
      <c r="M21" s="21">
        <v>201.01</v>
      </c>
      <c r="N21" s="21"/>
      <c r="O21" s="21">
        <f t="shared" si="4"/>
        <v>52.375</v>
      </c>
      <c r="P21" s="23"/>
      <c r="Q21" s="5">
        <f>P21+O21</f>
        <v>52.375</v>
      </c>
      <c r="R21" s="23"/>
      <c r="S21" s="21"/>
      <c r="T21" s="1">
        <f t="shared" si="6"/>
        <v>12.20439140811456</v>
      </c>
      <c r="U21" s="21">
        <f t="shared" si="7"/>
        <v>11.20439140811456</v>
      </c>
      <c r="V21" s="21">
        <v>62.294199999999996</v>
      </c>
      <c r="W21" s="21">
        <v>59.791200000000003</v>
      </c>
      <c r="X21" s="21">
        <v>65.555399999999992</v>
      </c>
      <c r="Y21" s="21">
        <v>62.2316</v>
      </c>
      <c r="Z21" s="21">
        <v>58.0364</v>
      </c>
      <c r="AA21" s="21">
        <v>55.635000000000012</v>
      </c>
      <c r="AB21" s="21">
        <v>58.847400000000007</v>
      </c>
      <c r="AC21" s="21">
        <v>60.057200000000002</v>
      </c>
      <c r="AD21" s="21">
        <v>51.211399999999998</v>
      </c>
      <c r="AE21" s="21">
        <v>52.312800000000003</v>
      </c>
      <c r="AF21" s="21" t="s">
        <v>58</v>
      </c>
      <c r="AG21" s="1">
        <f t="shared" si="8"/>
        <v>52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4" t="s">
        <v>59</v>
      </c>
      <c r="B22" s="24" t="s">
        <v>36</v>
      </c>
      <c r="C22" s="24">
        <v>158.65899999999999</v>
      </c>
      <c r="D22" s="24">
        <v>199.56</v>
      </c>
      <c r="E22" s="24">
        <v>199.886</v>
      </c>
      <c r="F22" s="24">
        <v>110.34</v>
      </c>
      <c r="G22" s="25">
        <v>1</v>
      </c>
      <c r="H22" s="24">
        <v>60</v>
      </c>
      <c r="I22" s="24" t="s">
        <v>37</v>
      </c>
      <c r="J22" s="24">
        <v>100.1</v>
      </c>
      <c r="K22" s="24">
        <f t="shared" si="2"/>
        <v>99.786000000000001</v>
      </c>
      <c r="L22" s="24">
        <f t="shared" si="3"/>
        <v>99.866</v>
      </c>
      <c r="M22" s="24">
        <v>100.02</v>
      </c>
      <c r="N22" s="24">
        <v>53.044600000000003</v>
      </c>
      <c r="O22" s="24">
        <f t="shared" si="4"/>
        <v>19.973199999999999</v>
      </c>
      <c r="P22" s="26"/>
      <c r="Q22" s="5">
        <f t="shared" si="9"/>
        <v>0</v>
      </c>
      <c r="R22" s="26"/>
      <c r="S22" s="24"/>
      <c r="T22" s="1">
        <f t="shared" si="6"/>
        <v>8.1801914565517801</v>
      </c>
      <c r="U22" s="24">
        <f t="shared" si="7"/>
        <v>8.1801914565517801</v>
      </c>
      <c r="V22" s="24">
        <v>30.3642</v>
      </c>
      <c r="W22" s="24">
        <v>27.183399999999999</v>
      </c>
      <c r="X22" s="24">
        <v>26.4664</v>
      </c>
      <c r="Y22" s="24">
        <v>29.1312</v>
      </c>
      <c r="Z22" s="24">
        <v>31.158000000000001</v>
      </c>
      <c r="AA22" s="24">
        <v>30.2804</v>
      </c>
      <c r="AB22" s="24">
        <v>22.4512</v>
      </c>
      <c r="AC22" s="24">
        <v>22.6172</v>
      </c>
      <c r="AD22" s="24">
        <v>21.19959999999999</v>
      </c>
      <c r="AE22" s="24">
        <v>18.571999999999999</v>
      </c>
      <c r="AF22" s="24" t="s">
        <v>60</v>
      </c>
      <c r="AG22" s="1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4" t="s">
        <v>61</v>
      </c>
      <c r="B23" s="24" t="s">
        <v>36</v>
      </c>
      <c r="C23" s="24">
        <v>146.761</v>
      </c>
      <c r="D23" s="24">
        <v>189.74100000000001</v>
      </c>
      <c r="E23" s="24">
        <v>160.86699999999999</v>
      </c>
      <c r="F23" s="24">
        <v>155.512</v>
      </c>
      <c r="G23" s="25">
        <v>1</v>
      </c>
      <c r="H23" s="24">
        <v>60</v>
      </c>
      <c r="I23" s="24" t="s">
        <v>37</v>
      </c>
      <c r="J23" s="24">
        <v>60.01</v>
      </c>
      <c r="K23" s="24">
        <f t="shared" si="2"/>
        <v>100.857</v>
      </c>
      <c r="L23" s="24">
        <f t="shared" si="3"/>
        <v>60.611999999999995</v>
      </c>
      <c r="M23" s="24">
        <v>100.255</v>
      </c>
      <c r="N23" s="24"/>
      <c r="O23" s="24">
        <f t="shared" si="4"/>
        <v>12.122399999999999</v>
      </c>
      <c r="P23" s="26"/>
      <c r="Q23" s="5">
        <f t="shared" si="9"/>
        <v>0</v>
      </c>
      <c r="R23" s="26"/>
      <c r="S23" s="24"/>
      <c r="T23" s="1">
        <f t="shared" si="6"/>
        <v>12.82848280868475</v>
      </c>
      <c r="U23" s="24">
        <f t="shared" si="7"/>
        <v>12.82848280868475</v>
      </c>
      <c r="V23" s="24">
        <v>17.397200000000009</v>
      </c>
      <c r="W23" s="24">
        <v>19.8598</v>
      </c>
      <c r="X23" s="24">
        <v>25.677800000000001</v>
      </c>
      <c r="Y23" s="24">
        <v>23.561599999999999</v>
      </c>
      <c r="Z23" s="24">
        <v>29.7136</v>
      </c>
      <c r="AA23" s="24">
        <v>28.997800000000002</v>
      </c>
      <c r="AB23" s="24">
        <v>20.728200000000001</v>
      </c>
      <c r="AC23" s="24">
        <v>18.111999999999998</v>
      </c>
      <c r="AD23" s="24">
        <v>8.2843999999999998</v>
      </c>
      <c r="AE23" s="24">
        <v>10.2158</v>
      </c>
      <c r="AF23" s="24" t="s">
        <v>60</v>
      </c>
      <c r="AG23" s="1">
        <f t="shared" si="8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62</v>
      </c>
      <c r="B24" s="21" t="s">
        <v>36</v>
      </c>
      <c r="C24" s="21">
        <v>70.376000000000005</v>
      </c>
      <c r="D24" s="21">
        <v>284.846</v>
      </c>
      <c r="E24" s="21">
        <v>176.684</v>
      </c>
      <c r="F24" s="21">
        <v>158.60499999999999</v>
      </c>
      <c r="G24" s="22">
        <v>1</v>
      </c>
      <c r="H24" s="21">
        <v>60</v>
      </c>
      <c r="I24" s="21" t="s">
        <v>37</v>
      </c>
      <c r="J24" s="21">
        <v>74.12</v>
      </c>
      <c r="K24" s="21">
        <f t="shared" si="2"/>
        <v>102.56399999999999</v>
      </c>
      <c r="L24" s="21">
        <f t="shared" si="3"/>
        <v>76.477000000000004</v>
      </c>
      <c r="M24" s="21">
        <v>100.20699999999999</v>
      </c>
      <c r="N24" s="21"/>
      <c r="O24" s="21">
        <f t="shared" si="4"/>
        <v>15.295400000000001</v>
      </c>
      <c r="P24" s="23">
        <f>11*O24-N24-F24</f>
        <v>9.6444000000000187</v>
      </c>
      <c r="Q24" s="5">
        <f t="shared" si="9"/>
        <v>9.6444000000000187</v>
      </c>
      <c r="R24" s="23"/>
      <c r="S24" s="21"/>
      <c r="T24" s="1">
        <f t="shared" si="6"/>
        <v>11</v>
      </c>
      <c r="U24" s="21">
        <f t="shared" si="7"/>
        <v>10.369457483949422</v>
      </c>
      <c r="V24" s="21">
        <v>15.4948</v>
      </c>
      <c r="W24" s="21">
        <v>15.994999999999999</v>
      </c>
      <c r="X24" s="21">
        <v>22.1112</v>
      </c>
      <c r="Y24" s="21">
        <v>19.817</v>
      </c>
      <c r="Z24" s="21">
        <v>19.906199999999998</v>
      </c>
      <c r="AA24" s="21">
        <v>20.2546</v>
      </c>
      <c r="AB24" s="21">
        <v>21.3262</v>
      </c>
      <c r="AC24" s="21">
        <v>24.6358</v>
      </c>
      <c r="AD24" s="21">
        <v>25.784400000000002</v>
      </c>
      <c r="AE24" s="21">
        <v>19.324200000000001</v>
      </c>
      <c r="AF24" s="21" t="s">
        <v>53</v>
      </c>
      <c r="AG24" s="1">
        <f t="shared" si="8"/>
        <v>10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36</v>
      </c>
      <c r="C25" s="1">
        <v>96.626000000000005</v>
      </c>
      <c r="D25" s="1">
        <v>173.333</v>
      </c>
      <c r="E25" s="1">
        <v>236.85300000000001</v>
      </c>
      <c r="F25" s="1">
        <v>27.74</v>
      </c>
      <c r="G25" s="7">
        <v>1</v>
      </c>
      <c r="H25" s="1">
        <v>30</v>
      </c>
      <c r="I25" s="1" t="s">
        <v>37</v>
      </c>
      <c r="J25" s="1">
        <v>63.7</v>
      </c>
      <c r="K25" s="1">
        <f t="shared" si="2"/>
        <v>173.15300000000002</v>
      </c>
      <c r="L25" s="1">
        <f t="shared" si="3"/>
        <v>64.51400000000001</v>
      </c>
      <c r="M25" s="1">
        <v>172.339</v>
      </c>
      <c r="N25" s="1">
        <v>37.906600000000012</v>
      </c>
      <c r="O25" s="1">
        <f t="shared" si="4"/>
        <v>12.902800000000003</v>
      </c>
      <c r="P25" s="5">
        <f t="shared" ref="P25:P27" si="11">10*O25-N25-F25</f>
        <v>63.381400000000014</v>
      </c>
      <c r="Q25" s="5">
        <f t="shared" si="9"/>
        <v>63.381400000000014</v>
      </c>
      <c r="R25" s="5"/>
      <c r="S25" s="1"/>
      <c r="T25" s="1">
        <f t="shared" si="6"/>
        <v>10</v>
      </c>
      <c r="U25" s="1">
        <f t="shared" si="7"/>
        <v>5.0877793967200908</v>
      </c>
      <c r="V25" s="1">
        <v>10.417999999999999</v>
      </c>
      <c r="W25" s="1">
        <v>9.4394000000000009</v>
      </c>
      <c r="X25" s="1">
        <v>7.7906000000000004</v>
      </c>
      <c r="Y25" s="1">
        <v>8.1988000000000003</v>
      </c>
      <c r="Z25" s="1">
        <v>15.8752</v>
      </c>
      <c r="AA25" s="1">
        <v>14.0024</v>
      </c>
      <c r="AB25" s="1">
        <v>10.587199999999999</v>
      </c>
      <c r="AC25" s="1">
        <v>12.8216</v>
      </c>
      <c r="AD25" s="1">
        <v>13.0162</v>
      </c>
      <c r="AE25" s="1">
        <v>11.597799999999999</v>
      </c>
      <c r="AF25" s="1"/>
      <c r="AG25" s="1">
        <f t="shared" si="8"/>
        <v>63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36</v>
      </c>
      <c r="C26" s="1">
        <v>120.51600000000001</v>
      </c>
      <c r="D26" s="1">
        <v>78.884</v>
      </c>
      <c r="E26" s="1">
        <v>166.197</v>
      </c>
      <c r="F26" s="1">
        <v>2.35</v>
      </c>
      <c r="G26" s="7">
        <v>1</v>
      </c>
      <c r="H26" s="1">
        <v>30</v>
      </c>
      <c r="I26" s="1" t="s">
        <v>37</v>
      </c>
      <c r="J26" s="1">
        <v>154.30000000000001</v>
      </c>
      <c r="K26" s="1">
        <f t="shared" si="2"/>
        <v>11.896999999999991</v>
      </c>
      <c r="L26" s="1">
        <f t="shared" si="3"/>
        <v>166.197</v>
      </c>
      <c r="M26" s="1"/>
      <c r="N26" s="1">
        <v>148.9474399999998</v>
      </c>
      <c r="O26" s="1">
        <f t="shared" si="4"/>
        <v>33.239400000000003</v>
      </c>
      <c r="P26" s="5">
        <f t="shared" si="11"/>
        <v>181.09656000000021</v>
      </c>
      <c r="Q26" s="5">
        <f t="shared" si="9"/>
        <v>181.09656000000021</v>
      </c>
      <c r="R26" s="5"/>
      <c r="S26" s="1"/>
      <c r="T26" s="1">
        <f t="shared" si="6"/>
        <v>10</v>
      </c>
      <c r="U26" s="1">
        <f t="shared" si="7"/>
        <v>4.5517500315890116</v>
      </c>
      <c r="V26" s="1">
        <v>39.892200000000003</v>
      </c>
      <c r="W26" s="1">
        <v>32.479200000000013</v>
      </c>
      <c r="X26" s="1">
        <v>33.558999999999997</v>
      </c>
      <c r="Y26" s="1">
        <v>43.534799999999997</v>
      </c>
      <c r="Z26" s="1">
        <v>50.634</v>
      </c>
      <c r="AA26" s="1">
        <v>42.933800000000012</v>
      </c>
      <c r="AB26" s="1">
        <v>39.672800000000002</v>
      </c>
      <c r="AC26" s="1">
        <v>45.011600000000001</v>
      </c>
      <c r="AD26" s="1">
        <v>38.329799999999999</v>
      </c>
      <c r="AE26" s="1">
        <v>35.508600000000001</v>
      </c>
      <c r="AF26" s="1"/>
      <c r="AG26" s="1">
        <f t="shared" si="8"/>
        <v>181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36</v>
      </c>
      <c r="C27" s="1">
        <v>11.590999999999999</v>
      </c>
      <c r="D27" s="1">
        <v>158.84700000000001</v>
      </c>
      <c r="E27" s="1">
        <v>61.906999999999996</v>
      </c>
      <c r="F27" s="1">
        <v>96.564999999999998</v>
      </c>
      <c r="G27" s="7">
        <v>1</v>
      </c>
      <c r="H27" s="1">
        <v>30</v>
      </c>
      <c r="I27" s="1" t="s">
        <v>37</v>
      </c>
      <c r="J27" s="1">
        <v>60.6</v>
      </c>
      <c r="K27" s="1">
        <f t="shared" si="2"/>
        <v>1.3069999999999951</v>
      </c>
      <c r="L27" s="1">
        <f t="shared" si="3"/>
        <v>61.906999999999996</v>
      </c>
      <c r="M27" s="1"/>
      <c r="N27" s="1"/>
      <c r="O27" s="1">
        <f t="shared" si="4"/>
        <v>12.381399999999999</v>
      </c>
      <c r="P27" s="5">
        <f t="shared" si="11"/>
        <v>27.248999999999995</v>
      </c>
      <c r="Q27" s="5">
        <f t="shared" si="9"/>
        <v>27.248999999999995</v>
      </c>
      <c r="R27" s="5"/>
      <c r="S27" s="1"/>
      <c r="T27" s="1">
        <f t="shared" si="6"/>
        <v>10</v>
      </c>
      <c r="U27" s="1">
        <f t="shared" si="7"/>
        <v>7.7991987981972963</v>
      </c>
      <c r="V27" s="1">
        <v>6.9047999999999998</v>
      </c>
      <c r="W27" s="1">
        <v>6.9090000000000007</v>
      </c>
      <c r="X27" s="1">
        <v>13.593400000000001</v>
      </c>
      <c r="Y27" s="1">
        <v>20.477599999999999</v>
      </c>
      <c r="Z27" s="1">
        <v>8.9616000000000007</v>
      </c>
      <c r="AA27" s="1">
        <v>1.5456000000000001</v>
      </c>
      <c r="AB27" s="1">
        <v>10.601800000000001</v>
      </c>
      <c r="AC27" s="1">
        <v>9.3957999999999995</v>
      </c>
      <c r="AD27" s="1">
        <v>4.4927999999999999</v>
      </c>
      <c r="AE27" s="1">
        <v>5.9495999999999976</v>
      </c>
      <c r="AF27" s="1"/>
      <c r="AG27" s="1">
        <f t="shared" si="8"/>
        <v>27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67</v>
      </c>
      <c r="B28" s="13" t="s">
        <v>36</v>
      </c>
      <c r="C28" s="13"/>
      <c r="D28" s="13"/>
      <c r="E28" s="13"/>
      <c r="F28" s="13"/>
      <c r="G28" s="14">
        <v>0</v>
      </c>
      <c r="H28" s="13">
        <v>45</v>
      </c>
      <c r="I28" s="13" t="s">
        <v>37</v>
      </c>
      <c r="J28" s="13"/>
      <c r="K28" s="13">
        <f t="shared" si="2"/>
        <v>0</v>
      </c>
      <c r="L28" s="13">
        <f t="shared" si="3"/>
        <v>0</v>
      </c>
      <c r="M28" s="13"/>
      <c r="N28" s="13"/>
      <c r="O28" s="13">
        <f t="shared" si="4"/>
        <v>0</v>
      </c>
      <c r="P28" s="15"/>
      <c r="Q28" s="5">
        <f t="shared" si="9"/>
        <v>0</v>
      </c>
      <c r="R28" s="15"/>
      <c r="S28" s="13"/>
      <c r="T28" s="1" t="e">
        <f t="shared" si="6"/>
        <v>#DIV/0!</v>
      </c>
      <c r="U28" s="13" t="e">
        <f t="shared" si="7"/>
        <v>#DIV/0!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 t="s">
        <v>46</v>
      </c>
      <c r="AG28" s="1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36</v>
      </c>
      <c r="C29" s="1">
        <v>67.02</v>
      </c>
      <c r="D29" s="1">
        <v>114.143</v>
      </c>
      <c r="E29" s="1">
        <v>77.287999999999997</v>
      </c>
      <c r="F29" s="1">
        <v>78.688999999999993</v>
      </c>
      <c r="G29" s="7">
        <v>1</v>
      </c>
      <c r="H29" s="1">
        <v>40</v>
      </c>
      <c r="I29" s="1" t="s">
        <v>37</v>
      </c>
      <c r="J29" s="1">
        <v>71.3</v>
      </c>
      <c r="K29" s="1">
        <f t="shared" si="2"/>
        <v>5.9879999999999995</v>
      </c>
      <c r="L29" s="1">
        <f t="shared" si="3"/>
        <v>77.287999999999997</v>
      </c>
      <c r="M29" s="1"/>
      <c r="N29" s="1">
        <v>54.676940000000059</v>
      </c>
      <c r="O29" s="1">
        <f t="shared" si="4"/>
        <v>15.457599999999999</v>
      </c>
      <c r="P29" s="5">
        <f t="shared" ref="P29:P34" si="12">10*O29-N29-F29</f>
        <v>21.210059999999942</v>
      </c>
      <c r="Q29" s="5">
        <f t="shared" si="9"/>
        <v>21.210059999999942</v>
      </c>
      <c r="R29" s="5"/>
      <c r="S29" s="1"/>
      <c r="T29" s="1">
        <f t="shared" si="6"/>
        <v>10</v>
      </c>
      <c r="U29" s="1">
        <f t="shared" si="7"/>
        <v>8.62785555325536</v>
      </c>
      <c r="V29" s="1">
        <v>16.522200000000009</v>
      </c>
      <c r="W29" s="1">
        <v>13.344799999999999</v>
      </c>
      <c r="X29" s="1">
        <v>17.7606</v>
      </c>
      <c r="Y29" s="1">
        <v>18.887599999999999</v>
      </c>
      <c r="Z29" s="1">
        <v>17.5852</v>
      </c>
      <c r="AA29" s="1">
        <v>16.373200000000001</v>
      </c>
      <c r="AB29" s="1">
        <v>16.145199999999999</v>
      </c>
      <c r="AC29" s="1">
        <v>14.74</v>
      </c>
      <c r="AD29" s="1">
        <v>16.864799999999999</v>
      </c>
      <c r="AE29" s="1">
        <v>17.6496</v>
      </c>
      <c r="AF29" s="1"/>
      <c r="AG29" s="1">
        <f t="shared" si="8"/>
        <v>21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36</v>
      </c>
      <c r="C30" s="1">
        <v>12.707000000000001</v>
      </c>
      <c r="D30" s="1">
        <v>78.400999999999996</v>
      </c>
      <c r="E30" s="1">
        <v>28.143999999999998</v>
      </c>
      <c r="F30" s="1">
        <v>48.136000000000003</v>
      </c>
      <c r="G30" s="7">
        <v>1</v>
      </c>
      <c r="H30" s="1">
        <v>30</v>
      </c>
      <c r="I30" s="1" t="s">
        <v>37</v>
      </c>
      <c r="J30" s="1">
        <v>27.5</v>
      </c>
      <c r="K30" s="1">
        <f t="shared" si="2"/>
        <v>0.64399999999999835</v>
      </c>
      <c r="L30" s="1">
        <f t="shared" si="3"/>
        <v>28.143999999999998</v>
      </c>
      <c r="M30" s="1"/>
      <c r="N30" s="1"/>
      <c r="O30" s="1">
        <f t="shared" si="4"/>
        <v>5.6288</v>
      </c>
      <c r="P30" s="5">
        <f t="shared" si="12"/>
        <v>8.1519999999999939</v>
      </c>
      <c r="Q30" s="5">
        <f t="shared" si="9"/>
        <v>8.1519999999999939</v>
      </c>
      <c r="R30" s="5"/>
      <c r="S30" s="1"/>
      <c r="T30" s="1">
        <f t="shared" si="6"/>
        <v>10</v>
      </c>
      <c r="U30" s="1">
        <f t="shared" si="7"/>
        <v>8.5517339397384884</v>
      </c>
      <c r="V30" s="1">
        <v>5.8646000000000003</v>
      </c>
      <c r="W30" s="1">
        <v>5.8574000000000002</v>
      </c>
      <c r="X30" s="1">
        <v>8.5648</v>
      </c>
      <c r="Y30" s="1">
        <v>9.6168000000000013</v>
      </c>
      <c r="Z30" s="1">
        <v>6.5536000000000003</v>
      </c>
      <c r="AA30" s="1">
        <v>6.0312000000000001</v>
      </c>
      <c r="AB30" s="1">
        <v>5.8178000000000001</v>
      </c>
      <c r="AC30" s="1">
        <v>7.7673999999999994</v>
      </c>
      <c r="AD30" s="1">
        <v>7.5290000000000008</v>
      </c>
      <c r="AE30" s="1">
        <v>6.2405999999999997</v>
      </c>
      <c r="AF30" s="1"/>
      <c r="AG30" s="1">
        <f t="shared" si="8"/>
        <v>8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36</v>
      </c>
      <c r="C31" s="1">
        <v>30.803000000000001</v>
      </c>
      <c r="D31" s="1">
        <v>236.971</v>
      </c>
      <c r="E31" s="1">
        <v>44.128</v>
      </c>
      <c r="F31" s="1">
        <v>201.38200000000001</v>
      </c>
      <c r="G31" s="7">
        <v>1</v>
      </c>
      <c r="H31" s="1">
        <v>50</v>
      </c>
      <c r="I31" s="1" t="s">
        <v>37</v>
      </c>
      <c r="J31" s="1">
        <v>61.2</v>
      </c>
      <c r="K31" s="1">
        <f t="shared" si="2"/>
        <v>-17.072000000000003</v>
      </c>
      <c r="L31" s="1">
        <f t="shared" si="3"/>
        <v>44.128</v>
      </c>
      <c r="M31" s="1"/>
      <c r="N31" s="1"/>
      <c r="O31" s="1">
        <f t="shared" si="4"/>
        <v>8.8255999999999997</v>
      </c>
      <c r="P31" s="5"/>
      <c r="Q31" s="5">
        <f t="shared" si="9"/>
        <v>0</v>
      </c>
      <c r="R31" s="5"/>
      <c r="S31" s="1"/>
      <c r="T31" s="1">
        <f t="shared" si="6"/>
        <v>22.817938723712835</v>
      </c>
      <c r="U31" s="1">
        <f t="shared" si="7"/>
        <v>22.817938723712835</v>
      </c>
      <c r="V31" s="1">
        <v>17.333200000000001</v>
      </c>
      <c r="W31" s="1">
        <v>19.162800000000001</v>
      </c>
      <c r="X31" s="1">
        <v>22.482399999999998</v>
      </c>
      <c r="Y31" s="1">
        <v>23.469000000000001</v>
      </c>
      <c r="Z31" s="1">
        <v>19.657</v>
      </c>
      <c r="AA31" s="1">
        <v>19.0456</v>
      </c>
      <c r="AB31" s="1">
        <v>18.465599999999998</v>
      </c>
      <c r="AC31" s="1">
        <v>20.812999999999999</v>
      </c>
      <c r="AD31" s="1">
        <v>18.360800000000001</v>
      </c>
      <c r="AE31" s="1">
        <v>17.7944</v>
      </c>
      <c r="AF31" s="1"/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36</v>
      </c>
      <c r="C32" s="1">
        <v>43.051000000000002</v>
      </c>
      <c r="D32" s="1">
        <v>116.694</v>
      </c>
      <c r="E32" s="1">
        <v>38.856999999999999</v>
      </c>
      <c r="F32" s="1">
        <v>111.878</v>
      </c>
      <c r="G32" s="7">
        <v>1</v>
      </c>
      <c r="H32" s="1">
        <v>50</v>
      </c>
      <c r="I32" s="1" t="s">
        <v>37</v>
      </c>
      <c r="J32" s="1">
        <v>38.700000000000003</v>
      </c>
      <c r="K32" s="1">
        <f t="shared" si="2"/>
        <v>0.15699999999999648</v>
      </c>
      <c r="L32" s="1">
        <f t="shared" si="3"/>
        <v>38.856999999999999</v>
      </c>
      <c r="M32" s="1"/>
      <c r="N32" s="1">
        <v>7.3408799999999754</v>
      </c>
      <c r="O32" s="1">
        <f t="shared" si="4"/>
        <v>7.7713999999999999</v>
      </c>
      <c r="P32" s="5"/>
      <c r="Q32" s="5">
        <f t="shared" si="9"/>
        <v>0</v>
      </c>
      <c r="R32" s="5"/>
      <c r="S32" s="1"/>
      <c r="T32" s="1">
        <f t="shared" si="6"/>
        <v>15.340721105592296</v>
      </c>
      <c r="U32" s="1">
        <f t="shared" si="7"/>
        <v>15.340721105592296</v>
      </c>
      <c r="V32" s="1">
        <v>13.138400000000001</v>
      </c>
      <c r="W32" s="1">
        <v>13.702</v>
      </c>
      <c r="X32" s="1">
        <v>5.7347999999999999</v>
      </c>
      <c r="Y32" s="1">
        <v>4.9811999999999994</v>
      </c>
      <c r="Z32" s="1">
        <v>11.177199999999999</v>
      </c>
      <c r="AA32" s="1">
        <v>9.5363999999999987</v>
      </c>
      <c r="AB32" s="1">
        <v>8.7118000000000002</v>
      </c>
      <c r="AC32" s="1">
        <v>8.3475999999999999</v>
      </c>
      <c r="AD32" s="1">
        <v>14.7492</v>
      </c>
      <c r="AE32" s="1">
        <v>15.816000000000001</v>
      </c>
      <c r="AF32" s="1"/>
      <c r="AG32" s="1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1" t="s">
        <v>72</v>
      </c>
      <c r="B33" s="21" t="s">
        <v>41</v>
      </c>
      <c r="C33" s="21">
        <v>578</v>
      </c>
      <c r="D33" s="21">
        <v>177</v>
      </c>
      <c r="E33" s="21">
        <v>480</v>
      </c>
      <c r="F33" s="21">
        <v>242</v>
      </c>
      <c r="G33" s="22">
        <v>0.4</v>
      </c>
      <c r="H33" s="21">
        <v>45</v>
      </c>
      <c r="I33" s="21" t="s">
        <v>37</v>
      </c>
      <c r="J33" s="21">
        <v>360</v>
      </c>
      <c r="K33" s="21">
        <f t="shared" si="2"/>
        <v>120</v>
      </c>
      <c r="L33" s="21">
        <f t="shared" si="3"/>
        <v>360</v>
      </c>
      <c r="M33" s="21">
        <v>120</v>
      </c>
      <c r="N33" s="21">
        <v>102.59999999999989</v>
      </c>
      <c r="O33" s="21">
        <f t="shared" si="4"/>
        <v>72</v>
      </c>
      <c r="P33" s="23">
        <f>11*O33-N33-F33</f>
        <v>447.40000000000009</v>
      </c>
      <c r="Q33" s="5">
        <f>P33+O33</f>
        <v>519.40000000000009</v>
      </c>
      <c r="R33" s="23"/>
      <c r="S33" s="21"/>
      <c r="T33" s="1">
        <f t="shared" si="6"/>
        <v>12</v>
      </c>
      <c r="U33" s="21">
        <f t="shared" si="7"/>
        <v>4.7861111111111097</v>
      </c>
      <c r="V33" s="21">
        <v>51.8</v>
      </c>
      <c r="W33" s="21">
        <v>45.2</v>
      </c>
      <c r="X33" s="21">
        <v>25.2</v>
      </c>
      <c r="Y33" s="21">
        <v>33.200000000000003</v>
      </c>
      <c r="Z33" s="21">
        <v>77.400000000000006</v>
      </c>
      <c r="AA33" s="21">
        <v>68</v>
      </c>
      <c r="AB33" s="21">
        <v>41.4</v>
      </c>
      <c r="AC33" s="21">
        <v>49.4</v>
      </c>
      <c r="AD33" s="21">
        <v>61.8</v>
      </c>
      <c r="AE33" s="21">
        <v>53.2</v>
      </c>
      <c r="AF33" s="21" t="s">
        <v>53</v>
      </c>
      <c r="AG33" s="1">
        <f t="shared" si="8"/>
        <v>208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41</v>
      </c>
      <c r="C34" s="1">
        <v>47</v>
      </c>
      <c r="D34" s="1">
        <v>200</v>
      </c>
      <c r="E34" s="1">
        <v>131</v>
      </c>
      <c r="F34" s="1">
        <v>105</v>
      </c>
      <c r="G34" s="7">
        <v>0.45</v>
      </c>
      <c r="H34" s="1">
        <v>50</v>
      </c>
      <c r="I34" s="1" t="s">
        <v>37</v>
      </c>
      <c r="J34" s="1">
        <v>128</v>
      </c>
      <c r="K34" s="1">
        <f t="shared" si="2"/>
        <v>3</v>
      </c>
      <c r="L34" s="1">
        <f t="shared" si="3"/>
        <v>131</v>
      </c>
      <c r="M34" s="1"/>
      <c r="N34" s="1">
        <v>69.120000000000061</v>
      </c>
      <c r="O34" s="1">
        <f t="shared" si="4"/>
        <v>26.2</v>
      </c>
      <c r="P34" s="5">
        <f t="shared" si="12"/>
        <v>87.879999999999939</v>
      </c>
      <c r="Q34" s="5">
        <f t="shared" si="9"/>
        <v>87.879999999999939</v>
      </c>
      <c r="R34" s="5"/>
      <c r="S34" s="1"/>
      <c r="T34" s="1">
        <f t="shared" si="6"/>
        <v>10</v>
      </c>
      <c r="U34" s="1">
        <f t="shared" si="7"/>
        <v>6.6458015267175599</v>
      </c>
      <c r="V34" s="1">
        <v>25.6</v>
      </c>
      <c r="W34" s="1">
        <v>23.8</v>
      </c>
      <c r="X34" s="1">
        <v>29.8</v>
      </c>
      <c r="Y34" s="1">
        <v>30.4</v>
      </c>
      <c r="Z34" s="1">
        <v>24.8</v>
      </c>
      <c r="AA34" s="1">
        <v>25.2</v>
      </c>
      <c r="AB34" s="1">
        <v>28.2</v>
      </c>
      <c r="AC34" s="1">
        <v>24.6</v>
      </c>
      <c r="AD34" s="1">
        <v>18.600000000000001</v>
      </c>
      <c r="AE34" s="1">
        <v>16.399999999999999</v>
      </c>
      <c r="AF34" s="1"/>
      <c r="AG34" s="1">
        <f t="shared" si="8"/>
        <v>40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1" t="s">
        <v>74</v>
      </c>
      <c r="B35" s="21" t="s">
        <v>41</v>
      </c>
      <c r="C35" s="21">
        <v>377</v>
      </c>
      <c r="D35" s="21">
        <v>761</v>
      </c>
      <c r="E35" s="21">
        <v>867</v>
      </c>
      <c r="F35" s="21">
        <v>233</v>
      </c>
      <c r="G35" s="22">
        <v>0.4</v>
      </c>
      <c r="H35" s="21">
        <v>45</v>
      </c>
      <c r="I35" s="21" t="s">
        <v>37</v>
      </c>
      <c r="J35" s="21">
        <v>386</v>
      </c>
      <c r="K35" s="21">
        <f t="shared" si="2"/>
        <v>481</v>
      </c>
      <c r="L35" s="21">
        <f t="shared" si="3"/>
        <v>387</v>
      </c>
      <c r="M35" s="21">
        <v>480</v>
      </c>
      <c r="N35" s="21">
        <v>84.400000000000205</v>
      </c>
      <c r="O35" s="21">
        <f t="shared" si="4"/>
        <v>77.400000000000006</v>
      </c>
      <c r="P35" s="23">
        <f>11*O35-N35-F35</f>
        <v>533.99999999999989</v>
      </c>
      <c r="Q35" s="5">
        <f>P35+O35</f>
        <v>611.39999999999986</v>
      </c>
      <c r="R35" s="23"/>
      <c r="S35" s="21"/>
      <c r="T35" s="1">
        <f t="shared" si="6"/>
        <v>12</v>
      </c>
      <c r="U35" s="21">
        <f t="shared" si="7"/>
        <v>4.1007751937984516</v>
      </c>
      <c r="V35" s="21">
        <v>53.2</v>
      </c>
      <c r="W35" s="21">
        <v>47.8</v>
      </c>
      <c r="X35" s="21">
        <v>55.4</v>
      </c>
      <c r="Y35" s="21">
        <v>58.8</v>
      </c>
      <c r="Z35" s="21">
        <v>80.599999999999994</v>
      </c>
      <c r="AA35" s="21">
        <v>77.2</v>
      </c>
      <c r="AB35" s="21">
        <v>64.2</v>
      </c>
      <c r="AC35" s="21">
        <v>68</v>
      </c>
      <c r="AD35" s="21">
        <v>67.599999999999994</v>
      </c>
      <c r="AE35" s="21">
        <v>69.2</v>
      </c>
      <c r="AF35" s="21" t="s">
        <v>53</v>
      </c>
      <c r="AG35" s="1">
        <f t="shared" si="8"/>
        <v>245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75</v>
      </c>
      <c r="B36" s="13" t="s">
        <v>36</v>
      </c>
      <c r="C36" s="13"/>
      <c r="D36" s="13">
        <v>130.98500000000001</v>
      </c>
      <c r="E36" s="13">
        <v>130.98500000000001</v>
      </c>
      <c r="F36" s="13"/>
      <c r="G36" s="14">
        <v>0</v>
      </c>
      <c r="H36" s="13">
        <v>45</v>
      </c>
      <c r="I36" s="13" t="s">
        <v>37</v>
      </c>
      <c r="J36" s="13"/>
      <c r="K36" s="13">
        <f t="shared" si="2"/>
        <v>130.98500000000001</v>
      </c>
      <c r="L36" s="13">
        <f t="shared" si="3"/>
        <v>0</v>
      </c>
      <c r="M36" s="13">
        <v>130.98500000000001</v>
      </c>
      <c r="N36" s="13"/>
      <c r="O36" s="13">
        <f t="shared" si="4"/>
        <v>0</v>
      </c>
      <c r="P36" s="15"/>
      <c r="Q36" s="5">
        <f t="shared" si="9"/>
        <v>0</v>
      </c>
      <c r="R36" s="15"/>
      <c r="S36" s="13"/>
      <c r="T36" s="1" t="e">
        <f t="shared" si="6"/>
        <v>#DIV/0!</v>
      </c>
      <c r="U36" s="13" t="e">
        <f t="shared" si="7"/>
        <v>#DIV/0!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 t="s">
        <v>46</v>
      </c>
      <c r="AG36" s="1">
        <f t="shared" si="8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76</v>
      </c>
      <c r="B37" s="13" t="s">
        <v>41</v>
      </c>
      <c r="C37" s="13"/>
      <c r="D37" s="13"/>
      <c r="E37" s="13"/>
      <c r="F37" s="13"/>
      <c r="G37" s="14">
        <v>0</v>
      </c>
      <c r="H37" s="13">
        <v>45</v>
      </c>
      <c r="I37" s="13" t="s">
        <v>37</v>
      </c>
      <c r="J37" s="13"/>
      <c r="K37" s="13">
        <f t="shared" ref="K37:K66" si="13">E37-J37</f>
        <v>0</v>
      </c>
      <c r="L37" s="13">
        <f t="shared" si="3"/>
        <v>0</v>
      </c>
      <c r="M37" s="13"/>
      <c r="N37" s="13"/>
      <c r="O37" s="13">
        <f t="shared" si="4"/>
        <v>0</v>
      </c>
      <c r="P37" s="15"/>
      <c r="Q37" s="5">
        <f t="shared" si="9"/>
        <v>0</v>
      </c>
      <c r="R37" s="15"/>
      <c r="S37" s="13"/>
      <c r="T37" s="1" t="e">
        <f t="shared" si="6"/>
        <v>#DIV/0!</v>
      </c>
      <c r="U37" s="13" t="e">
        <f t="shared" si="7"/>
        <v>#DIV/0!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 t="s">
        <v>46</v>
      </c>
      <c r="AG37" s="1">
        <f t="shared" si="8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1" t="s">
        <v>77</v>
      </c>
      <c r="B38" s="21" t="s">
        <v>41</v>
      </c>
      <c r="C38" s="21">
        <v>304</v>
      </c>
      <c r="D38" s="21">
        <v>96</v>
      </c>
      <c r="E38" s="21">
        <v>228</v>
      </c>
      <c r="F38" s="21">
        <v>140</v>
      </c>
      <c r="G38" s="22">
        <v>0.35</v>
      </c>
      <c r="H38" s="21">
        <v>40</v>
      </c>
      <c r="I38" s="21" t="s">
        <v>37</v>
      </c>
      <c r="J38" s="21">
        <v>239</v>
      </c>
      <c r="K38" s="21">
        <f t="shared" si="13"/>
        <v>-11</v>
      </c>
      <c r="L38" s="21">
        <f t="shared" si="3"/>
        <v>228</v>
      </c>
      <c r="M38" s="21"/>
      <c r="N38" s="21">
        <v>118</v>
      </c>
      <c r="O38" s="21">
        <f t="shared" si="4"/>
        <v>45.6</v>
      </c>
      <c r="P38" s="23">
        <f>11*O38-N38-F38</f>
        <v>243.60000000000002</v>
      </c>
      <c r="Q38" s="5">
        <f>P38+O38</f>
        <v>289.20000000000005</v>
      </c>
      <c r="R38" s="23"/>
      <c r="S38" s="21"/>
      <c r="T38" s="1">
        <f t="shared" si="6"/>
        <v>12</v>
      </c>
      <c r="U38" s="21">
        <f t="shared" si="7"/>
        <v>5.6578947368421053</v>
      </c>
      <c r="V38" s="21">
        <v>36</v>
      </c>
      <c r="W38" s="21">
        <v>25.4</v>
      </c>
      <c r="X38" s="21">
        <v>25.4</v>
      </c>
      <c r="Y38" s="21">
        <v>35</v>
      </c>
      <c r="Z38" s="21">
        <v>39.200000000000003</v>
      </c>
      <c r="AA38" s="21">
        <v>39.799999999999997</v>
      </c>
      <c r="AB38" s="21">
        <v>28.2</v>
      </c>
      <c r="AC38" s="21">
        <v>24.8</v>
      </c>
      <c r="AD38" s="21">
        <v>22.6</v>
      </c>
      <c r="AE38" s="21">
        <v>23.6</v>
      </c>
      <c r="AF38" s="21" t="s">
        <v>58</v>
      </c>
      <c r="AG38" s="1">
        <f t="shared" si="8"/>
        <v>101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36</v>
      </c>
      <c r="C39" s="1">
        <v>2.1</v>
      </c>
      <c r="D39" s="1">
        <v>261.37099999999998</v>
      </c>
      <c r="E39" s="1">
        <v>92.063000000000002</v>
      </c>
      <c r="F39" s="1">
        <v>168.55</v>
      </c>
      <c r="G39" s="7">
        <v>1</v>
      </c>
      <c r="H39" s="1">
        <v>40</v>
      </c>
      <c r="I39" s="1" t="s">
        <v>37</v>
      </c>
      <c r="J39" s="1">
        <v>133.47999999999999</v>
      </c>
      <c r="K39" s="1">
        <f t="shared" si="13"/>
        <v>-41.416999999999987</v>
      </c>
      <c r="L39" s="1">
        <f t="shared" si="3"/>
        <v>92.063000000000002</v>
      </c>
      <c r="M39" s="1"/>
      <c r="N39" s="1"/>
      <c r="O39" s="1">
        <f t="shared" si="4"/>
        <v>18.412600000000001</v>
      </c>
      <c r="P39" s="5">
        <f t="shared" ref="P39" si="14">10*O39-N39-F39</f>
        <v>15.575999999999993</v>
      </c>
      <c r="Q39" s="5">
        <f t="shared" si="9"/>
        <v>15.575999999999993</v>
      </c>
      <c r="R39" s="5"/>
      <c r="S39" s="1"/>
      <c r="T39" s="1">
        <f t="shared" si="6"/>
        <v>10</v>
      </c>
      <c r="U39" s="1">
        <f t="shared" si="7"/>
        <v>9.1540575475489607</v>
      </c>
      <c r="V39" s="1">
        <v>5.523200000000001</v>
      </c>
      <c r="W39" s="1">
        <v>12.268800000000001</v>
      </c>
      <c r="X39" s="1">
        <v>26.019200000000001</v>
      </c>
      <c r="Y39" s="1">
        <v>23.1724</v>
      </c>
      <c r="Z39" s="1">
        <v>15.159800000000001</v>
      </c>
      <c r="AA39" s="1">
        <v>14.131399999999999</v>
      </c>
      <c r="AB39" s="1">
        <v>22.5626</v>
      </c>
      <c r="AC39" s="1">
        <v>23.469799999999999</v>
      </c>
      <c r="AD39" s="1">
        <v>16.040400000000002</v>
      </c>
      <c r="AE39" s="1">
        <v>11.831799999999999</v>
      </c>
      <c r="AF39" s="1"/>
      <c r="AG39" s="1">
        <f t="shared" si="8"/>
        <v>16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41</v>
      </c>
      <c r="C40" s="1">
        <v>103</v>
      </c>
      <c r="D40" s="1">
        <v>115</v>
      </c>
      <c r="E40" s="1">
        <v>121</v>
      </c>
      <c r="F40" s="1">
        <v>64</v>
      </c>
      <c r="G40" s="7">
        <v>0.4</v>
      </c>
      <c r="H40" s="1">
        <v>40</v>
      </c>
      <c r="I40" s="1" t="s">
        <v>37</v>
      </c>
      <c r="J40" s="1">
        <v>149</v>
      </c>
      <c r="K40" s="1">
        <f t="shared" si="13"/>
        <v>-28</v>
      </c>
      <c r="L40" s="1">
        <f t="shared" si="3"/>
        <v>121</v>
      </c>
      <c r="M40" s="1"/>
      <c r="N40" s="1">
        <v>6.5</v>
      </c>
      <c r="O40" s="1">
        <f t="shared" si="4"/>
        <v>24.2</v>
      </c>
      <c r="P40" s="5">
        <f>9*O40-N40-F40</f>
        <v>147.29999999999998</v>
      </c>
      <c r="Q40" s="5">
        <f t="shared" si="9"/>
        <v>147.29999999999998</v>
      </c>
      <c r="R40" s="5"/>
      <c r="S40" s="1"/>
      <c r="T40" s="1">
        <f t="shared" si="6"/>
        <v>9</v>
      </c>
      <c r="U40" s="1">
        <f t="shared" si="7"/>
        <v>2.9132231404958677</v>
      </c>
      <c r="V40" s="1">
        <v>17.8</v>
      </c>
      <c r="W40" s="1">
        <v>18.600000000000001</v>
      </c>
      <c r="X40" s="1">
        <v>22.2</v>
      </c>
      <c r="Y40" s="1">
        <v>26</v>
      </c>
      <c r="Z40" s="1">
        <v>28</v>
      </c>
      <c r="AA40" s="1">
        <v>26.6</v>
      </c>
      <c r="AB40" s="1">
        <v>22.4</v>
      </c>
      <c r="AC40" s="1">
        <v>24.8</v>
      </c>
      <c r="AD40" s="1">
        <v>14</v>
      </c>
      <c r="AE40" s="1">
        <v>17.399999999999999</v>
      </c>
      <c r="AF40" s="1"/>
      <c r="AG40" s="1">
        <f t="shared" si="8"/>
        <v>59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41</v>
      </c>
      <c r="C41" s="1">
        <v>90</v>
      </c>
      <c r="D41" s="1">
        <v>258</v>
      </c>
      <c r="E41" s="1">
        <v>232</v>
      </c>
      <c r="F41" s="1">
        <v>84</v>
      </c>
      <c r="G41" s="7">
        <v>0.4</v>
      </c>
      <c r="H41" s="1">
        <v>45</v>
      </c>
      <c r="I41" s="1" t="s">
        <v>37</v>
      </c>
      <c r="J41" s="1">
        <v>246</v>
      </c>
      <c r="K41" s="1">
        <f t="shared" si="13"/>
        <v>-14</v>
      </c>
      <c r="L41" s="1">
        <f t="shared" si="3"/>
        <v>232</v>
      </c>
      <c r="M41" s="1"/>
      <c r="N41" s="1">
        <v>9.800000000000102</v>
      </c>
      <c r="O41" s="1">
        <f t="shared" si="4"/>
        <v>46.4</v>
      </c>
      <c r="P41" s="5">
        <f>8*O41-N41-F41</f>
        <v>277.39999999999986</v>
      </c>
      <c r="Q41" s="5">
        <f t="shared" si="9"/>
        <v>277.39999999999986</v>
      </c>
      <c r="R41" s="5"/>
      <c r="S41" s="1"/>
      <c r="T41" s="1">
        <f t="shared" si="6"/>
        <v>7.9999999999999991</v>
      </c>
      <c r="U41" s="1">
        <f t="shared" si="7"/>
        <v>2.0215517241379333</v>
      </c>
      <c r="V41" s="1">
        <v>28</v>
      </c>
      <c r="W41" s="1">
        <v>26.2</v>
      </c>
      <c r="X41" s="1">
        <v>39.799999999999997</v>
      </c>
      <c r="Y41" s="1">
        <v>44.2</v>
      </c>
      <c r="Z41" s="1">
        <v>35.6</v>
      </c>
      <c r="AA41" s="1">
        <v>32.799999999999997</v>
      </c>
      <c r="AB41" s="1">
        <v>32</v>
      </c>
      <c r="AC41" s="1">
        <v>26.8</v>
      </c>
      <c r="AD41" s="1">
        <v>24.6</v>
      </c>
      <c r="AE41" s="1">
        <v>27.8</v>
      </c>
      <c r="AF41" s="1"/>
      <c r="AG41" s="1">
        <f t="shared" si="8"/>
        <v>111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81</v>
      </c>
      <c r="B42" s="10" t="s">
        <v>36</v>
      </c>
      <c r="C42" s="10"/>
      <c r="D42" s="10">
        <v>51.655999999999999</v>
      </c>
      <c r="E42" s="10">
        <v>51.655999999999999</v>
      </c>
      <c r="F42" s="10"/>
      <c r="G42" s="11">
        <v>0</v>
      </c>
      <c r="H42" s="10" t="e">
        <v>#N/A</v>
      </c>
      <c r="I42" s="10" t="s">
        <v>63</v>
      </c>
      <c r="J42" s="10"/>
      <c r="K42" s="10">
        <f t="shared" si="13"/>
        <v>51.655999999999999</v>
      </c>
      <c r="L42" s="10">
        <f t="shared" si="3"/>
        <v>0</v>
      </c>
      <c r="M42" s="10">
        <v>51.655999999999999</v>
      </c>
      <c r="N42" s="10"/>
      <c r="O42" s="10">
        <f t="shared" si="4"/>
        <v>0</v>
      </c>
      <c r="P42" s="12"/>
      <c r="Q42" s="5">
        <f t="shared" si="9"/>
        <v>0</v>
      </c>
      <c r="R42" s="12"/>
      <c r="S42" s="10"/>
      <c r="T42" s="1" t="e">
        <f t="shared" si="6"/>
        <v>#DIV/0!</v>
      </c>
      <c r="U42" s="10" t="e">
        <f t="shared" si="7"/>
        <v>#DIV/0!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/>
      <c r="AG42" s="1">
        <f t="shared" si="8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36</v>
      </c>
      <c r="C43" s="1"/>
      <c r="D43" s="1">
        <v>274.18200000000002</v>
      </c>
      <c r="E43" s="1">
        <v>99.805999999999997</v>
      </c>
      <c r="F43" s="1">
        <v>172.20400000000001</v>
      </c>
      <c r="G43" s="7">
        <v>1</v>
      </c>
      <c r="H43" s="1">
        <v>40</v>
      </c>
      <c r="I43" s="1" t="s">
        <v>37</v>
      </c>
      <c r="J43" s="1">
        <v>53.08</v>
      </c>
      <c r="K43" s="1">
        <f t="shared" si="13"/>
        <v>46.725999999999999</v>
      </c>
      <c r="L43" s="1">
        <f t="shared" si="3"/>
        <v>47.814</v>
      </c>
      <c r="M43" s="1">
        <v>51.991999999999997</v>
      </c>
      <c r="N43" s="1"/>
      <c r="O43" s="1">
        <f t="shared" si="4"/>
        <v>9.5627999999999993</v>
      </c>
      <c r="P43" s="5"/>
      <c r="Q43" s="5">
        <f t="shared" si="9"/>
        <v>0</v>
      </c>
      <c r="R43" s="5"/>
      <c r="S43" s="1"/>
      <c r="T43" s="1">
        <f t="shared" si="6"/>
        <v>18.007696490567618</v>
      </c>
      <c r="U43" s="1">
        <f t="shared" si="7"/>
        <v>18.007696490567618</v>
      </c>
      <c r="V43" s="1">
        <v>14.7066</v>
      </c>
      <c r="W43" s="1">
        <v>19.757400000000001</v>
      </c>
      <c r="X43" s="1">
        <v>19.309799999999999</v>
      </c>
      <c r="Y43" s="1">
        <v>19.009599999999999</v>
      </c>
      <c r="Z43" s="1">
        <v>15.4658</v>
      </c>
      <c r="AA43" s="1">
        <v>13.827400000000001</v>
      </c>
      <c r="AB43" s="1">
        <v>16.1736</v>
      </c>
      <c r="AC43" s="1">
        <v>16.498999999999999</v>
      </c>
      <c r="AD43" s="1">
        <v>9.9161999999999999</v>
      </c>
      <c r="AE43" s="1">
        <v>8.2042000000000002</v>
      </c>
      <c r="AF43" s="1"/>
      <c r="AG43" s="1">
        <f t="shared" si="8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1" t="s">
        <v>83</v>
      </c>
      <c r="B44" s="21" t="s">
        <v>41</v>
      </c>
      <c r="C44" s="21">
        <v>303</v>
      </c>
      <c r="D44" s="21">
        <v>156</v>
      </c>
      <c r="E44" s="21">
        <v>189</v>
      </c>
      <c r="F44" s="21">
        <v>209</v>
      </c>
      <c r="G44" s="22">
        <v>0.35</v>
      </c>
      <c r="H44" s="21">
        <v>40</v>
      </c>
      <c r="I44" s="21" t="s">
        <v>37</v>
      </c>
      <c r="J44" s="21">
        <v>194</v>
      </c>
      <c r="K44" s="21">
        <f t="shared" si="13"/>
        <v>-5</v>
      </c>
      <c r="L44" s="21">
        <f t="shared" si="3"/>
        <v>189</v>
      </c>
      <c r="M44" s="21"/>
      <c r="N44" s="21">
        <v>73.200000000000045</v>
      </c>
      <c r="O44" s="21">
        <f t="shared" si="4"/>
        <v>37.799999999999997</v>
      </c>
      <c r="P44" s="23">
        <f>11*O44-N44-F44</f>
        <v>133.59999999999991</v>
      </c>
      <c r="Q44" s="5">
        <f t="shared" si="9"/>
        <v>133.59999999999991</v>
      </c>
      <c r="R44" s="23"/>
      <c r="S44" s="21"/>
      <c r="T44" s="1">
        <f t="shared" si="6"/>
        <v>11</v>
      </c>
      <c r="U44" s="21">
        <f t="shared" si="7"/>
        <v>7.4656084656084678</v>
      </c>
      <c r="V44" s="21">
        <v>36.6</v>
      </c>
      <c r="W44" s="21">
        <v>31</v>
      </c>
      <c r="X44" s="21">
        <v>16.2</v>
      </c>
      <c r="Y44" s="21">
        <v>20.2</v>
      </c>
      <c r="Z44" s="21">
        <v>31.8</v>
      </c>
      <c r="AA44" s="21">
        <v>34.799999999999997</v>
      </c>
      <c r="AB44" s="21">
        <v>20.8</v>
      </c>
      <c r="AC44" s="21">
        <v>13.8</v>
      </c>
      <c r="AD44" s="21">
        <v>10.6</v>
      </c>
      <c r="AE44" s="21">
        <v>11.4</v>
      </c>
      <c r="AF44" s="21" t="s">
        <v>58</v>
      </c>
      <c r="AG44" s="1">
        <f t="shared" si="8"/>
        <v>47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41</v>
      </c>
      <c r="C45" s="1">
        <v>176</v>
      </c>
      <c r="D45" s="1"/>
      <c r="E45" s="1">
        <v>130</v>
      </c>
      <c r="F45" s="1"/>
      <c r="G45" s="7">
        <v>0.4</v>
      </c>
      <c r="H45" s="1">
        <v>40</v>
      </c>
      <c r="I45" s="1" t="s">
        <v>37</v>
      </c>
      <c r="J45" s="1">
        <v>158</v>
      </c>
      <c r="K45" s="1">
        <f t="shared" si="13"/>
        <v>-28</v>
      </c>
      <c r="L45" s="1">
        <f t="shared" si="3"/>
        <v>130</v>
      </c>
      <c r="M45" s="1"/>
      <c r="N45" s="1">
        <v>481.8</v>
      </c>
      <c r="O45" s="1">
        <f t="shared" si="4"/>
        <v>26</v>
      </c>
      <c r="P45" s="5">
        <v>30</v>
      </c>
      <c r="Q45" s="5">
        <f t="shared" si="9"/>
        <v>30</v>
      </c>
      <c r="R45" s="5"/>
      <c r="S45" s="1"/>
      <c r="T45" s="1">
        <f t="shared" si="6"/>
        <v>19.684615384615384</v>
      </c>
      <c r="U45" s="1">
        <f t="shared" si="7"/>
        <v>18.530769230769231</v>
      </c>
      <c r="V45" s="1">
        <v>61.6</v>
      </c>
      <c r="W45" s="1">
        <v>52.8</v>
      </c>
      <c r="X45" s="1">
        <v>14</v>
      </c>
      <c r="Y45" s="1">
        <v>-0.4</v>
      </c>
      <c r="Z45" s="1">
        <v>-0.2</v>
      </c>
      <c r="AA45" s="1">
        <v>-0.4</v>
      </c>
      <c r="AB45" s="1">
        <v>-0.4</v>
      </c>
      <c r="AC45" s="1">
        <v>11.6</v>
      </c>
      <c r="AD45" s="1">
        <v>57</v>
      </c>
      <c r="AE45" s="1">
        <v>60.6</v>
      </c>
      <c r="AF45" s="1"/>
      <c r="AG45" s="1">
        <f t="shared" si="8"/>
        <v>12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36</v>
      </c>
      <c r="C46" s="1">
        <v>109.624</v>
      </c>
      <c r="D46" s="1">
        <v>2.6280000000000001</v>
      </c>
      <c r="E46" s="1">
        <v>58.808</v>
      </c>
      <c r="F46" s="1">
        <v>40.426000000000002</v>
      </c>
      <c r="G46" s="7">
        <v>1</v>
      </c>
      <c r="H46" s="1">
        <v>50</v>
      </c>
      <c r="I46" s="1" t="s">
        <v>37</v>
      </c>
      <c r="J46" s="1">
        <v>59.5</v>
      </c>
      <c r="K46" s="1">
        <f t="shared" si="13"/>
        <v>-0.69200000000000017</v>
      </c>
      <c r="L46" s="1">
        <f t="shared" si="3"/>
        <v>58.808</v>
      </c>
      <c r="M46" s="1"/>
      <c r="N46" s="1">
        <v>42.855559999999997</v>
      </c>
      <c r="O46" s="1">
        <f t="shared" si="4"/>
        <v>11.7616</v>
      </c>
      <c r="P46" s="5">
        <f t="shared" ref="P46:P52" si="15">10*O46-N46-F46</f>
        <v>34.334440000000001</v>
      </c>
      <c r="Q46" s="5">
        <f t="shared" si="9"/>
        <v>34.334440000000001</v>
      </c>
      <c r="R46" s="5"/>
      <c r="S46" s="1"/>
      <c r="T46" s="1">
        <f t="shared" si="6"/>
        <v>10</v>
      </c>
      <c r="U46" s="1">
        <f t="shared" si="7"/>
        <v>7.0808019317099715</v>
      </c>
      <c r="V46" s="1">
        <v>10.8308</v>
      </c>
      <c r="W46" s="1">
        <v>6.4859999999999998</v>
      </c>
      <c r="X46" s="1">
        <v>3.5144000000000002</v>
      </c>
      <c r="Y46" s="1">
        <v>4.5888</v>
      </c>
      <c r="Z46" s="1">
        <v>11.3004</v>
      </c>
      <c r="AA46" s="1">
        <v>11.0304</v>
      </c>
      <c r="AB46" s="1">
        <v>6.5736000000000008</v>
      </c>
      <c r="AC46" s="1">
        <v>7.6543999999999999</v>
      </c>
      <c r="AD46" s="1">
        <v>9.9605999999999995</v>
      </c>
      <c r="AE46" s="1">
        <v>8.8882000000000012</v>
      </c>
      <c r="AF46" s="1"/>
      <c r="AG46" s="1">
        <f t="shared" si="8"/>
        <v>34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36</v>
      </c>
      <c r="C47" s="1">
        <v>24.594000000000001</v>
      </c>
      <c r="D47" s="1">
        <v>355.02699999999999</v>
      </c>
      <c r="E47" s="1">
        <v>78.662000000000006</v>
      </c>
      <c r="F47" s="1">
        <v>275.55099999999999</v>
      </c>
      <c r="G47" s="7">
        <v>1</v>
      </c>
      <c r="H47" s="1">
        <v>50</v>
      </c>
      <c r="I47" s="1" t="s">
        <v>37</v>
      </c>
      <c r="J47" s="1">
        <v>98.65</v>
      </c>
      <c r="K47" s="1">
        <f t="shared" si="13"/>
        <v>-19.988</v>
      </c>
      <c r="L47" s="1">
        <f t="shared" si="3"/>
        <v>78.662000000000006</v>
      </c>
      <c r="M47" s="1"/>
      <c r="N47" s="1"/>
      <c r="O47" s="1">
        <f t="shared" si="4"/>
        <v>15.732400000000002</v>
      </c>
      <c r="P47" s="5"/>
      <c r="Q47" s="5">
        <f t="shared" si="9"/>
        <v>0</v>
      </c>
      <c r="R47" s="5"/>
      <c r="S47" s="1"/>
      <c r="T47" s="1">
        <f t="shared" si="6"/>
        <v>17.514873763697842</v>
      </c>
      <c r="U47" s="1">
        <f t="shared" si="7"/>
        <v>17.514873763697842</v>
      </c>
      <c r="V47" s="1">
        <v>20.855399999999999</v>
      </c>
      <c r="W47" s="1">
        <v>28.765799999999999</v>
      </c>
      <c r="X47" s="1">
        <v>32.6066</v>
      </c>
      <c r="Y47" s="1">
        <v>29.235199999999999</v>
      </c>
      <c r="Z47" s="1">
        <v>23.5608</v>
      </c>
      <c r="AA47" s="1">
        <v>21.472200000000001</v>
      </c>
      <c r="AB47" s="1">
        <v>23.67</v>
      </c>
      <c r="AC47" s="1">
        <v>27.073599999999999</v>
      </c>
      <c r="AD47" s="1">
        <v>29.471800000000002</v>
      </c>
      <c r="AE47" s="1">
        <v>27.1082</v>
      </c>
      <c r="AF47" s="1"/>
      <c r="AG47" s="1">
        <f t="shared" si="8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36</v>
      </c>
      <c r="C48" s="1">
        <v>148.00899999999999</v>
      </c>
      <c r="D48" s="1">
        <v>142.40299999999999</v>
      </c>
      <c r="E48" s="1">
        <v>107.27200000000001</v>
      </c>
      <c r="F48" s="1">
        <v>152.952</v>
      </c>
      <c r="G48" s="7">
        <v>1</v>
      </c>
      <c r="H48" s="1">
        <v>40</v>
      </c>
      <c r="I48" s="1" t="s">
        <v>37</v>
      </c>
      <c r="J48" s="1">
        <v>95.5</v>
      </c>
      <c r="K48" s="1">
        <f t="shared" si="13"/>
        <v>11.772000000000006</v>
      </c>
      <c r="L48" s="1">
        <f t="shared" si="3"/>
        <v>107.27200000000001</v>
      </c>
      <c r="M48" s="1"/>
      <c r="N48" s="1"/>
      <c r="O48" s="1">
        <f t="shared" si="4"/>
        <v>21.4544</v>
      </c>
      <c r="P48" s="5">
        <f t="shared" si="15"/>
        <v>61.591999999999985</v>
      </c>
      <c r="Q48" s="5">
        <f t="shared" si="9"/>
        <v>61.591999999999985</v>
      </c>
      <c r="R48" s="5"/>
      <c r="S48" s="1"/>
      <c r="T48" s="1">
        <f t="shared" si="6"/>
        <v>10</v>
      </c>
      <c r="U48" s="1">
        <f t="shared" si="7"/>
        <v>7.1291669774032362</v>
      </c>
      <c r="V48" s="1">
        <v>21.307600000000001</v>
      </c>
      <c r="W48" s="1">
        <v>24.596</v>
      </c>
      <c r="X48" s="1">
        <v>31.2242</v>
      </c>
      <c r="Y48" s="1">
        <v>27.917000000000002</v>
      </c>
      <c r="Z48" s="1">
        <v>33.6098</v>
      </c>
      <c r="AA48" s="1">
        <v>32.120600000000003</v>
      </c>
      <c r="AB48" s="1">
        <v>17.7072</v>
      </c>
      <c r="AC48" s="1">
        <v>19.322399999999991</v>
      </c>
      <c r="AD48" s="1">
        <v>40.346200000000003</v>
      </c>
      <c r="AE48" s="1">
        <v>39.517399999999988</v>
      </c>
      <c r="AF48" s="1"/>
      <c r="AG48" s="1">
        <f t="shared" si="8"/>
        <v>62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41</v>
      </c>
      <c r="C49" s="1">
        <v>95</v>
      </c>
      <c r="D49" s="1">
        <v>210</v>
      </c>
      <c r="E49" s="1">
        <v>152</v>
      </c>
      <c r="F49" s="1">
        <v>144</v>
      </c>
      <c r="G49" s="7">
        <v>0.45</v>
      </c>
      <c r="H49" s="1">
        <v>50</v>
      </c>
      <c r="I49" s="1" t="s">
        <v>37</v>
      </c>
      <c r="J49" s="1">
        <v>148</v>
      </c>
      <c r="K49" s="1">
        <f t="shared" si="13"/>
        <v>4</v>
      </c>
      <c r="L49" s="1">
        <f t="shared" si="3"/>
        <v>152</v>
      </c>
      <c r="M49" s="1"/>
      <c r="N49" s="1">
        <v>117.88</v>
      </c>
      <c r="O49" s="1">
        <f t="shared" si="4"/>
        <v>30.4</v>
      </c>
      <c r="P49" s="5">
        <f t="shared" si="15"/>
        <v>42.120000000000005</v>
      </c>
      <c r="Q49" s="5">
        <f t="shared" si="9"/>
        <v>42.120000000000005</v>
      </c>
      <c r="R49" s="5"/>
      <c r="S49" s="1"/>
      <c r="T49" s="1">
        <f t="shared" si="6"/>
        <v>10</v>
      </c>
      <c r="U49" s="1">
        <f t="shared" si="7"/>
        <v>8.6144736842105267</v>
      </c>
      <c r="V49" s="1">
        <v>32.4</v>
      </c>
      <c r="W49" s="1">
        <v>24.4</v>
      </c>
      <c r="X49" s="1">
        <v>34.799999999999997</v>
      </c>
      <c r="Y49" s="1">
        <v>40</v>
      </c>
      <c r="Z49" s="1">
        <v>31.4</v>
      </c>
      <c r="AA49" s="1">
        <v>27.8</v>
      </c>
      <c r="AB49" s="1">
        <v>29</v>
      </c>
      <c r="AC49" s="1">
        <v>33</v>
      </c>
      <c r="AD49" s="1">
        <v>27.4</v>
      </c>
      <c r="AE49" s="1">
        <v>17.399999999999999</v>
      </c>
      <c r="AF49" s="1" t="s">
        <v>89</v>
      </c>
      <c r="AG49" s="1">
        <f t="shared" si="8"/>
        <v>19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6" t="s">
        <v>90</v>
      </c>
      <c r="B50" s="1" t="s">
        <v>36</v>
      </c>
      <c r="C50" s="1"/>
      <c r="D50" s="1"/>
      <c r="E50" s="1"/>
      <c r="F50" s="1"/>
      <c r="G50" s="7">
        <v>1</v>
      </c>
      <c r="H50" s="1">
        <v>40</v>
      </c>
      <c r="I50" s="1" t="s">
        <v>37</v>
      </c>
      <c r="J50" s="1"/>
      <c r="K50" s="1">
        <f t="shared" si="13"/>
        <v>0</v>
      </c>
      <c r="L50" s="1">
        <f t="shared" si="3"/>
        <v>0</v>
      </c>
      <c r="M50" s="1"/>
      <c r="N50" s="16"/>
      <c r="O50" s="1">
        <f t="shared" si="4"/>
        <v>0</v>
      </c>
      <c r="P50" s="17">
        <v>4</v>
      </c>
      <c r="Q50" s="5">
        <f t="shared" si="9"/>
        <v>4</v>
      </c>
      <c r="R50" s="5"/>
      <c r="S50" s="1"/>
      <c r="T50" s="1" t="e">
        <f t="shared" si="6"/>
        <v>#DIV/0!</v>
      </c>
      <c r="U50" s="1" t="e">
        <f t="shared" si="7"/>
        <v>#DIV/0!</v>
      </c>
      <c r="V50" s="1">
        <v>-0.152</v>
      </c>
      <c r="W50" s="1">
        <v>-0.152</v>
      </c>
      <c r="X50" s="1">
        <v>0</v>
      </c>
      <c r="Y50" s="1">
        <v>0</v>
      </c>
      <c r="Z50" s="1">
        <v>0</v>
      </c>
      <c r="AA50" s="1">
        <v>0</v>
      </c>
      <c r="AB50" s="1">
        <v>-6.4000000000000001E-2</v>
      </c>
      <c r="AC50" s="1">
        <v>-0.28560000000000002</v>
      </c>
      <c r="AD50" s="1">
        <v>0.78079999999999994</v>
      </c>
      <c r="AE50" s="1">
        <v>3.1112000000000002</v>
      </c>
      <c r="AF50" s="16" t="s">
        <v>91</v>
      </c>
      <c r="AG50" s="1">
        <f t="shared" si="8"/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41</v>
      </c>
      <c r="C51" s="1">
        <v>4</v>
      </c>
      <c r="D51" s="1">
        <v>258</v>
      </c>
      <c r="E51" s="1">
        <v>127</v>
      </c>
      <c r="F51" s="1">
        <v>127</v>
      </c>
      <c r="G51" s="7">
        <v>0.4</v>
      </c>
      <c r="H51" s="1">
        <v>40</v>
      </c>
      <c r="I51" s="1" t="s">
        <v>37</v>
      </c>
      <c r="J51" s="1">
        <v>152</v>
      </c>
      <c r="K51" s="1">
        <f t="shared" si="13"/>
        <v>-25</v>
      </c>
      <c r="L51" s="1">
        <f t="shared" si="3"/>
        <v>127</v>
      </c>
      <c r="M51" s="1"/>
      <c r="N51" s="1"/>
      <c r="O51" s="1">
        <f t="shared" si="4"/>
        <v>25.4</v>
      </c>
      <c r="P51" s="5">
        <f t="shared" si="15"/>
        <v>127</v>
      </c>
      <c r="Q51" s="5">
        <f t="shared" si="9"/>
        <v>127</v>
      </c>
      <c r="R51" s="5"/>
      <c r="S51" s="1"/>
      <c r="T51" s="1">
        <f t="shared" si="6"/>
        <v>10</v>
      </c>
      <c r="U51" s="1">
        <f t="shared" si="7"/>
        <v>5</v>
      </c>
      <c r="V51" s="1">
        <v>-3.4</v>
      </c>
      <c r="W51" s="1">
        <v>-5.8</v>
      </c>
      <c r="X51" s="1">
        <v>32</v>
      </c>
      <c r="Y51" s="1">
        <v>42.6</v>
      </c>
      <c r="Z51" s="1">
        <v>11.2</v>
      </c>
      <c r="AA51" s="1">
        <v>16.600000000000001</v>
      </c>
      <c r="AB51" s="1">
        <v>28.2</v>
      </c>
      <c r="AC51" s="1">
        <v>28.6</v>
      </c>
      <c r="AD51" s="1">
        <v>24.6</v>
      </c>
      <c r="AE51" s="1">
        <v>28.4</v>
      </c>
      <c r="AF51" s="1"/>
      <c r="AG51" s="1">
        <f t="shared" si="8"/>
        <v>51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41</v>
      </c>
      <c r="C52" s="1">
        <v>63</v>
      </c>
      <c r="D52" s="1">
        <v>286</v>
      </c>
      <c r="E52" s="1">
        <v>175</v>
      </c>
      <c r="F52" s="1">
        <v>164</v>
      </c>
      <c r="G52" s="7">
        <v>0.4</v>
      </c>
      <c r="H52" s="1">
        <v>40</v>
      </c>
      <c r="I52" s="1" t="s">
        <v>37</v>
      </c>
      <c r="J52" s="1">
        <v>187</v>
      </c>
      <c r="K52" s="1">
        <f t="shared" si="13"/>
        <v>-12</v>
      </c>
      <c r="L52" s="1">
        <f t="shared" si="3"/>
        <v>175</v>
      </c>
      <c r="M52" s="1"/>
      <c r="N52" s="1">
        <v>28.299999999999969</v>
      </c>
      <c r="O52" s="1">
        <f t="shared" si="4"/>
        <v>35</v>
      </c>
      <c r="P52" s="5">
        <f t="shared" si="15"/>
        <v>157.70000000000005</v>
      </c>
      <c r="Q52" s="5">
        <f t="shared" si="9"/>
        <v>157.70000000000005</v>
      </c>
      <c r="R52" s="5"/>
      <c r="S52" s="1"/>
      <c r="T52" s="1">
        <f t="shared" si="6"/>
        <v>10</v>
      </c>
      <c r="U52" s="1">
        <f t="shared" si="7"/>
        <v>5.4942857142857129</v>
      </c>
      <c r="V52" s="1">
        <v>31</v>
      </c>
      <c r="W52" s="1">
        <v>29</v>
      </c>
      <c r="X52" s="1">
        <v>42.4</v>
      </c>
      <c r="Y52" s="1">
        <v>45</v>
      </c>
      <c r="Z52" s="1">
        <v>35.6</v>
      </c>
      <c r="AA52" s="1">
        <v>36.4</v>
      </c>
      <c r="AB52" s="1">
        <v>32.799999999999997</v>
      </c>
      <c r="AC52" s="1">
        <v>32.200000000000003</v>
      </c>
      <c r="AD52" s="1">
        <v>26</v>
      </c>
      <c r="AE52" s="1">
        <v>16.600000000000001</v>
      </c>
      <c r="AF52" s="1"/>
      <c r="AG52" s="1">
        <f t="shared" si="8"/>
        <v>63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94</v>
      </c>
      <c r="B53" s="13" t="s">
        <v>36</v>
      </c>
      <c r="C53" s="13"/>
      <c r="D53" s="13"/>
      <c r="E53" s="13"/>
      <c r="F53" s="13"/>
      <c r="G53" s="14">
        <v>0</v>
      </c>
      <c r="H53" s="13">
        <v>50</v>
      </c>
      <c r="I53" s="13" t="s">
        <v>37</v>
      </c>
      <c r="J53" s="13">
        <v>23.7</v>
      </c>
      <c r="K53" s="13">
        <f t="shared" si="13"/>
        <v>-23.7</v>
      </c>
      <c r="L53" s="13">
        <f t="shared" si="3"/>
        <v>0</v>
      </c>
      <c r="M53" s="13"/>
      <c r="N53" s="13"/>
      <c r="O53" s="13">
        <f t="shared" si="4"/>
        <v>0</v>
      </c>
      <c r="P53" s="15"/>
      <c r="Q53" s="5">
        <f t="shared" si="9"/>
        <v>0</v>
      </c>
      <c r="R53" s="15"/>
      <c r="S53" s="13"/>
      <c r="T53" s="1" t="e">
        <f t="shared" si="6"/>
        <v>#DIV/0!</v>
      </c>
      <c r="U53" s="13" t="e">
        <f t="shared" si="7"/>
        <v>#DIV/0!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 t="s">
        <v>46</v>
      </c>
      <c r="AG53" s="1">
        <f t="shared" si="8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36</v>
      </c>
      <c r="C54" s="1">
        <v>129.00399999999999</v>
      </c>
      <c r="D54" s="1">
        <v>75.852999999999994</v>
      </c>
      <c r="E54" s="1">
        <v>113.145</v>
      </c>
      <c r="F54" s="1">
        <v>70.102000000000004</v>
      </c>
      <c r="G54" s="7">
        <v>1</v>
      </c>
      <c r="H54" s="1">
        <v>50</v>
      </c>
      <c r="I54" s="1" t="s">
        <v>37</v>
      </c>
      <c r="J54" s="1">
        <v>109.6</v>
      </c>
      <c r="K54" s="1">
        <f t="shared" si="13"/>
        <v>3.5450000000000017</v>
      </c>
      <c r="L54" s="1">
        <f t="shared" si="3"/>
        <v>113.145</v>
      </c>
      <c r="M54" s="1"/>
      <c r="N54" s="1">
        <v>49.06875999999999</v>
      </c>
      <c r="O54" s="1">
        <f t="shared" si="4"/>
        <v>22.628999999999998</v>
      </c>
      <c r="P54" s="5">
        <f t="shared" ref="P54" si="16">10*O54-N54-F54</f>
        <v>107.11923999999996</v>
      </c>
      <c r="Q54" s="5">
        <f t="shared" si="9"/>
        <v>107.11923999999996</v>
      </c>
      <c r="R54" s="5"/>
      <c r="S54" s="1"/>
      <c r="T54" s="1">
        <f t="shared" si="6"/>
        <v>10</v>
      </c>
      <c r="U54" s="1">
        <f t="shared" si="7"/>
        <v>5.2662848557161173</v>
      </c>
      <c r="V54" s="1">
        <v>18.896799999999999</v>
      </c>
      <c r="W54" s="1">
        <v>12.9572</v>
      </c>
      <c r="X54" s="1">
        <v>19.0718</v>
      </c>
      <c r="Y54" s="1">
        <v>24.066400000000002</v>
      </c>
      <c r="Z54" s="1">
        <v>23.108599999999999</v>
      </c>
      <c r="AA54" s="1">
        <v>19.7484</v>
      </c>
      <c r="AB54" s="1">
        <v>18.621600000000001</v>
      </c>
      <c r="AC54" s="1">
        <v>21.119199999999999</v>
      </c>
      <c r="AD54" s="1">
        <v>22.1738</v>
      </c>
      <c r="AE54" s="1">
        <v>19.947399999999998</v>
      </c>
      <c r="AF54" s="1"/>
      <c r="AG54" s="1">
        <f t="shared" si="8"/>
        <v>107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36</v>
      </c>
      <c r="C55" s="1">
        <v>40.923000000000002</v>
      </c>
      <c r="D55" s="1">
        <v>32.811999999999998</v>
      </c>
      <c r="E55" s="1">
        <v>20.417999999999999</v>
      </c>
      <c r="F55" s="1">
        <v>44.944000000000003</v>
      </c>
      <c r="G55" s="7">
        <v>1</v>
      </c>
      <c r="H55" s="1">
        <v>50</v>
      </c>
      <c r="I55" s="1" t="s">
        <v>37</v>
      </c>
      <c r="J55" s="1">
        <v>20.399999999999999</v>
      </c>
      <c r="K55" s="1">
        <f t="shared" si="13"/>
        <v>1.8000000000000682E-2</v>
      </c>
      <c r="L55" s="1">
        <f t="shared" si="3"/>
        <v>20.417999999999999</v>
      </c>
      <c r="M55" s="1"/>
      <c r="N55" s="1"/>
      <c r="O55" s="1">
        <f t="shared" si="4"/>
        <v>4.0835999999999997</v>
      </c>
      <c r="P55" s="5"/>
      <c r="Q55" s="5">
        <f t="shared" si="9"/>
        <v>0</v>
      </c>
      <c r="R55" s="5"/>
      <c r="S55" s="1"/>
      <c r="T55" s="1">
        <f t="shared" si="6"/>
        <v>11.005975119992165</v>
      </c>
      <c r="U55" s="1">
        <f t="shared" si="7"/>
        <v>11.005975119992165</v>
      </c>
      <c r="V55" s="1">
        <v>3.5059999999999998</v>
      </c>
      <c r="W55" s="1">
        <v>2.1419999999999999</v>
      </c>
      <c r="X55" s="1">
        <v>5.8984000000000014</v>
      </c>
      <c r="Y55" s="1">
        <v>7.2511999999999999</v>
      </c>
      <c r="Z55" s="1">
        <v>5.6619999999999999</v>
      </c>
      <c r="AA55" s="1">
        <v>5.66</v>
      </c>
      <c r="AB55" s="1">
        <v>4.12</v>
      </c>
      <c r="AC55" s="1">
        <v>6.1229999999999993</v>
      </c>
      <c r="AD55" s="1">
        <v>7.6596000000000002</v>
      </c>
      <c r="AE55" s="1">
        <v>4.5785999999999998</v>
      </c>
      <c r="AF55" s="1"/>
      <c r="AG55" s="1">
        <f t="shared" si="8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97</v>
      </c>
      <c r="B56" s="13" t="s">
        <v>41</v>
      </c>
      <c r="C56" s="13"/>
      <c r="D56" s="13"/>
      <c r="E56" s="13"/>
      <c r="F56" s="13"/>
      <c r="G56" s="14">
        <v>0</v>
      </c>
      <c r="H56" s="13">
        <v>50</v>
      </c>
      <c r="I56" s="13" t="s">
        <v>37</v>
      </c>
      <c r="J56" s="13"/>
      <c r="K56" s="13">
        <f t="shared" si="13"/>
        <v>0</v>
      </c>
      <c r="L56" s="13">
        <f t="shared" si="3"/>
        <v>0</v>
      </c>
      <c r="M56" s="13"/>
      <c r="N56" s="13"/>
      <c r="O56" s="13">
        <f t="shared" si="4"/>
        <v>0</v>
      </c>
      <c r="P56" s="15"/>
      <c r="Q56" s="5">
        <f t="shared" si="9"/>
        <v>0</v>
      </c>
      <c r="R56" s="15"/>
      <c r="S56" s="13"/>
      <c r="T56" s="1" t="e">
        <f t="shared" si="6"/>
        <v>#DIV/0!</v>
      </c>
      <c r="U56" s="13" t="e">
        <f t="shared" si="7"/>
        <v>#DIV/0!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 t="s">
        <v>46</v>
      </c>
      <c r="AG56" s="1">
        <f t="shared" si="8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98</v>
      </c>
      <c r="B57" s="10" t="s">
        <v>36</v>
      </c>
      <c r="C57" s="10"/>
      <c r="D57" s="10">
        <v>31.779</v>
      </c>
      <c r="E57" s="10">
        <v>31.779</v>
      </c>
      <c r="F57" s="10"/>
      <c r="G57" s="11">
        <v>0</v>
      </c>
      <c r="H57" s="10" t="e">
        <v>#N/A</v>
      </c>
      <c r="I57" s="10" t="s">
        <v>63</v>
      </c>
      <c r="J57" s="10"/>
      <c r="K57" s="10">
        <f t="shared" si="13"/>
        <v>31.779</v>
      </c>
      <c r="L57" s="10">
        <f t="shared" si="3"/>
        <v>0</v>
      </c>
      <c r="M57" s="10">
        <v>31.779</v>
      </c>
      <c r="N57" s="10"/>
      <c r="O57" s="10">
        <f t="shared" si="4"/>
        <v>0</v>
      </c>
      <c r="P57" s="12"/>
      <c r="Q57" s="5">
        <f t="shared" si="9"/>
        <v>0</v>
      </c>
      <c r="R57" s="12"/>
      <c r="S57" s="10"/>
      <c r="T57" s="1" t="e">
        <f t="shared" si="6"/>
        <v>#DIV/0!</v>
      </c>
      <c r="U57" s="10" t="e">
        <f t="shared" si="7"/>
        <v>#DIV/0!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/>
      <c r="AG57" s="1">
        <f t="shared" si="8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41</v>
      </c>
      <c r="C58" s="1">
        <v>347</v>
      </c>
      <c r="D58" s="1">
        <v>1198</v>
      </c>
      <c r="E58" s="1">
        <v>981</v>
      </c>
      <c r="F58" s="1">
        <v>492</v>
      </c>
      <c r="G58" s="7">
        <v>0.4</v>
      </c>
      <c r="H58" s="1">
        <v>40</v>
      </c>
      <c r="I58" s="1" t="s">
        <v>37</v>
      </c>
      <c r="J58" s="1">
        <v>453</v>
      </c>
      <c r="K58" s="1">
        <f t="shared" si="13"/>
        <v>528</v>
      </c>
      <c r="L58" s="1">
        <f t="shared" si="3"/>
        <v>441</v>
      </c>
      <c r="M58" s="1">
        <v>540</v>
      </c>
      <c r="N58" s="1"/>
      <c r="O58" s="1">
        <f t="shared" si="4"/>
        <v>88.2</v>
      </c>
      <c r="P58" s="5">
        <f t="shared" ref="P58:P59" si="17">10*O58-N58-F58</f>
        <v>390</v>
      </c>
      <c r="Q58" s="5">
        <f t="shared" si="9"/>
        <v>390</v>
      </c>
      <c r="R58" s="5"/>
      <c r="S58" s="1"/>
      <c r="T58" s="1">
        <f t="shared" si="6"/>
        <v>10</v>
      </c>
      <c r="U58" s="1">
        <f t="shared" si="7"/>
        <v>5.5782312925170068</v>
      </c>
      <c r="V58" s="1">
        <v>68.8</v>
      </c>
      <c r="W58" s="1">
        <v>68.8</v>
      </c>
      <c r="X58" s="1">
        <v>106.4</v>
      </c>
      <c r="Y58" s="1">
        <v>113.6</v>
      </c>
      <c r="Z58" s="1">
        <v>97.2</v>
      </c>
      <c r="AA58" s="1">
        <v>88.2</v>
      </c>
      <c r="AB58" s="1">
        <v>84.6</v>
      </c>
      <c r="AC58" s="1">
        <v>90.6</v>
      </c>
      <c r="AD58" s="1">
        <v>94.6</v>
      </c>
      <c r="AE58" s="1">
        <v>91.2</v>
      </c>
      <c r="AF58" s="1"/>
      <c r="AG58" s="1">
        <f t="shared" si="8"/>
        <v>156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41</v>
      </c>
      <c r="C59" s="1">
        <v>355</v>
      </c>
      <c r="D59" s="1">
        <v>277</v>
      </c>
      <c r="E59" s="1">
        <v>428</v>
      </c>
      <c r="F59" s="1">
        <v>126</v>
      </c>
      <c r="G59" s="7">
        <v>0.4</v>
      </c>
      <c r="H59" s="1">
        <v>40</v>
      </c>
      <c r="I59" s="1" t="s">
        <v>37</v>
      </c>
      <c r="J59" s="1">
        <v>343</v>
      </c>
      <c r="K59" s="1">
        <f t="shared" si="13"/>
        <v>85</v>
      </c>
      <c r="L59" s="1">
        <f t="shared" si="3"/>
        <v>308</v>
      </c>
      <c r="M59" s="1">
        <v>120</v>
      </c>
      <c r="N59" s="1">
        <v>229.5</v>
      </c>
      <c r="O59" s="1">
        <f t="shared" si="4"/>
        <v>61.6</v>
      </c>
      <c r="P59" s="5">
        <f t="shared" si="17"/>
        <v>260.5</v>
      </c>
      <c r="Q59" s="5">
        <f t="shared" si="9"/>
        <v>260.5</v>
      </c>
      <c r="R59" s="5"/>
      <c r="S59" s="1"/>
      <c r="T59" s="1">
        <f t="shared" si="6"/>
        <v>10</v>
      </c>
      <c r="U59" s="1">
        <f t="shared" si="7"/>
        <v>5.7711038961038961</v>
      </c>
      <c r="V59" s="1">
        <v>57</v>
      </c>
      <c r="W59" s="1">
        <v>60.6</v>
      </c>
      <c r="X59" s="1">
        <v>42.6</v>
      </c>
      <c r="Y59" s="1">
        <v>22.8</v>
      </c>
      <c r="Z59" s="1">
        <v>64.8</v>
      </c>
      <c r="AA59" s="1">
        <v>79.400000000000006</v>
      </c>
      <c r="AB59" s="1">
        <v>70.599999999999994</v>
      </c>
      <c r="AC59" s="1">
        <v>73.2</v>
      </c>
      <c r="AD59" s="1">
        <v>67.2</v>
      </c>
      <c r="AE59" s="1">
        <v>67.8</v>
      </c>
      <c r="AF59" s="1"/>
      <c r="AG59" s="1">
        <f t="shared" si="8"/>
        <v>104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36</v>
      </c>
      <c r="C60" s="1">
        <v>177.49199999999999</v>
      </c>
      <c r="D60" s="1">
        <v>141.101</v>
      </c>
      <c r="E60" s="1">
        <v>125.52200000000001</v>
      </c>
      <c r="F60" s="1">
        <v>158.78899999999999</v>
      </c>
      <c r="G60" s="7">
        <v>1</v>
      </c>
      <c r="H60" s="1">
        <v>40</v>
      </c>
      <c r="I60" s="1" t="s">
        <v>37</v>
      </c>
      <c r="J60" s="1">
        <v>129.22</v>
      </c>
      <c r="K60" s="1">
        <f t="shared" si="13"/>
        <v>-3.6979999999999933</v>
      </c>
      <c r="L60" s="1">
        <f t="shared" si="3"/>
        <v>125.52200000000001</v>
      </c>
      <c r="M60" s="1"/>
      <c r="N60" s="1">
        <v>92.17429999999996</v>
      </c>
      <c r="O60" s="1">
        <f t="shared" si="4"/>
        <v>25.104400000000002</v>
      </c>
      <c r="P60" s="5"/>
      <c r="Q60" s="5">
        <f t="shared" si="9"/>
        <v>0</v>
      </c>
      <c r="R60" s="5"/>
      <c r="S60" s="1"/>
      <c r="T60" s="1">
        <f t="shared" si="6"/>
        <v>9.9967854240690848</v>
      </c>
      <c r="U60" s="1">
        <f t="shared" si="7"/>
        <v>9.9967854240690848</v>
      </c>
      <c r="V60" s="1">
        <v>32.174999999999997</v>
      </c>
      <c r="W60" s="1">
        <v>26.134399999999999</v>
      </c>
      <c r="X60" s="1">
        <v>25.425000000000001</v>
      </c>
      <c r="Y60" s="1">
        <v>32.386600000000001</v>
      </c>
      <c r="Z60" s="1">
        <v>36.328200000000002</v>
      </c>
      <c r="AA60" s="1">
        <v>33.758800000000001</v>
      </c>
      <c r="AB60" s="1">
        <v>27.561</v>
      </c>
      <c r="AC60" s="1">
        <v>27.990400000000001</v>
      </c>
      <c r="AD60" s="1">
        <v>29.95</v>
      </c>
      <c r="AE60" s="1">
        <v>26.289000000000001</v>
      </c>
      <c r="AF60" s="1"/>
      <c r="AG60" s="1">
        <f t="shared" si="8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36</v>
      </c>
      <c r="C61" s="1">
        <v>60.551000000000002</v>
      </c>
      <c r="D61" s="1">
        <v>341.79500000000002</v>
      </c>
      <c r="E61" s="1">
        <v>111.45099999999999</v>
      </c>
      <c r="F61" s="1">
        <v>256.858</v>
      </c>
      <c r="G61" s="7">
        <v>1</v>
      </c>
      <c r="H61" s="1">
        <v>40</v>
      </c>
      <c r="I61" s="1" t="s">
        <v>37</v>
      </c>
      <c r="J61" s="1">
        <v>111.84</v>
      </c>
      <c r="K61" s="1">
        <f t="shared" si="13"/>
        <v>-0.38900000000001</v>
      </c>
      <c r="L61" s="1">
        <f t="shared" si="3"/>
        <v>111.45099999999999</v>
      </c>
      <c r="M61" s="1"/>
      <c r="N61" s="1"/>
      <c r="O61" s="1">
        <f t="shared" si="4"/>
        <v>22.290199999999999</v>
      </c>
      <c r="P61" s="5"/>
      <c r="Q61" s="5">
        <f t="shared" si="9"/>
        <v>0</v>
      </c>
      <c r="R61" s="5"/>
      <c r="S61" s="1"/>
      <c r="T61" s="1">
        <f t="shared" si="6"/>
        <v>11.523360041632646</v>
      </c>
      <c r="U61" s="1">
        <f t="shared" si="7"/>
        <v>11.523360041632646</v>
      </c>
      <c r="V61" s="1">
        <v>27.90499999999999</v>
      </c>
      <c r="W61" s="1">
        <v>32.424599999999998</v>
      </c>
      <c r="X61" s="1">
        <v>35.490400000000001</v>
      </c>
      <c r="Y61" s="1">
        <v>32.466000000000001</v>
      </c>
      <c r="Z61" s="1">
        <v>30.425599999999999</v>
      </c>
      <c r="AA61" s="1">
        <v>28.853999999999999</v>
      </c>
      <c r="AB61" s="1">
        <v>34.020800000000001</v>
      </c>
      <c r="AC61" s="1">
        <v>36.320599999999999</v>
      </c>
      <c r="AD61" s="1">
        <v>21.042999999999999</v>
      </c>
      <c r="AE61" s="1">
        <v>20.996600000000001</v>
      </c>
      <c r="AF61" s="1"/>
      <c r="AG61" s="1">
        <f t="shared" si="8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103</v>
      </c>
      <c r="B62" s="10" t="s">
        <v>36</v>
      </c>
      <c r="C62" s="10"/>
      <c r="D62" s="10">
        <v>152.30699999999999</v>
      </c>
      <c r="E62" s="10">
        <v>152.30699999999999</v>
      </c>
      <c r="F62" s="10"/>
      <c r="G62" s="11">
        <v>0</v>
      </c>
      <c r="H62" s="10" t="e">
        <v>#N/A</v>
      </c>
      <c r="I62" s="10" t="s">
        <v>63</v>
      </c>
      <c r="J62" s="10"/>
      <c r="K62" s="10">
        <f t="shared" si="13"/>
        <v>152.30699999999999</v>
      </c>
      <c r="L62" s="10">
        <f t="shared" si="3"/>
        <v>0</v>
      </c>
      <c r="M62" s="10">
        <v>152.30699999999999</v>
      </c>
      <c r="N62" s="10"/>
      <c r="O62" s="10">
        <f t="shared" si="4"/>
        <v>0</v>
      </c>
      <c r="P62" s="12"/>
      <c r="Q62" s="5">
        <f t="shared" si="9"/>
        <v>0</v>
      </c>
      <c r="R62" s="12"/>
      <c r="S62" s="10"/>
      <c r="T62" s="1" t="e">
        <f t="shared" si="6"/>
        <v>#DIV/0!</v>
      </c>
      <c r="U62" s="10" t="e">
        <f t="shared" si="7"/>
        <v>#DIV/0!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/>
      <c r="AG62" s="1">
        <f t="shared" si="8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104</v>
      </c>
      <c r="B63" s="13" t="s">
        <v>36</v>
      </c>
      <c r="C63" s="13"/>
      <c r="D63" s="13"/>
      <c r="E63" s="13"/>
      <c r="F63" s="13"/>
      <c r="G63" s="14">
        <v>0</v>
      </c>
      <c r="H63" s="13">
        <v>40</v>
      </c>
      <c r="I63" s="13" t="s">
        <v>37</v>
      </c>
      <c r="J63" s="13"/>
      <c r="K63" s="13">
        <f t="shared" si="13"/>
        <v>0</v>
      </c>
      <c r="L63" s="13">
        <f t="shared" si="3"/>
        <v>0</v>
      </c>
      <c r="M63" s="13"/>
      <c r="N63" s="13"/>
      <c r="O63" s="13">
        <f t="shared" si="4"/>
        <v>0</v>
      </c>
      <c r="P63" s="15"/>
      <c r="Q63" s="5">
        <f t="shared" si="9"/>
        <v>0</v>
      </c>
      <c r="R63" s="15"/>
      <c r="S63" s="13"/>
      <c r="T63" s="1" t="e">
        <f t="shared" si="6"/>
        <v>#DIV/0!</v>
      </c>
      <c r="U63" s="13" t="e">
        <f t="shared" si="7"/>
        <v>#DIV/0!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 t="s">
        <v>46</v>
      </c>
      <c r="AG63" s="1">
        <f t="shared" si="8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105</v>
      </c>
      <c r="B64" s="1" t="s">
        <v>36</v>
      </c>
      <c r="C64" s="1">
        <v>52.357999999999997</v>
      </c>
      <c r="D64" s="1">
        <v>105.399</v>
      </c>
      <c r="E64" s="1">
        <v>63.152999999999999</v>
      </c>
      <c r="F64" s="1">
        <v>86.244</v>
      </c>
      <c r="G64" s="7">
        <v>1</v>
      </c>
      <c r="H64" s="1">
        <v>30</v>
      </c>
      <c r="I64" s="1" t="s">
        <v>37</v>
      </c>
      <c r="J64" s="1">
        <v>65.8</v>
      </c>
      <c r="K64" s="1">
        <f t="shared" si="13"/>
        <v>-2.6469999999999985</v>
      </c>
      <c r="L64" s="1">
        <f t="shared" si="3"/>
        <v>63.152999999999999</v>
      </c>
      <c r="M64" s="1"/>
      <c r="N64" s="1"/>
      <c r="O64" s="1">
        <f t="shared" si="4"/>
        <v>12.630599999999999</v>
      </c>
      <c r="P64" s="5">
        <f>10*O64-N64-F64</f>
        <v>40.061999999999998</v>
      </c>
      <c r="Q64" s="5">
        <f t="shared" si="9"/>
        <v>40.061999999999998</v>
      </c>
      <c r="R64" s="5"/>
      <c r="S64" s="1"/>
      <c r="T64" s="1">
        <f t="shared" si="6"/>
        <v>10</v>
      </c>
      <c r="U64" s="1">
        <f t="shared" si="7"/>
        <v>6.8281791838867516</v>
      </c>
      <c r="V64" s="1">
        <v>8.246599999999999</v>
      </c>
      <c r="W64" s="1">
        <v>10.232200000000001</v>
      </c>
      <c r="X64" s="1">
        <v>13.94</v>
      </c>
      <c r="Y64" s="1">
        <v>12.2704</v>
      </c>
      <c r="Z64" s="1">
        <v>13.053599999999999</v>
      </c>
      <c r="AA64" s="1">
        <v>12.4528</v>
      </c>
      <c r="AB64" s="1">
        <v>3.0316000000000001</v>
      </c>
      <c r="AC64" s="1">
        <v>4.1151999999999997</v>
      </c>
      <c r="AD64" s="1">
        <v>13.747400000000001</v>
      </c>
      <c r="AE64" s="1">
        <v>14.255800000000001</v>
      </c>
      <c r="AF64" s="1"/>
      <c r="AG64" s="1">
        <f t="shared" si="8"/>
        <v>40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106</v>
      </c>
      <c r="B65" s="13" t="s">
        <v>41</v>
      </c>
      <c r="C65" s="13"/>
      <c r="D65" s="13"/>
      <c r="E65" s="13"/>
      <c r="F65" s="13"/>
      <c r="G65" s="14">
        <v>0</v>
      </c>
      <c r="H65" s="13">
        <v>60</v>
      </c>
      <c r="I65" s="13" t="s">
        <v>37</v>
      </c>
      <c r="J65" s="13"/>
      <c r="K65" s="13">
        <f t="shared" si="13"/>
        <v>0</v>
      </c>
      <c r="L65" s="13">
        <f t="shared" si="3"/>
        <v>0</v>
      </c>
      <c r="M65" s="13"/>
      <c r="N65" s="13"/>
      <c r="O65" s="13">
        <f t="shared" si="4"/>
        <v>0</v>
      </c>
      <c r="P65" s="15"/>
      <c r="Q65" s="5">
        <f t="shared" si="9"/>
        <v>0</v>
      </c>
      <c r="R65" s="15"/>
      <c r="S65" s="13"/>
      <c r="T65" s="1" t="e">
        <f t="shared" si="6"/>
        <v>#DIV/0!</v>
      </c>
      <c r="U65" s="13" t="e">
        <f t="shared" si="7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0.2</v>
      </c>
      <c r="AC65" s="13">
        <v>0.2</v>
      </c>
      <c r="AD65" s="13">
        <v>2.6</v>
      </c>
      <c r="AE65" s="13">
        <v>4.5999999999999996</v>
      </c>
      <c r="AF65" s="13" t="s">
        <v>46</v>
      </c>
      <c r="AG65" s="1">
        <f t="shared" si="8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107</v>
      </c>
      <c r="B66" s="13" t="s">
        <v>41</v>
      </c>
      <c r="C66" s="13"/>
      <c r="D66" s="13"/>
      <c r="E66" s="13"/>
      <c r="F66" s="13"/>
      <c r="G66" s="14">
        <v>0</v>
      </c>
      <c r="H66" s="13">
        <v>50</v>
      </c>
      <c r="I66" s="13" t="s">
        <v>37</v>
      </c>
      <c r="J66" s="13"/>
      <c r="K66" s="13">
        <f t="shared" si="13"/>
        <v>0</v>
      </c>
      <c r="L66" s="13">
        <f t="shared" si="3"/>
        <v>0</v>
      </c>
      <c r="M66" s="13"/>
      <c r="N66" s="13"/>
      <c r="O66" s="13">
        <f t="shared" si="4"/>
        <v>0</v>
      </c>
      <c r="P66" s="15"/>
      <c r="Q66" s="5">
        <f t="shared" si="9"/>
        <v>0</v>
      </c>
      <c r="R66" s="15"/>
      <c r="S66" s="13"/>
      <c r="T66" s="1" t="e">
        <f t="shared" si="6"/>
        <v>#DIV/0!</v>
      </c>
      <c r="U66" s="13" t="e">
        <f t="shared" si="7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 t="s">
        <v>46</v>
      </c>
      <c r="AG66" s="1">
        <f t="shared" si="8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108</v>
      </c>
      <c r="B67" s="13" t="s">
        <v>41</v>
      </c>
      <c r="C67" s="13"/>
      <c r="D67" s="13"/>
      <c r="E67" s="13"/>
      <c r="F67" s="13"/>
      <c r="G67" s="14">
        <v>0</v>
      </c>
      <c r="H67" s="13">
        <v>50</v>
      </c>
      <c r="I67" s="13" t="s">
        <v>37</v>
      </c>
      <c r="J67" s="13"/>
      <c r="K67" s="13">
        <f t="shared" ref="K67:K95" si="18">E67-J67</f>
        <v>0</v>
      </c>
      <c r="L67" s="13">
        <f t="shared" si="3"/>
        <v>0</v>
      </c>
      <c r="M67" s="13"/>
      <c r="N67" s="13"/>
      <c r="O67" s="13">
        <f t="shared" si="4"/>
        <v>0</v>
      </c>
      <c r="P67" s="15"/>
      <c r="Q67" s="5">
        <f t="shared" si="9"/>
        <v>0</v>
      </c>
      <c r="R67" s="15"/>
      <c r="S67" s="13"/>
      <c r="T67" s="1" t="e">
        <f t="shared" si="6"/>
        <v>#DIV/0!</v>
      </c>
      <c r="U67" s="13" t="e">
        <f t="shared" si="7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 t="s">
        <v>46</v>
      </c>
      <c r="AG67" s="1">
        <f t="shared" si="8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109</v>
      </c>
      <c r="B68" s="13" t="s">
        <v>41</v>
      </c>
      <c r="C68" s="13"/>
      <c r="D68" s="13"/>
      <c r="E68" s="13"/>
      <c r="F68" s="13"/>
      <c r="G68" s="14">
        <v>0</v>
      </c>
      <c r="H68" s="13">
        <v>30</v>
      </c>
      <c r="I68" s="13" t="s">
        <v>37</v>
      </c>
      <c r="J68" s="13"/>
      <c r="K68" s="13">
        <f t="shared" si="18"/>
        <v>0</v>
      </c>
      <c r="L68" s="13">
        <f t="shared" ref="L68:L95" si="19">E68-M68</f>
        <v>0</v>
      </c>
      <c r="M68" s="13"/>
      <c r="N68" s="13"/>
      <c r="O68" s="13">
        <f t="shared" ref="O68:O95" si="20">L68/5</f>
        <v>0</v>
      </c>
      <c r="P68" s="15"/>
      <c r="Q68" s="5">
        <f t="shared" si="9"/>
        <v>0</v>
      </c>
      <c r="R68" s="15"/>
      <c r="S68" s="13"/>
      <c r="T68" s="1" t="e">
        <f t="shared" si="6"/>
        <v>#DIV/0!</v>
      </c>
      <c r="U68" s="13" t="e">
        <f t="shared" ref="U68:U96" si="21">(F68+N68)/O68</f>
        <v>#DIV/0!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 t="s">
        <v>46</v>
      </c>
      <c r="AG68" s="1">
        <f t="shared" si="8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110</v>
      </c>
      <c r="B69" s="13" t="s">
        <v>41</v>
      </c>
      <c r="C69" s="13"/>
      <c r="D69" s="13"/>
      <c r="E69" s="13"/>
      <c r="F69" s="13"/>
      <c r="G69" s="14">
        <v>0</v>
      </c>
      <c r="H69" s="13">
        <v>55</v>
      </c>
      <c r="I69" s="13" t="s">
        <v>37</v>
      </c>
      <c r="J69" s="13"/>
      <c r="K69" s="13">
        <f t="shared" si="18"/>
        <v>0</v>
      </c>
      <c r="L69" s="13">
        <f t="shared" si="19"/>
        <v>0</v>
      </c>
      <c r="M69" s="13"/>
      <c r="N69" s="13"/>
      <c r="O69" s="13">
        <f t="shared" si="20"/>
        <v>0</v>
      </c>
      <c r="P69" s="15"/>
      <c r="Q69" s="5">
        <f t="shared" si="9"/>
        <v>0</v>
      </c>
      <c r="R69" s="15"/>
      <c r="S69" s="13"/>
      <c r="T69" s="1" t="e">
        <f t="shared" si="6"/>
        <v>#DIV/0!</v>
      </c>
      <c r="U69" s="13" t="e">
        <f t="shared" si="21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 t="s">
        <v>46</v>
      </c>
      <c r="AG69" s="1">
        <f t="shared" si="8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111</v>
      </c>
      <c r="B70" s="13" t="s">
        <v>41</v>
      </c>
      <c r="C70" s="13"/>
      <c r="D70" s="13"/>
      <c r="E70" s="13"/>
      <c r="F70" s="13"/>
      <c r="G70" s="14">
        <v>0</v>
      </c>
      <c r="H70" s="13">
        <v>40</v>
      </c>
      <c r="I70" s="13" t="s">
        <v>37</v>
      </c>
      <c r="J70" s="13"/>
      <c r="K70" s="13">
        <f t="shared" si="18"/>
        <v>0</v>
      </c>
      <c r="L70" s="13">
        <f t="shared" si="19"/>
        <v>0</v>
      </c>
      <c r="M70" s="13"/>
      <c r="N70" s="13"/>
      <c r="O70" s="13">
        <f t="shared" si="20"/>
        <v>0</v>
      </c>
      <c r="P70" s="15"/>
      <c r="Q70" s="5">
        <f t="shared" si="9"/>
        <v>0</v>
      </c>
      <c r="R70" s="15"/>
      <c r="S70" s="13"/>
      <c r="T70" s="1" t="e">
        <f t="shared" si="6"/>
        <v>#DIV/0!</v>
      </c>
      <c r="U70" s="13" t="e">
        <f t="shared" si="21"/>
        <v>#DIV/0!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 t="s">
        <v>46</v>
      </c>
      <c r="AG70" s="1">
        <f t="shared" si="8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112</v>
      </c>
      <c r="B71" s="1" t="s">
        <v>41</v>
      </c>
      <c r="C71" s="1">
        <v>68</v>
      </c>
      <c r="D71" s="1">
        <v>198</v>
      </c>
      <c r="E71" s="1">
        <v>40</v>
      </c>
      <c r="F71" s="1">
        <v>223</v>
      </c>
      <c r="G71" s="7">
        <v>0.4</v>
      </c>
      <c r="H71" s="1">
        <v>50</v>
      </c>
      <c r="I71" s="1" t="s">
        <v>37</v>
      </c>
      <c r="J71" s="1">
        <v>41</v>
      </c>
      <c r="K71" s="1">
        <f t="shared" si="18"/>
        <v>-1</v>
      </c>
      <c r="L71" s="1">
        <f t="shared" si="19"/>
        <v>40</v>
      </c>
      <c r="M71" s="1"/>
      <c r="N71" s="1"/>
      <c r="O71" s="1">
        <f t="shared" si="20"/>
        <v>8</v>
      </c>
      <c r="P71" s="5"/>
      <c r="Q71" s="5">
        <f t="shared" ref="Q71:Q96" si="22">P71</f>
        <v>0</v>
      </c>
      <c r="R71" s="5"/>
      <c r="S71" s="1"/>
      <c r="T71" s="1">
        <f t="shared" ref="T71:T96" si="23">(F71+N71+Q71)/O71</f>
        <v>27.875</v>
      </c>
      <c r="U71" s="1">
        <f t="shared" si="21"/>
        <v>27.875</v>
      </c>
      <c r="V71" s="1">
        <v>22.4</v>
      </c>
      <c r="W71" s="1">
        <v>21</v>
      </c>
      <c r="X71" s="1">
        <v>22.8</v>
      </c>
      <c r="Y71" s="1">
        <v>25</v>
      </c>
      <c r="Z71" s="1">
        <v>24.4</v>
      </c>
      <c r="AA71" s="1">
        <v>21.8</v>
      </c>
      <c r="AB71" s="1">
        <v>21.2</v>
      </c>
      <c r="AC71" s="1">
        <v>24.6</v>
      </c>
      <c r="AD71" s="1">
        <v>17.600000000000001</v>
      </c>
      <c r="AE71" s="1">
        <v>12</v>
      </c>
      <c r="AF71" s="27" t="s">
        <v>122</v>
      </c>
      <c r="AG71" s="1">
        <f t="shared" ref="AG71:AG96" si="24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113</v>
      </c>
      <c r="B72" s="1" t="s">
        <v>41</v>
      </c>
      <c r="C72" s="1">
        <v>70</v>
      </c>
      <c r="D72" s="1">
        <v>160</v>
      </c>
      <c r="E72" s="1">
        <v>71</v>
      </c>
      <c r="F72" s="1">
        <v>159</v>
      </c>
      <c r="G72" s="7">
        <v>0.4</v>
      </c>
      <c r="H72" s="1">
        <v>55</v>
      </c>
      <c r="I72" s="1" t="s">
        <v>37</v>
      </c>
      <c r="J72" s="1">
        <v>74</v>
      </c>
      <c r="K72" s="1">
        <f t="shared" si="18"/>
        <v>-3</v>
      </c>
      <c r="L72" s="1">
        <f t="shared" si="19"/>
        <v>71</v>
      </c>
      <c r="M72" s="1"/>
      <c r="N72" s="1"/>
      <c r="O72" s="1">
        <f t="shared" si="20"/>
        <v>14.2</v>
      </c>
      <c r="P72" s="5"/>
      <c r="Q72" s="5">
        <f t="shared" si="22"/>
        <v>0</v>
      </c>
      <c r="R72" s="5"/>
      <c r="S72" s="1"/>
      <c r="T72" s="1">
        <f t="shared" si="23"/>
        <v>11.19718309859155</v>
      </c>
      <c r="U72" s="1">
        <f t="shared" si="21"/>
        <v>11.19718309859155</v>
      </c>
      <c r="V72" s="1">
        <v>14.6</v>
      </c>
      <c r="W72" s="1">
        <v>12.6</v>
      </c>
      <c r="X72" s="1">
        <v>24</v>
      </c>
      <c r="Y72" s="1">
        <v>26.4</v>
      </c>
      <c r="Z72" s="1">
        <v>20.2</v>
      </c>
      <c r="AA72" s="1">
        <v>18.2</v>
      </c>
      <c r="AB72" s="1">
        <v>19.600000000000001</v>
      </c>
      <c r="AC72" s="1">
        <v>22.6</v>
      </c>
      <c r="AD72" s="1">
        <v>13.2</v>
      </c>
      <c r="AE72" s="1">
        <v>13</v>
      </c>
      <c r="AF72" s="1"/>
      <c r="AG72" s="1">
        <f t="shared" si="24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114</v>
      </c>
      <c r="B73" s="1" t="s">
        <v>36</v>
      </c>
      <c r="C73" s="1">
        <v>11.55</v>
      </c>
      <c r="D73" s="1">
        <v>58.871000000000002</v>
      </c>
      <c r="E73" s="1">
        <v>11.51</v>
      </c>
      <c r="F73" s="1">
        <v>56.011000000000003</v>
      </c>
      <c r="G73" s="7">
        <v>1</v>
      </c>
      <c r="H73" s="1">
        <v>55</v>
      </c>
      <c r="I73" s="1" t="s">
        <v>37</v>
      </c>
      <c r="J73" s="1">
        <v>11.8</v>
      </c>
      <c r="K73" s="1">
        <f t="shared" si="18"/>
        <v>-0.29000000000000092</v>
      </c>
      <c r="L73" s="1">
        <f t="shared" si="19"/>
        <v>11.51</v>
      </c>
      <c r="M73" s="1"/>
      <c r="N73" s="1"/>
      <c r="O73" s="1">
        <f t="shared" si="20"/>
        <v>2.302</v>
      </c>
      <c r="P73" s="5"/>
      <c r="Q73" s="5">
        <f t="shared" si="22"/>
        <v>0</v>
      </c>
      <c r="R73" s="5"/>
      <c r="S73" s="1"/>
      <c r="T73" s="1">
        <f t="shared" si="23"/>
        <v>24.331450912250219</v>
      </c>
      <c r="U73" s="1">
        <f t="shared" si="21"/>
        <v>24.331450912250219</v>
      </c>
      <c r="V73" s="1">
        <v>0.57640000000000002</v>
      </c>
      <c r="W73" s="1">
        <v>1.4408000000000001</v>
      </c>
      <c r="X73" s="1">
        <v>4.8688000000000002</v>
      </c>
      <c r="Y73" s="1">
        <v>4.2923999999999998</v>
      </c>
      <c r="Z73" s="1">
        <v>2.4611999999999998</v>
      </c>
      <c r="AA73" s="1">
        <v>1.5968</v>
      </c>
      <c r="AB73" s="1">
        <v>1.4368000000000001</v>
      </c>
      <c r="AC73" s="1">
        <v>1.7216</v>
      </c>
      <c r="AD73" s="1">
        <v>0.85839999999999994</v>
      </c>
      <c r="AE73" s="1">
        <v>2.0084</v>
      </c>
      <c r="AF73" s="1"/>
      <c r="AG73" s="1">
        <f t="shared" si="24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115</v>
      </c>
      <c r="B74" s="1" t="s">
        <v>41</v>
      </c>
      <c r="C74" s="1">
        <v>23</v>
      </c>
      <c r="D74" s="1"/>
      <c r="E74" s="1">
        <v>4</v>
      </c>
      <c r="F74" s="1">
        <v>6</v>
      </c>
      <c r="G74" s="7">
        <v>0.2</v>
      </c>
      <c r="H74" s="1">
        <v>40</v>
      </c>
      <c r="I74" s="1" t="s">
        <v>37</v>
      </c>
      <c r="J74" s="1">
        <v>6</v>
      </c>
      <c r="K74" s="1">
        <f t="shared" si="18"/>
        <v>-2</v>
      </c>
      <c r="L74" s="1">
        <f t="shared" si="19"/>
        <v>4</v>
      </c>
      <c r="M74" s="1"/>
      <c r="N74" s="1"/>
      <c r="O74" s="1">
        <f t="shared" si="20"/>
        <v>0.8</v>
      </c>
      <c r="P74" s="5">
        <v>6</v>
      </c>
      <c r="Q74" s="5">
        <f t="shared" si="22"/>
        <v>6</v>
      </c>
      <c r="R74" s="5"/>
      <c r="S74" s="1"/>
      <c r="T74" s="1">
        <f t="shared" si="23"/>
        <v>15</v>
      </c>
      <c r="U74" s="1">
        <f t="shared" si="21"/>
        <v>7.5</v>
      </c>
      <c r="V74" s="1">
        <v>0.8</v>
      </c>
      <c r="W74" s="1">
        <v>-0.4</v>
      </c>
      <c r="X74" s="1">
        <v>-0.4</v>
      </c>
      <c r="Y74" s="1">
        <v>0</v>
      </c>
      <c r="Z74" s="1">
        <v>2.4</v>
      </c>
      <c r="AA74" s="1">
        <v>2.4</v>
      </c>
      <c r="AB74" s="1">
        <v>0</v>
      </c>
      <c r="AC74" s="1">
        <v>1.2</v>
      </c>
      <c r="AD74" s="1">
        <v>1.4</v>
      </c>
      <c r="AE74" s="1">
        <v>0.4</v>
      </c>
      <c r="AF74" s="28" t="s">
        <v>141</v>
      </c>
      <c r="AG74" s="1">
        <f t="shared" si="24"/>
        <v>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116</v>
      </c>
      <c r="B75" s="1" t="s">
        <v>41</v>
      </c>
      <c r="C75" s="1">
        <v>34</v>
      </c>
      <c r="D75" s="1">
        <v>7</v>
      </c>
      <c r="E75" s="1">
        <v>30</v>
      </c>
      <c r="F75" s="1"/>
      <c r="G75" s="7">
        <v>0.2</v>
      </c>
      <c r="H75" s="1">
        <v>35</v>
      </c>
      <c r="I75" s="1" t="s">
        <v>37</v>
      </c>
      <c r="J75" s="1">
        <v>39</v>
      </c>
      <c r="K75" s="1">
        <f t="shared" si="18"/>
        <v>-9</v>
      </c>
      <c r="L75" s="1">
        <f t="shared" si="19"/>
        <v>30</v>
      </c>
      <c r="M75" s="1"/>
      <c r="N75" s="1">
        <v>14</v>
      </c>
      <c r="O75" s="1">
        <f t="shared" si="20"/>
        <v>6</v>
      </c>
      <c r="P75" s="5">
        <f>8*O75-N75-F75</f>
        <v>34</v>
      </c>
      <c r="Q75" s="5">
        <f t="shared" si="22"/>
        <v>34</v>
      </c>
      <c r="R75" s="5"/>
      <c r="S75" s="1"/>
      <c r="T75" s="1">
        <f t="shared" si="23"/>
        <v>8</v>
      </c>
      <c r="U75" s="1">
        <f t="shared" si="21"/>
        <v>2.3333333333333335</v>
      </c>
      <c r="V75" s="1">
        <v>3</v>
      </c>
      <c r="W75" s="1">
        <v>0.8</v>
      </c>
      <c r="X75" s="1">
        <v>4</v>
      </c>
      <c r="Y75" s="1">
        <v>5.6</v>
      </c>
      <c r="Z75" s="1">
        <v>7.6</v>
      </c>
      <c r="AA75" s="1">
        <v>4.8</v>
      </c>
      <c r="AB75" s="1">
        <v>6.6</v>
      </c>
      <c r="AC75" s="1">
        <v>7.8</v>
      </c>
      <c r="AD75" s="1">
        <v>5.6</v>
      </c>
      <c r="AE75" s="1">
        <v>8.1999999999999993</v>
      </c>
      <c r="AF75" s="1"/>
      <c r="AG75" s="1">
        <f t="shared" si="24"/>
        <v>7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4" t="s">
        <v>117</v>
      </c>
      <c r="B76" s="24" t="s">
        <v>36</v>
      </c>
      <c r="C76" s="24">
        <v>124.934</v>
      </c>
      <c r="D76" s="24">
        <v>289.39999999999998</v>
      </c>
      <c r="E76" s="24">
        <v>238.084</v>
      </c>
      <c r="F76" s="24">
        <v>147.934</v>
      </c>
      <c r="G76" s="25">
        <v>1</v>
      </c>
      <c r="H76" s="24">
        <v>60</v>
      </c>
      <c r="I76" s="24" t="s">
        <v>37</v>
      </c>
      <c r="J76" s="24">
        <v>78.56</v>
      </c>
      <c r="K76" s="24">
        <f t="shared" si="18"/>
        <v>159.524</v>
      </c>
      <c r="L76" s="24">
        <f t="shared" si="19"/>
        <v>80.694000000000017</v>
      </c>
      <c r="M76" s="24">
        <v>157.38999999999999</v>
      </c>
      <c r="N76" s="24"/>
      <c r="O76" s="24">
        <f t="shared" si="20"/>
        <v>16.138800000000003</v>
      </c>
      <c r="P76" s="26"/>
      <c r="Q76" s="5">
        <f t="shared" si="22"/>
        <v>0</v>
      </c>
      <c r="R76" s="26"/>
      <c r="S76" s="24"/>
      <c r="T76" s="1">
        <f t="shared" si="23"/>
        <v>9.1663568542890399</v>
      </c>
      <c r="U76" s="24">
        <f t="shared" si="21"/>
        <v>9.1663568542890399</v>
      </c>
      <c r="V76" s="24">
        <v>13.3484</v>
      </c>
      <c r="W76" s="24">
        <v>12.81</v>
      </c>
      <c r="X76" s="24">
        <v>25.884799999999998</v>
      </c>
      <c r="Y76" s="24">
        <v>26.3948</v>
      </c>
      <c r="Z76" s="24">
        <v>19.678000000000001</v>
      </c>
      <c r="AA76" s="24">
        <v>20.38</v>
      </c>
      <c r="AB76" s="24">
        <v>22.0044</v>
      </c>
      <c r="AC76" s="24">
        <v>20.813600000000001</v>
      </c>
      <c r="AD76" s="24">
        <v>16.369599999999998</v>
      </c>
      <c r="AE76" s="24">
        <v>16.526800000000001</v>
      </c>
      <c r="AF76" s="24" t="s">
        <v>60</v>
      </c>
      <c r="AG76" s="1">
        <f t="shared" si="24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4" t="s">
        <v>118</v>
      </c>
      <c r="B77" s="24" t="s">
        <v>36</v>
      </c>
      <c r="C77" s="24">
        <v>640.62699999999995</v>
      </c>
      <c r="D77" s="24">
        <v>2387.2020000000002</v>
      </c>
      <c r="E77" s="24">
        <v>1543.2190000000001</v>
      </c>
      <c r="F77" s="24">
        <v>801.49099999999999</v>
      </c>
      <c r="G77" s="25">
        <v>1</v>
      </c>
      <c r="H77" s="24">
        <v>60</v>
      </c>
      <c r="I77" s="24" t="s">
        <v>37</v>
      </c>
      <c r="J77" s="24">
        <v>566</v>
      </c>
      <c r="K77" s="24">
        <f t="shared" si="18"/>
        <v>977.21900000000005</v>
      </c>
      <c r="L77" s="24">
        <f t="shared" si="19"/>
        <v>541.077</v>
      </c>
      <c r="M77" s="24">
        <v>1002.1420000000001</v>
      </c>
      <c r="N77" s="24"/>
      <c r="O77" s="24">
        <f t="shared" si="20"/>
        <v>108.2154</v>
      </c>
      <c r="P77" s="26">
        <f t="shared" ref="P77" si="25">8*O77-N77-F77</f>
        <v>64.232200000000034</v>
      </c>
      <c r="Q77" s="5">
        <f t="shared" si="22"/>
        <v>64.232200000000034</v>
      </c>
      <c r="R77" s="26"/>
      <c r="S77" s="24"/>
      <c r="T77" s="1">
        <f t="shared" si="23"/>
        <v>8</v>
      </c>
      <c r="U77" s="24">
        <f t="shared" si="21"/>
        <v>7.4064412274038629</v>
      </c>
      <c r="V77" s="24">
        <v>97.971799999999988</v>
      </c>
      <c r="W77" s="24">
        <v>88.295799999999957</v>
      </c>
      <c r="X77" s="24">
        <v>139.74799999999999</v>
      </c>
      <c r="Y77" s="24">
        <v>132.58260000000001</v>
      </c>
      <c r="Z77" s="24">
        <v>109.7308</v>
      </c>
      <c r="AA77" s="24">
        <v>130.8528</v>
      </c>
      <c r="AB77" s="24">
        <v>142.36859999999999</v>
      </c>
      <c r="AC77" s="24">
        <v>135.04740000000001</v>
      </c>
      <c r="AD77" s="24">
        <v>85.824600000000004</v>
      </c>
      <c r="AE77" s="24">
        <v>97.194799999999987</v>
      </c>
      <c r="AF77" s="24" t="s">
        <v>60</v>
      </c>
      <c r="AG77" s="1">
        <f t="shared" si="24"/>
        <v>64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4" t="s">
        <v>119</v>
      </c>
      <c r="B78" s="24" t="s">
        <v>36</v>
      </c>
      <c r="C78" s="24">
        <v>559.78200000000004</v>
      </c>
      <c r="D78" s="24">
        <v>5297.1109999999999</v>
      </c>
      <c r="E78" s="24">
        <v>3633.549</v>
      </c>
      <c r="F78" s="24">
        <v>1485.4079999999999</v>
      </c>
      <c r="G78" s="25">
        <v>1</v>
      </c>
      <c r="H78" s="24">
        <v>60</v>
      </c>
      <c r="I78" s="24" t="s">
        <v>37</v>
      </c>
      <c r="J78" s="24">
        <v>1619.068</v>
      </c>
      <c r="K78" s="24">
        <f t="shared" si="18"/>
        <v>2014.481</v>
      </c>
      <c r="L78" s="24">
        <f t="shared" si="19"/>
        <v>607.39600000000019</v>
      </c>
      <c r="M78" s="24">
        <v>3026.1529999999998</v>
      </c>
      <c r="N78" s="24"/>
      <c r="O78" s="24">
        <f t="shared" si="20"/>
        <v>121.47920000000003</v>
      </c>
      <c r="P78" s="26"/>
      <c r="Q78" s="5">
        <f t="shared" si="22"/>
        <v>0</v>
      </c>
      <c r="R78" s="26"/>
      <c r="S78" s="24"/>
      <c r="T78" s="1">
        <f t="shared" si="23"/>
        <v>12.227673544112898</v>
      </c>
      <c r="U78" s="24">
        <f t="shared" si="21"/>
        <v>12.227673544112898</v>
      </c>
      <c r="V78" s="24">
        <v>144.25280000000001</v>
      </c>
      <c r="W78" s="24">
        <v>177.75759999999991</v>
      </c>
      <c r="X78" s="24">
        <v>225.54920000000001</v>
      </c>
      <c r="Y78" s="24">
        <v>196.98820000000001</v>
      </c>
      <c r="Z78" s="24">
        <v>165.34299999999999</v>
      </c>
      <c r="AA78" s="24">
        <v>175.4006</v>
      </c>
      <c r="AB78" s="24">
        <v>176.75800000000001</v>
      </c>
      <c r="AC78" s="24">
        <v>152.20660000000001</v>
      </c>
      <c r="AD78" s="24">
        <v>66.561400000000049</v>
      </c>
      <c r="AE78" s="24">
        <v>81.697999999999951</v>
      </c>
      <c r="AF78" s="24" t="s">
        <v>60</v>
      </c>
      <c r="AG78" s="1">
        <f t="shared" si="24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1" t="s">
        <v>120</v>
      </c>
      <c r="B79" s="21" t="s">
        <v>36</v>
      </c>
      <c r="C79" s="21">
        <v>-4.9249999999999998</v>
      </c>
      <c r="D79" s="21">
        <v>5490.6809999999996</v>
      </c>
      <c r="E79" s="21">
        <v>3894.915</v>
      </c>
      <c r="F79" s="21">
        <v>1583.8230000000001</v>
      </c>
      <c r="G79" s="22">
        <v>1</v>
      </c>
      <c r="H79" s="21">
        <v>60</v>
      </c>
      <c r="I79" s="21" t="s">
        <v>37</v>
      </c>
      <c r="J79" s="21">
        <v>5484.0829999999996</v>
      </c>
      <c r="K79" s="21">
        <f t="shared" si="18"/>
        <v>-1589.1679999999997</v>
      </c>
      <c r="L79" s="21">
        <f t="shared" si="19"/>
        <v>878.32999999999993</v>
      </c>
      <c r="M79" s="21">
        <v>3016.585</v>
      </c>
      <c r="N79" s="21"/>
      <c r="O79" s="21">
        <f t="shared" si="20"/>
        <v>175.666</v>
      </c>
      <c r="P79" s="23">
        <f>11*O79-N79-F79</f>
        <v>348.50299999999993</v>
      </c>
      <c r="Q79" s="5">
        <f>P79+O79</f>
        <v>524.16899999999987</v>
      </c>
      <c r="R79" s="23"/>
      <c r="S79" s="21"/>
      <c r="T79" s="1">
        <f t="shared" si="23"/>
        <v>12.000000000000002</v>
      </c>
      <c r="U79" s="21">
        <f t="shared" si="21"/>
        <v>9.016104425443741</v>
      </c>
      <c r="V79" s="21">
        <v>148.84639999999999</v>
      </c>
      <c r="W79" s="21">
        <v>157.0124000000001</v>
      </c>
      <c r="X79" s="21">
        <v>209.07740000000001</v>
      </c>
      <c r="Y79" s="21">
        <v>179.10059999999999</v>
      </c>
      <c r="Z79" s="21">
        <v>130.999</v>
      </c>
      <c r="AA79" s="21">
        <v>138.583</v>
      </c>
      <c r="AB79" s="21">
        <v>181.70840000000001</v>
      </c>
      <c r="AC79" s="21">
        <v>218.50319999999999</v>
      </c>
      <c r="AD79" s="21">
        <v>215.1208</v>
      </c>
      <c r="AE79" s="21">
        <v>188.14119999999991</v>
      </c>
      <c r="AF79" s="21" t="s">
        <v>53</v>
      </c>
      <c r="AG79" s="1">
        <f t="shared" si="24"/>
        <v>524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121</v>
      </c>
      <c r="B80" s="1" t="s">
        <v>36</v>
      </c>
      <c r="C80" s="1">
        <v>38.274000000000001</v>
      </c>
      <c r="D80" s="1"/>
      <c r="E80" s="1">
        <v>-1.288</v>
      </c>
      <c r="F80" s="1">
        <v>28.3</v>
      </c>
      <c r="G80" s="7">
        <v>1</v>
      </c>
      <c r="H80" s="1">
        <v>55</v>
      </c>
      <c r="I80" s="1" t="s">
        <v>37</v>
      </c>
      <c r="J80" s="1">
        <v>2.8</v>
      </c>
      <c r="K80" s="1">
        <f t="shared" si="18"/>
        <v>-4.0880000000000001</v>
      </c>
      <c r="L80" s="1">
        <f t="shared" si="19"/>
        <v>-1.288</v>
      </c>
      <c r="M80" s="1"/>
      <c r="N80" s="1"/>
      <c r="O80" s="1">
        <f t="shared" si="20"/>
        <v>-0.2576</v>
      </c>
      <c r="P80" s="5"/>
      <c r="Q80" s="5">
        <f t="shared" si="22"/>
        <v>0</v>
      </c>
      <c r="R80" s="5"/>
      <c r="S80" s="1"/>
      <c r="T80" s="1">
        <f t="shared" si="23"/>
        <v>-109.86024844720497</v>
      </c>
      <c r="U80" s="1">
        <f t="shared" si="21"/>
        <v>-109.86024844720497</v>
      </c>
      <c r="V80" s="1">
        <v>0.81679999999999997</v>
      </c>
      <c r="W80" s="1">
        <v>1.3328</v>
      </c>
      <c r="X80" s="1">
        <v>2.1347999999999998</v>
      </c>
      <c r="Y80" s="1">
        <v>0.8044</v>
      </c>
      <c r="Z80" s="1">
        <v>0.80800000000000005</v>
      </c>
      <c r="AA80" s="1">
        <v>0.80800000000000005</v>
      </c>
      <c r="AB80" s="1">
        <v>-9.7000000000000003E-2</v>
      </c>
      <c r="AC80" s="1">
        <v>0.97739999999999994</v>
      </c>
      <c r="AD80" s="1">
        <v>5.0944000000000003</v>
      </c>
      <c r="AE80" s="1">
        <v>0</v>
      </c>
      <c r="AF80" s="27" t="s">
        <v>122</v>
      </c>
      <c r="AG80" s="1">
        <f t="shared" si="24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123</v>
      </c>
      <c r="B81" s="1" t="s">
        <v>36</v>
      </c>
      <c r="C81" s="1">
        <v>5.3460000000000001</v>
      </c>
      <c r="D81" s="1">
        <v>21.523</v>
      </c>
      <c r="E81" s="1">
        <v>1.5489999999999999</v>
      </c>
      <c r="F81" s="1">
        <v>20.079000000000001</v>
      </c>
      <c r="G81" s="7">
        <v>1</v>
      </c>
      <c r="H81" s="1">
        <v>55</v>
      </c>
      <c r="I81" s="1" t="s">
        <v>37</v>
      </c>
      <c r="J81" s="1">
        <v>6.6</v>
      </c>
      <c r="K81" s="1">
        <f t="shared" si="18"/>
        <v>-5.0510000000000002</v>
      </c>
      <c r="L81" s="1">
        <f t="shared" si="19"/>
        <v>1.5489999999999999</v>
      </c>
      <c r="M81" s="1"/>
      <c r="N81" s="1"/>
      <c r="O81" s="1">
        <f t="shared" si="20"/>
        <v>0.30979999999999996</v>
      </c>
      <c r="P81" s="5"/>
      <c r="Q81" s="5">
        <f t="shared" si="22"/>
        <v>0</v>
      </c>
      <c r="R81" s="5"/>
      <c r="S81" s="1"/>
      <c r="T81" s="1">
        <f t="shared" si="23"/>
        <v>64.812782440284067</v>
      </c>
      <c r="U81" s="1">
        <f t="shared" si="21"/>
        <v>64.812782440284067</v>
      </c>
      <c r="V81" s="1">
        <v>2.1000000000000001E-2</v>
      </c>
      <c r="W81" s="1">
        <v>0.26879999999999998</v>
      </c>
      <c r="X81" s="1">
        <v>1.6108</v>
      </c>
      <c r="Y81" s="1">
        <v>0.53780000000000006</v>
      </c>
      <c r="Z81" s="1">
        <v>0.26939999999999997</v>
      </c>
      <c r="AA81" s="1">
        <v>0.53680000000000005</v>
      </c>
      <c r="AB81" s="1">
        <v>0.53639999999999999</v>
      </c>
      <c r="AC81" s="1">
        <v>1.6128</v>
      </c>
      <c r="AD81" s="1">
        <v>1.3444</v>
      </c>
      <c r="AE81" s="1">
        <v>0.26800000000000002</v>
      </c>
      <c r="AF81" s="1"/>
      <c r="AG81" s="1">
        <f t="shared" si="24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124</v>
      </c>
      <c r="B82" s="1" t="s">
        <v>36</v>
      </c>
      <c r="C82" s="1"/>
      <c r="D82" s="1">
        <v>11</v>
      </c>
      <c r="E82" s="1">
        <v>1.3720000000000001</v>
      </c>
      <c r="F82" s="1">
        <v>9.6280000000000001</v>
      </c>
      <c r="G82" s="7">
        <v>1</v>
      </c>
      <c r="H82" s="1">
        <v>55</v>
      </c>
      <c r="I82" s="1" t="s">
        <v>37</v>
      </c>
      <c r="J82" s="1">
        <v>1.3</v>
      </c>
      <c r="K82" s="1">
        <f t="shared" si="18"/>
        <v>7.2000000000000064E-2</v>
      </c>
      <c r="L82" s="1">
        <f t="shared" si="19"/>
        <v>1.3720000000000001</v>
      </c>
      <c r="M82" s="1"/>
      <c r="N82" s="1"/>
      <c r="O82" s="1">
        <f t="shared" si="20"/>
        <v>0.27440000000000003</v>
      </c>
      <c r="P82" s="5"/>
      <c r="Q82" s="5">
        <f t="shared" si="22"/>
        <v>0</v>
      </c>
      <c r="R82" s="5"/>
      <c r="S82" s="1"/>
      <c r="T82" s="1">
        <f t="shared" si="23"/>
        <v>35.087463556851311</v>
      </c>
      <c r="U82" s="1">
        <f t="shared" si="21"/>
        <v>35.087463556851311</v>
      </c>
      <c r="V82" s="1">
        <v>0</v>
      </c>
      <c r="W82" s="1">
        <v>0</v>
      </c>
      <c r="X82" s="1">
        <v>0.5444</v>
      </c>
      <c r="Y82" s="1">
        <v>0.5444</v>
      </c>
      <c r="Z82" s="1">
        <v>0.27400000000000002</v>
      </c>
      <c r="AA82" s="1">
        <v>0.27400000000000002</v>
      </c>
      <c r="AB82" s="1">
        <v>0.26479999999999998</v>
      </c>
      <c r="AC82" s="1">
        <v>0.26479999999999998</v>
      </c>
      <c r="AD82" s="1">
        <v>0.27760000000000001</v>
      </c>
      <c r="AE82" s="1">
        <v>0.54400000000000004</v>
      </c>
      <c r="AF82" s="1"/>
      <c r="AG82" s="1">
        <f t="shared" si="24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125</v>
      </c>
      <c r="B83" s="13" t="s">
        <v>36</v>
      </c>
      <c r="C83" s="13"/>
      <c r="D83" s="13"/>
      <c r="E83" s="13"/>
      <c r="F83" s="13"/>
      <c r="G83" s="14">
        <v>0</v>
      </c>
      <c r="H83" s="13">
        <v>60</v>
      </c>
      <c r="I83" s="13" t="s">
        <v>37</v>
      </c>
      <c r="J83" s="13"/>
      <c r="K83" s="13">
        <f t="shared" si="18"/>
        <v>0</v>
      </c>
      <c r="L83" s="13">
        <f t="shared" si="19"/>
        <v>0</v>
      </c>
      <c r="M83" s="13"/>
      <c r="N83" s="13"/>
      <c r="O83" s="13">
        <f t="shared" si="20"/>
        <v>0</v>
      </c>
      <c r="P83" s="15"/>
      <c r="Q83" s="5">
        <f t="shared" si="22"/>
        <v>0</v>
      </c>
      <c r="R83" s="15"/>
      <c r="S83" s="13"/>
      <c r="T83" s="1" t="e">
        <f t="shared" si="23"/>
        <v>#DIV/0!</v>
      </c>
      <c r="U83" s="13" t="e">
        <f t="shared" si="21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 t="s">
        <v>46</v>
      </c>
      <c r="AG83" s="1">
        <f t="shared" si="24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126</v>
      </c>
      <c r="B84" s="1" t="s">
        <v>41</v>
      </c>
      <c r="C84" s="1">
        <v>39</v>
      </c>
      <c r="D84" s="1">
        <v>114</v>
      </c>
      <c r="E84" s="1">
        <v>76</v>
      </c>
      <c r="F84" s="1">
        <v>74</v>
      </c>
      <c r="G84" s="7">
        <v>0.3</v>
      </c>
      <c r="H84" s="1">
        <v>40</v>
      </c>
      <c r="I84" s="1" t="s">
        <v>37</v>
      </c>
      <c r="J84" s="1">
        <v>81</v>
      </c>
      <c r="K84" s="1">
        <f t="shared" si="18"/>
        <v>-5</v>
      </c>
      <c r="L84" s="1">
        <f t="shared" si="19"/>
        <v>76</v>
      </c>
      <c r="M84" s="1"/>
      <c r="N84" s="1"/>
      <c r="O84" s="1">
        <f t="shared" si="20"/>
        <v>15.2</v>
      </c>
      <c r="P84" s="5">
        <f t="shared" ref="P84:P94" si="26">10*O84-N84-F84</f>
        <v>78</v>
      </c>
      <c r="Q84" s="5">
        <f t="shared" si="22"/>
        <v>78</v>
      </c>
      <c r="R84" s="5"/>
      <c r="S84" s="1"/>
      <c r="T84" s="1">
        <f t="shared" si="23"/>
        <v>10</v>
      </c>
      <c r="U84" s="1">
        <f t="shared" si="21"/>
        <v>4.8684210526315788</v>
      </c>
      <c r="V84" s="1">
        <v>6.2</v>
      </c>
      <c r="W84" s="1">
        <v>4.8</v>
      </c>
      <c r="X84" s="1">
        <v>14</v>
      </c>
      <c r="Y84" s="1">
        <v>14.4</v>
      </c>
      <c r="Z84" s="1">
        <v>12.4</v>
      </c>
      <c r="AA84" s="1">
        <v>10.199999999999999</v>
      </c>
      <c r="AB84" s="1">
        <v>13.6</v>
      </c>
      <c r="AC84" s="1">
        <v>13.4</v>
      </c>
      <c r="AD84" s="1">
        <v>2.8</v>
      </c>
      <c r="AE84" s="1">
        <v>2.8</v>
      </c>
      <c r="AF84" s="1"/>
      <c r="AG84" s="1">
        <f t="shared" si="24"/>
        <v>23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127</v>
      </c>
      <c r="B85" s="1" t="s">
        <v>41</v>
      </c>
      <c r="C85" s="1">
        <v>34</v>
      </c>
      <c r="D85" s="1">
        <v>102</v>
      </c>
      <c r="E85" s="1">
        <v>20</v>
      </c>
      <c r="F85" s="1">
        <v>102</v>
      </c>
      <c r="G85" s="7">
        <v>0.3</v>
      </c>
      <c r="H85" s="1">
        <v>40</v>
      </c>
      <c r="I85" s="1" t="s">
        <v>37</v>
      </c>
      <c r="J85" s="1">
        <v>41</v>
      </c>
      <c r="K85" s="1">
        <f t="shared" si="18"/>
        <v>-21</v>
      </c>
      <c r="L85" s="1">
        <f t="shared" si="19"/>
        <v>20</v>
      </c>
      <c r="M85" s="1"/>
      <c r="N85" s="1">
        <v>58.780000000000008</v>
      </c>
      <c r="O85" s="1">
        <f t="shared" si="20"/>
        <v>4</v>
      </c>
      <c r="P85" s="5"/>
      <c r="Q85" s="5">
        <f t="shared" si="22"/>
        <v>0</v>
      </c>
      <c r="R85" s="5"/>
      <c r="S85" s="1"/>
      <c r="T85" s="1">
        <f t="shared" si="23"/>
        <v>40.195</v>
      </c>
      <c r="U85" s="1">
        <f t="shared" si="21"/>
        <v>40.195</v>
      </c>
      <c r="V85" s="1">
        <v>15.4</v>
      </c>
      <c r="W85" s="1">
        <v>12.8</v>
      </c>
      <c r="X85" s="1">
        <v>8.1999999999999993</v>
      </c>
      <c r="Y85" s="1">
        <v>7.6</v>
      </c>
      <c r="Z85" s="1">
        <v>11.8</v>
      </c>
      <c r="AA85" s="1">
        <v>13.6</v>
      </c>
      <c r="AB85" s="1">
        <v>10.199999999999999</v>
      </c>
      <c r="AC85" s="1">
        <v>9.1999999999999993</v>
      </c>
      <c r="AD85" s="1">
        <v>3.6</v>
      </c>
      <c r="AE85" s="1">
        <v>3.8</v>
      </c>
      <c r="AF85" s="1"/>
      <c r="AG85" s="1">
        <f t="shared" si="24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128</v>
      </c>
      <c r="B86" s="1" t="s">
        <v>41</v>
      </c>
      <c r="C86" s="1">
        <v>27</v>
      </c>
      <c r="D86" s="1">
        <v>90</v>
      </c>
      <c r="E86" s="1">
        <v>34</v>
      </c>
      <c r="F86" s="1">
        <v>66</v>
      </c>
      <c r="G86" s="7">
        <v>0.3</v>
      </c>
      <c r="H86" s="1">
        <v>40</v>
      </c>
      <c r="I86" s="1" t="s">
        <v>37</v>
      </c>
      <c r="J86" s="1">
        <v>46</v>
      </c>
      <c r="K86" s="1">
        <f t="shared" si="18"/>
        <v>-12</v>
      </c>
      <c r="L86" s="1">
        <f t="shared" si="19"/>
        <v>34</v>
      </c>
      <c r="M86" s="1"/>
      <c r="N86" s="1">
        <v>15.299999999999979</v>
      </c>
      <c r="O86" s="1">
        <f t="shared" si="20"/>
        <v>6.8</v>
      </c>
      <c r="P86" s="5"/>
      <c r="Q86" s="5">
        <f t="shared" si="22"/>
        <v>0</v>
      </c>
      <c r="R86" s="5"/>
      <c r="S86" s="1"/>
      <c r="T86" s="1">
        <f t="shared" si="23"/>
        <v>11.955882352941174</v>
      </c>
      <c r="U86" s="1">
        <f t="shared" si="21"/>
        <v>11.955882352941174</v>
      </c>
      <c r="V86" s="1">
        <v>9.1999999999999993</v>
      </c>
      <c r="W86" s="1">
        <v>8.6</v>
      </c>
      <c r="X86" s="1">
        <v>8.8000000000000007</v>
      </c>
      <c r="Y86" s="1">
        <v>10.199999999999999</v>
      </c>
      <c r="Z86" s="1">
        <v>8.4</v>
      </c>
      <c r="AA86" s="1">
        <v>6.2</v>
      </c>
      <c r="AB86" s="1">
        <v>7.4</v>
      </c>
      <c r="AC86" s="1">
        <v>8.6</v>
      </c>
      <c r="AD86" s="1">
        <v>6.4</v>
      </c>
      <c r="AE86" s="1">
        <v>5.4</v>
      </c>
      <c r="AF86" s="1"/>
      <c r="AG86" s="1">
        <f t="shared" si="24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129</v>
      </c>
      <c r="B87" s="1" t="s">
        <v>36</v>
      </c>
      <c r="C87" s="1">
        <v>2.7109999999999999</v>
      </c>
      <c r="D87" s="1">
        <v>32.680999999999997</v>
      </c>
      <c r="E87" s="1">
        <v>9.5879999999999992</v>
      </c>
      <c r="F87" s="1">
        <v>23.047000000000001</v>
      </c>
      <c r="G87" s="7">
        <v>1</v>
      </c>
      <c r="H87" s="1">
        <v>50</v>
      </c>
      <c r="I87" s="1" t="s">
        <v>37</v>
      </c>
      <c r="J87" s="1">
        <v>12.9</v>
      </c>
      <c r="K87" s="1">
        <f t="shared" si="18"/>
        <v>-3.3120000000000012</v>
      </c>
      <c r="L87" s="1">
        <f t="shared" si="19"/>
        <v>9.5879999999999992</v>
      </c>
      <c r="M87" s="1"/>
      <c r="N87" s="1"/>
      <c r="O87" s="1">
        <f t="shared" si="20"/>
        <v>1.9175999999999997</v>
      </c>
      <c r="P87" s="5"/>
      <c r="Q87" s="5">
        <f t="shared" si="22"/>
        <v>0</v>
      </c>
      <c r="R87" s="5"/>
      <c r="S87" s="1"/>
      <c r="T87" s="1">
        <f t="shared" si="23"/>
        <v>12.018669169795579</v>
      </c>
      <c r="U87" s="1">
        <f t="shared" si="21"/>
        <v>12.018669169795579</v>
      </c>
      <c r="V87" s="1">
        <v>0.82520000000000004</v>
      </c>
      <c r="W87" s="1">
        <v>1.38</v>
      </c>
      <c r="X87" s="1">
        <v>3.0455999999999999</v>
      </c>
      <c r="Y87" s="1">
        <v>2.4908000000000001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 t="s">
        <v>130</v>
      </c>
      <c r="AG87" s="1">
        <f t="shared" si="24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41</v>
      </c>
      <c r="C88" s="1">
        <v>1</v>
      </c>
      <c r="D88" s="1">
        <v>48</v>
      </c>
      <c r="E88" s="1">
        <v>9</v>
      </c>
      <c r="F88" s="1">
        <v>39</v>
      </c>
      <c r="G88" s="7">
        <v>0.05</v>
      </c>
      <c r="H88" s="1">
        <v>120</v>
      </c>
      <c r="I88" s="1" t="s">
        <v>37</v>
      </c>
      <c r="J88" s="1">
        <v>10</v>
      </c>
      <c r="K88" s="1">
        <f t="shared" si="18"/>
        <v>-1</v>
      </c>
      <c r="L88" s="1">
        <f t="shared" si="19"/>
        <v>9</v>
      </c>
      <c r="M88" s="1"/>
      <c r="N88" s="1"/>
      <c r="O88" s="1">
        <f t="shared" si="20"/>
        <v>1.8</v>
      </c>
      <c r="P88" s="5"/>
      <c r="Q88" s="5">
        <f t="shared" si="22"/>
        <v>0</v>
      </c>
      <c r="R88" s="5"/>
      <c r="S88" s="1"/>
      <c r="T88" s="1">
        <f t="shared" si="23"/>
        <v>21.666666666666668</v>
      </c>
      <c r="U88" s="1">
        <f t="shared" si="21"/>
        <v>21.666666666666668</v>
      </c>
      <c r="V88" s="1">
        <v>3.6</v>
      </c>
      <c r="W88" s="1">
        <v>4.2</v>
      </c>
      <c r="X88" s="1">
        <v>5.8</v>
      </c>
      <c r="Y88" s="1">
        <v>5.2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 t="s">
        <v>130</v>
      </c>
      <c r="AG88" s="1">
        <f t="shared" si="24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21" t="s">
        <v>132</v>
      </c>
      <c r="B89" s="21" t="s">
        <v>36</v>
      </c>
      <c r="C89" s="21">
        <v>356.82100000000003</v>
      </c>
      <c r="D89" s="21">
        <v>1050.8030000000001</v>
      </c>
      <c r="E89" s="21">
        <v>512.89700000000005</v>
      </c>
      <c r="F89" s="21">
        <v>798.178</v>
      </c>
      <c r="G89" s="22">
        <v>1</v>
      </c>
      <c r="H89" s="21">
        <v>40</v>
      </c>
      <c r="I89" s="21" t="s">
        <v>37</v>
      </c>
      <c r="J89" s="21">
        <v>371.7</v>
      </c>
      <c r="K89" s="21">
        <f t="shared" si="18"/>
        <v>141.19700000000006</v>
      </c>
      <c r="L89" s="21">
        <f t="shared" si="19"/>
        <v>371.65900000000005</v>
      </c>
      <c r="M89" s="21">
        <v>141.238</v>
      </c>
      <c r="N89" s="21"/>
      <c r="O89" s="21">
        <f t="shared" si="20"/>
        <v>74.331800000000015</v>
      </c>
      <c r="P89" s="23">
        <f>11*O89-N89-F89</f>
        <v>19.471800000000144</v>
      </c>
      <c r="Q89" s="5">
        <f>R89</f>
        <v>200</v>
      </c>
      <c r="R89" s="29">
        <v>200</v>
      </c>
      <c r="S89" s="30" t="s">
        <v>143</v>
      </c>
      <c r="T89" s="1">
        <f t="shared" si="23"/>
        <v>13.428680591617582</v>
      </c>
      <c r="U89" s="21">
        <f t="shared" si="21"/>
        <v>10.73804213001703</v>
      </c>
      <c r="V89" s="21">
        <v>79.244200000000006</v>
      </c>
      <c r="W89" s="21">
        <v>80.2286</v>
      </c>
      <c r="X89" s="21">
        <v>111.3188</v>
      </c>
      <c r="Y89" s="21">
        <v>108.1478</v>
      </c>
      <c r="Z89" s="21">
        <v>97.566800000000001</v>
      </c>
      <c r="AA89" s="21">
        <v>98.78</v>
      </c>
      <c r="AB89" s="21">
        <v>98.010599999999997</v>
      </c>
      <c r="AC89" s="21">
        <v>95.502199999999988</v>
      </c>
      <c r="AD89" s="21">
        <v>82.845800000000011</v>
      </c>
      <c r="AE89" s="21">
        <v>89.296999999999997</v>
      </c>
      <c r="AF89" s="21" t="s">
        <v>58</v>
      </c>
      <c r="AG89" s="1">
        <f t="shared" si="24"/>
        <v>200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133</v>
      </c>
      <c r="B90" s="1" t="s">
        <v>41</v>
      </c>
      <c r="C90" s="1">
        <v>38</v>
      </c>
      <c r="D90" s="1">
        <v>113</v>
      </c>
      <c r="E90" s="1">
        <v>35</v>
      </c>
      <c r="F90" s="1">
        <v>76</v>
      </c>
      <c r="G90" s="7">
        <v>0.3</v>
      </c>
      <c r="H90" s="1">
        <v>40</v>
      </c>
      <c r="I90" s="1" t="s">
        <v>37</v>
      </c>
      <c r="J90" s="1">
        <v>81</v>
      </c>
      <c r="K90" s="1">
        <f t="shared" si="18"/>
        <v>-46</v>
      </c>
      <c r="L90" s="1">
        <f t="shared" si="19"/>
        <v>35</v>
      </c>
      <c r="M90" s="1"/>
      <c r="N90" s="1">
        <v>34.960000000000008</v>
      </c>
      <c r="O90" s="1">
        <f t="shared" si="20"/>
        <v>7</v>
      </c>
      <c r="P90" s="5"/>
      <c r="Q90" s="5">
        <f t="shared" si="22"/>
        <v>0</v>
      </c>
      <c r="R90" s="5"/>
      <c r="S90" s="1"/>
      <c r="T90" s="1">
        <f t="shared" si="23"/>
        <v>15.851428571428572</v>
      </c>
      <c r="U90" s="1">
        <f t="shared" si="21"/>
        <v>15.851428571428572</v>
      </c>
      <c r="V90" s="1">
        <v>12.8</v>
      </c>
      <c r="W90" s="1">
        <v>5.8</v>
      </c>
      <c r="X90" s="1">
        <v>12</v>
      </c>
      <c r="Y90" s="1">
        <v>16.2</v>
      </c>
      <c r="Z90" s="1">
        <v>11.4</v>
      </c>
      <c r="AA90" s="1">
        <v>5.6</v>
      </c>
      <c r="AB90" s="1">
        <v>10</v>
      </c>
      <c r="AC90" s="1">
        <v>15</v>
      </c>
      <c r="AD90" s="1">
        <v>17.2</v>
      </c>
      <c r="AE90" s="1">
        <v>18.600000000000001</v>
      </c>
      <c r="AF90" s="1"/>
      <c r="AG90" s="1">
        <f t="shared" si="24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41</v>
      </c>
      <c r="C91" s="1">
        <v>25</v>
      </c>
      <c r="D91" s="1">
        <v>102</v>
      </c>
      <c r="E91" s="1">
        <v>43</v>
      </c>
      <c r="F91" s="1">
        <v>72</v>
      </c>
      <c r="G91" s="7">
        <v>0.3</v>
      </c>
      <c r="H91" s="1">
        <v>40</v>
      </c>
      <c r="I91" s="1" t="s">
        <v>37</v>
      </c>
      <c r="J91" s="1">
        <v>47</v>
      </c>
      <c r="K91" s="1">
        <f t="shared" si="18"/>
        <v>-4</v>
      </c>
      <c r="L91" s="1">
        <f t="shared" si="19"/>
        <v>43</v>
      </c>
      <c r="M91" s="1"/>
      <c r="N91" s="1">
        <v>38.680000000000042</v>
      </c>
      <c r="O91" s="1">
        <f t="shared" si="20"/>
        <v>8.6</v>
      </c>
      <c r="P91" s="5"/>
      <c r="Q91" s="5">
        <f t="shared" si="22"/>
        <v>0</v>
      </c>
      <c r="R91" s="5"/>
      <c r="S91" s="1"/>
      <c r="T91" s="1">
        <f t="shared" si="23"/>
        <v>12.86976744186047</v>
      </c>
      <c r="U91" s="1">
        <f t="shared" si="21"/>
        <v>12.86976744186047</v>
      </c>
      <c r="V91" s="1">
        <v>12.4</v>
      </c>
      <c r="W91" s="1">
        <v>10.4</v>
      </c>
      <c r="X91" s="1">
        <v>8.6</v>
      </c>
      <c r="Y91" s="1">
        <v>9.8000000000000007</v>
      </c>
      <c r="Z91" s="1">
        <v>9.1999999999999993</v>
      </c>
      <c r="AA91" s="1">
        <v>7.2</v>
      </c>
      <c r="AB91" s="1">
        <v>7.6</v>
      </c>
      <c r="AC91" s="1">
        <v>7.2</v>
      </c>
      <c r="AD91" s="1">
        <v>2.2000000000000002</v>
      </c>
      <c r="AE91" s="1">
        <v>3.8</v>
      </c>
      <c r="AF91" s="1" t="s">
        <v>135</v>
      </c>
      <c r="AG91" s="1">
        <f t="shared" si="24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136</v>
      </c>
      <c r="B92" s="1" t="s">
        <v>36</v>
      </c>
      <c r="C92" s="1">
        <v>14.420999999999999</v>
      </c>
      <c r="D92" s="1">
        <v>24.518999999999998</v>
      </c>
      <c r="E92" s="1">
        <v>17.436</v>
      </c>
      <c r="F92" s="1">
        <v>18.803000000000001</v>
      </c>
      <c r="G92" s="7">
        <v>1</v>
      </c>
      <c r="H92" s="1">
        <v>45</v>
      </c>
      <c r="I92" s="1" t="s">
        <v>37</v>
      </c>
      <c r="J92" s="1">
        <v>17.7</v>
      </c>
      <c r="K92" s="1">
        <f t="shared" si="18"/>
        <v>-0.26399999999999935</v>
      </c>
      <c r="L92" s="1">
        <f t="shared" si="19"/>
        <v>17.436</v>
      </c>
      <c r="M92" s="1"/>
      <c r="N92" s="1">
        <v>5.9450000000000003</v>
      </c>
      <c r="O92" s="1">
        <f t="shared" si="20"/>
        <v>3.4872000000000001</v>
      </c>
      <c r="P92" s="5">
        <f t="shared" si="26"/>
        <v>10.123999999999999</v>
      </c>
      <c r="Q92" s="5">
        <f t="shared" si="22"/>
        <v>10.123999999999999</v>
      </c>
      <c r="R92" s="5"/>
      <c r="S92" s="1"/>
      <c r="T92" s="1">
        <f t="shared" si="23"/>
        <v>10</v>
      </c>
      <c r="U92" s="1">
        <f t="shared" si="21"/>
        <v>7.0968111952282635</v>
      </c>
      <c r="V92" s="1">
        <v>3.3348</v>
      </c>
      <c r="W92" s="1">
        <v>3.0884</v>
      </c>
      <c r="X92" s="1">
        <v>3.8288000000000002</v>
      </c>
      <c r="Y92" s="1">
        <v>3.8256000000000001</v>
      </c>
      <c r="Z92" s="1">
        <v>3.7951999999999999</v>
      </c>
      <c r="AA92" s="1">
        <v>2.9716</v>
      </c>
      <c r="AB92" s="1">
        <v>0.82200000000000006</v>
      </c>
      <c r="AC92" s="1">
        <v>1.3588</v>
      </c>
      <c r="AD92" s="1">
        <v>3.5516000000000001</v>
      </c>
      <c r="AE92" s="1">
        <v>4.1595999999999993</v>
      </c>
      <c r="AF92" s="1"/>
      <c r="AG92" s="1">
        <f t="shared" si="24"/>
        <v>10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137</v>
      </c>
      <c r="B93" s="1" t="s">
        <v>41</v>
      </c>
      <c r="C93" s="1">
        <v>27</v>
      </c>
      <c r="D93" s="1">
        <v>60</v>
      </c>
      <c r="E93" s="1">
        <v>27</v>
      </c>
      <c r="F93" s="1">
        <v>51</v>
      </c>
      <c r="G93" s="7">
        <v>0.33</v>
      </c>
      <c r="H93" s="1">
        <v>40</v>
      </c>
      <c r="I93" s="1" t="s">
        <v>37</v>
      </c>
      <c r="J93" s="1">
        <v>32</v>
      </c>
      <c r="K93" s="1">
        <f t="shared" si="18"/>
        <v>-5</v>
      </c>
      <c r="L93" s="1">
        <f t="shared" si="19"/>
        <v>27</v>
      </c>
      <c r="M93" s="1"/>
      <c r="N93" s="1"/>
      <c r="O93" s="1">
        <f t="shared" si="20"/>
        <v>5.4</v>
      </c>
      <c r="P93" s="5">
        <v>10</v>
      </c>
      <c r="Q93" s="5">
        <f t="shared" si="22"/>
        <v>10</v>
      </c>
      <c r="R93" s="5"/>
      <c r="S93" s="1"/>
      <c r="T93" s="1">
        <f t="shared" si="23"/>
        <v>11.296296296296296</v>
      </c>
      <c r="U93" s="1">
        <f t="shared" si="21"/>
        <v>9.4444444444444446</v>
      </c>
      <c r="V93" s="1">
        <v>5.8</v>
      </c>
      <c r="W93" s="1">
        <v>1.6</v>
      </c>
      <c r="X93" s="1">
        <v>6.2</v>
      </c>
      <c r="Y93" s="1">
        <v>10.199999999999999</v>
      </c>
      <c r="Z93" s="1">
        <v>5.6</v>
      </c>
      <c r="AA93" s="1">
        <v>4</v>
      </c>
      <c r="AB93" s="1">
        <v>5</v>
      </c>
      <c r="AC93" s="1">
        <v>4.5999999999999996</v>
      </c>
      <c r="AD93" s="1">
        <v>3.4</v>
      </c>
      <c r="AE93" s="1">
        <v>2.2000000000000002</v>
      </c>
      <c r="AF93" s="1"/>
      <c r="AG93" s="1">
        <f t="shared" si="24"/>
        <v>3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138</v>
      </c>
      <c r="B94" s="1" t="s">
        <v>41</v>
      </c>
      <c r="C94" s="1">
        <v>22</v>
      </c>
      <c r="D94" s="1">
        <v>42</v>
      </c>
      <c r="E94" s="1">
        <v>24</v>
      </c>
      <c r="F94" s="1">
        <v>36</v>
      </c>
      <c r="G94" s="7">
        <v>0.3</v>
      </c>
      <c r="H94" s="1">
        <v>40</v>
      </c>
      <c r="I94" s="1" t="s">
        <v>37</v>
      </c>
      <c r="J94" s="1">
        <v>24</v>
      </c>
      <c r="K94" s="1">
        <f t="shared" si="18"/>
        <v>0</v>
      </c>
      <c r="L94" s="1">
        <f t="shared" si="19"/>
        <v>24</v>
      </c>
      <c r="M94" s="1"/>
      <c r="N94" s="1"/>
      <c r="O94" s="1">
        <f t="shared" si="20"/>
        <v>4.8</v>
      </c>
      <c r="P94" s="5">
        <f t="shared" si="26"/>
        <v>12</v>
      </c>
      <c r="Q94" s="5">
        <f t="shared" si="22"/>
        <v>12</v>
      </c>
      <c r="R94" s="5"/>
      <c r="S94" s="1"/>
      <c r="T94" s="1">
        <f t="shared" si="23"/>
        <v>10</v>
      </c>
      <c r="U94" s="1">
        <f t="shared" si="21"/>
        <v>7.5</v>
      </c>
      <c r="V94" s="1">
        <v>4.8</v>
      </c>
      <c r="W94" s="1">
        <v>3.6</v>
      </c>
      <c r="X94" s="1">
        <v>4.5999999999999996</v>
      </c>
      <c r="Y94" s="1">
        <v>6.8</v>
      </c>
      <c r="Z94" s="1">
        <v>5</v>
      </c>
      <c r="AA94" s="1">
        <v>3.2</v>
      </c>
      <c r="AB94" s="1">
        <v>3.2</v>
      </c>
      <c r="AC94" s="1">
        <v>4.5999999999999996</v>
      </c>
      <c r="AD94" s="1">
        <v>1.8</v>
      </c>
      <c r="AE94" s="1">
        <v>0</v>
      </c>
      <c r="AF94" s="1"/>
      <c r="AG94" s="1">
        <f t="shared" si="24"/>
        <v>4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139</v>
      </c>
      <c r="B95" s="1" t="s">
        <v>41</v>
      </c>
      <c r="C95" s="1">
        <v>10</v>
      </c>
      <c r="D95" s="1">
        <v>36</v>
      </c>
      <c r="E95" s="1">
        <v>10</v>
      </c>
      <c r="F95" s="1">
        <v>36</v>
      </c>
      <c r="G95" s="7">
        <v>0.12</v>
      </c>
      <c r="H95" s="1">
        <v>45</v>
      </c>
      <c r="I95" s="1" t="s">
        <v>37</v>
      </c>
      <c r="J95" s="1">
        <v>15</v>
      </c>
      <c r="K95" s="1">
        <f t="shared" si="18"/>
        <v>-5</v>
      </c>
      <c r="L95" s="1">
        <f t="shared" si="19"/>
        <v>10</v>
      </c>
      <c r="M95" s="1"/>
      <c r="N95" s="1"/>
      <c r="O95" s="1">
        <f t="shared" si="20"/>
        <v>2</v>
      </c>
      <c r="P95" s="5"/>
      <c r="Q95" s="5">
        <f t="shared" si="22"/>
        <v>0</v>
      </c>
      <c r="R95" s="5"/>
      <c r="S95" s="1"/>
      <c r="T95" s="1">
        <f t="shared" si="23"/>
        <v>18</v>
      </c>
      <c r="U95" s="1">
        <f t="shared" si="21"/>
        <v>18</v>
      </c>
      <c r="V95" s="1">
        <v>2.4</v>
      </c>
      <c r="W95" s="1">
        <v>1.6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130</v>
      </c>
      <c r="AG95" s="1">
        <f t="shared" si="24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8" t="s">
        <v>140</v>
      </c>
      <c r="B96" s="18" t="s">
        <v>36</v>
      </c>
      <c r="C96" s="18"/>
      <c r="D96" s="18"/>
      <c r="E96" s="18"/>
      <c r="F96" s="18"/>
      <c r="G96" s="19">
        <v>1</v>
      </c>
      <c r="H96" s="18">
        <v>180</v>
      </c>
      <c r="I96" s="18" t="s">
        <v>37</v>
      </c>
      <c r="J96" s="18"/>
      <c r="K96" s="18"/>
      <c r="L96" s="18"/>
      <c r="M96" s="18"/>
      <c r="N96" s="18"/>
      <c r="O96" s="18">
        <f t="shared" ref="O96" si="27">E96/5</f>
        <v>0</v>
      </c>
      <c r="P96" s="20">
        <v>10</v>
      </c>
      <c r="Q96" s="5">
        <f t="shared" si="22"/>
        <v>10</v>
      </c>
      <c r="R96" s="20"/>
      <c r="S96" s="18"/>
      <c r="T96" s="1" t="e">
        <f t="shared" si="23"/>
        <v>#DIV/0!</v>
      </c>
      <c r="U96" s="18" t="e">
        <f t="shared" si="21"/>
        <v>#DIV/0!</v>
      </c>
      <c r="V96" s="18">
        <v>0</v>
      </c>
      <c r="W96" s="18">
        <v>0</v>
      </c>
      <c r="X96" s="18">
        <v>0</v>
      </c>
      <c r="Y96" s="18">
        <v>0</v>
      </c>
      <c r="Z96" s="18">
        <v>0</v>
      </c>
      <c r="AA96" s="18">
        <v>0</v>
      </c>
      <c r="AB96" s="18">
        <v>0</v>
      </c>
      <c r="AC96" s="18">
        <v>0</v>
      </c>
      <c r="AD96" s="18">
        <v>0</v>
      </c>
      <c r="AE96" s="18">
        <v>0</v>
      </c>
      <c r="AF96" s="18" t="s">
        <v>130</v>
      </c>
      <c r="AG96" s="1">
        <f t="shared" si="24"/>
        <v>10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G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2025-04-30T09:14:28Z</dcterms:created>
  <dcterms:modified xsi:type="dcterms:W3CDTF">2025-05-01T07:19:50Z</dcterms:modified>
</cp:coreProperties>
</file>