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5 ПОКОМ КИ филиалы\"/>
    </mc:Choice>
  </mc:AlternateContent>
  <xr:revisionPtr revIDLastSave="0" documentId="13_ncr:1_{AE05CA91-D513-42A3-96E5-434BC82CAD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6" i="1"/>
  <c r="F49" i="1" l="1"/>
  <c r="L7" i="1"/>
  <c r="O7" i="1" s="1"/>
  <c r="P7" i="1" s="1"/>
  <c r="L8" i="1"/>
  <c r="O8" i="1" s="1"/>
  <c r="P8" i="1" s="1"/>
  <c r="L9" i="1"/>
  <c r="O9" i="1" s="1"/>
  <c r="L10" i="1"/>
  <c r="O10" i="1" s="1"/>
  <c r="L11" i="1"/>
  <c r="O11" i="1" s="1"/>
  <c r="L12" i="1"/>
  <c r="O12" i="1" s="1"/>
  <c r="L13" i="1"/>
  <c r="O13" i="1" s="1"/>
  <c r="P13" i="1" s="1"/>
  <c r="L14" i="1"/>
  <c r="O14" i="1" s="1"/>
  <c r="L15" i="1"/>
  <c r="O15" i="1" s="1"/>
  <c r="L16" i="1"/>
  <c r="O16" i="1" s="1"/>
  <c r="L17" i="1"/>
  <c r="O17" i="1" s="1"/>
  <c r="L18" i="1"/>
  <c r="O18" i="1" s="1"/>
  <c r="P18" i="1" s="1"/>
  <c r="L19" i="1"/>
  <c r="O19" i="1" s="1"/>
  <c r="L20" i="1"/>
  <c r="O20" i="1" s="1"/>
  <c r="L21" i="1"/>
  <c r="O21" i="1" s="1"/>
  <c r="P21" i="1" s="1"/>
  <c r="L22" i="1"/>
  <c r="O22" i="1" s="1"/>
  <c r="P22" i="1" s="1"/>
  <c r="L23" i="1"/>
  <c r="O23" i="1" s="1"/>
  <c r="L24" i="1"/>
  <c r="O24" i="1" s="1"/>
  <c r="P24" i="1" s="1"/>
  <c r="L25" i="1"/>
  <c r="O25" i="1" s="1"/>
  <c r="P25" i="1" s="1"/>
  <c r="L26" i="1"/>
  <c r="O26" i="1" s="1"/>
  <c r="L27" i="1"/>
  <c r="O27" i="1" s="1"/>
  <c r="P27" i="1" s="1"/>
  <c r="L28" i="1"/>
  <c r="O28" i="1" s="1"/>
  <c r="L29" i="1"/>
  <c r="O29" i="1" s="1"/>
  <c r="L30" i="1"/>
  <c r="O30" i="1" s="1"/>
  <c r="P30" i="1" s="1"/>
  <c r="L31" i="1"/>
  <c r="O31" i="1" s="1"/>
  <c r="L32" i="1"/>
  <c r="O32" i="1" s="1"/>
  <c r="L33" i="1"/>
  <c r="O33" i="1" s="1"/>
  <c r="P33" i="1" s="1"/>
  <c r="L34" i="1"/>
  <c r="O34" i="1" s="1"/>
  <c r="P34" i="1" s="1"/>
  <c r="L35" i="1"/>
  <c r="O35" i="1" s="1"/>
  <c r="P35" i="1" s="1"/>
  <c r="L36" i="1"/>
  <c r="O36" i="1" s="1"/>
  <c r="L37" i="1"/>
  <c r="O37" i="1" s="1"/>
  <c r="L38" i="1"/>
  <c r="O38" i="1" s="1"/>
  <c r="P38" i="1" s="1"/>
  <c r="L39" i="1"/>
  <c r="O39" i="1" s="1"/>
  <c r="P39" i="1" s="1"/>
  <c r="L40" i="1"/>
  <c r="O40" i="1" s="1"/>
  <c r="P40" i="1" s="1"/>
  <c r="L41" i="1"/>
  <c r="O41" i="1" s="1"/>
  <c r="P41" i="1" s="1"/>
  <c r="L42" i="1"/>
  <c r="O42" i="1" s="1"/>
  <c r="L43" i="1"/>
  <c r="O43" i="1" s="1"/>
  <c r="P43" i="1" s="1"/>
  <c r="L44" i="1"/>
  <c r="O44" i="1" s="1"/>
  <c r="P44" i="1" s="1"/>
  <c r="L45" i="1"/>
  <c r="O45" i="1" s="1"/>
  <c r="L46" i="1"/>
  <c r="O46" i="1" s="1"/>
  <c r="L47" i="1"/>
  <c r="O47" i="1" s="1"/>
  <c r="P47" i="1" s="1"/>
  <c r="L48" i="1"/>
  <c r="O48" i="1" s="1"/>
  <c r="P48" i="1" s="1"/>
  <c r="L49" i="1"/>
  <c r="O49" i="1" s="1"/>
  <c r="L50" i="1"/>
  <c r="O50" i="1" s="1"/>
  <c r="L51" i="1"/>
  <c r="O51" i="1" s="1"/>
  <c r="L52" i="1"/>
  <c r="O52" i="1" s="1"/>
  <c r="P52" i="1" s="1"/>
  <c r="L53" i="1"/>
  <c r="O53" i="1" s="1"/>
  <c r="P53" i="1" s="1"/>
  <c r="L54" i="1"/>
  <c r="O54" i="1" s="1"/>
  <c r="L55" i="1"/>
  <c r="O55" i="1" s="1"/>
  <c r="P55" i="1" s="1"/>
  <c r="L56" i="1"/>
  <c r="O56" i="1" s="1"/>
  <c r="L57" i="1"/>
  <c r="O57" i="1" s="1"/>
  <c r="L58" i="1"/>
  <c r="O58" i="1" s="1"/>
  <c r="L59" i="1"/>
  <c r="O59" i="1" s="1"/>
  <c r="P59" i="1" s="1"/>
  <c r="L60" i="1"/>
  <c r="O60" i="1" s="1"/>
  <c r="P60" i="1" s="1"/>
  <c r="L61" i="1"/>
  <c r="O61" i="1" s="1"/>
  <c r="P61" i="1" s="1"/>
  <c r="L62" i="1"/>
  <c r="O62" i="1" s="1"/>
  <c r="P62" i="1" s="1"/>
  <c r="L63" i="1"/>
  <c r="O63" i="1" s="1"/>
  <c r="L64" i="1"/>
  <c r="O64" i="1" s="1"/>
  <c r="L65" i="1"/>
  <c r="O65" i="1" s="1"/>
  <c r="P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P80" i="1" s="1"/>
  <c r="L81" i="1"/>
  <c r="O81" i="1" s="1"/>
  <c r="P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P88" i="1" s="1"/>
  <c r="L89" i="1"/>
  <c r="O89" i="1" s="1"/>
  <c r="L90" i="1"/>
  <c r="O90" i="1" s="1"/>
  <c r="P90" i="1" s="1"/>
  <c r="L91" i="1"/>
  <c r="O91" i="1" s="1"/>
  <c r="P91" i="1" s="1"/>
  <c r="L92" i="1"/>
  <c r="O92" i="1" s="1"/>
  <c r="L93" i="1"/>
  <c r="O93" i="1" s="1"/>
  <c r="P93" i="1" s="1"/>
  <c r="L94" i="1"/>
  <c r="O94" i="1" s="1"/>
  <c r="L95" i="1"/>
  <c r="O95" i="1" s="1"/>
  <c r="L96" i="1"/>
  <c r="O96" i="1" s="1"/>
  <c r="P96" i="1" s="1"/>
  <c r="L97" i="1"/>
  <c r="O97" i="1" s="1"/>
  <c r="L6" i="1"/>
  <c r="O6" i="1" s="1"/>
  <c r="P6" i="1" s="1"/>
  <c r="P49" i="1" l="1"/>
  <c r="S49" i="1" s="1"/>
  <c r="T97" i="1"/>
  <c r="S97" i="1"/>
  <c r="T95" i="1"/>
  <c r="S95" i="1"/>
  <c r="T93" i="1"/>
  <c r="S93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6" i="1"/>
  <c r="T6" i="1"/>
  <c r="T96" i="1"/>
  <c r="S96" i="1"/>
  <c r="T94" i="1"/>
  <c r="S94" i="1"/>
  <c r="T92" i="1"/>
  <c r="S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P5" i="1" l="1"/>
  <c r="K5" i="1"/>
  <c r="AF5" i="1"/>
</calcChain>
</file>

<file path=xl/sharedStrings.xml><?xml version="1.0" encoding="utf-8"?>
<sst xmlns="http://schemas.openxmlformats.org/spreadsheetml/2006/main" count="365" uniqueCount="146">
  <si>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</si>
  <si>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</si>
  <si>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</si>
  <si>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</si>
  <si>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</si>
  <si>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</si>
  <si>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</si>
  <si>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</si>
  <si>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</si>
  <si>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</si>
  <si>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</si>
  <si>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</si>
  <si>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</si>
  <si>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</si>
  <si>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</si>
  <si>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</si>
  <si>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</si>
  <si>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</si>
  <si>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</si>
  <si>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</si>
  <si>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</si>
  <si>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</si>
  <si>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</si>
  <si>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</si>
  <si>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</si>
  <si>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</si>
  <si>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</si>
  <si>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</si>
  <si>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</si>
  <si>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</si>
  <si>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</si>
  <si>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</si>
  <si>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>02,04,</t>
  </si>
  <si>
    <t>27,03,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</si>
  <si>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</si>
  <si>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</si>
  <si>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</si>
  <si>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</si>
  <si>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</si>
  <si>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</si>
  <si>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</si>
  <si>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</si>
  <si>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</si>
  <si>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</si>
  <si>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</si>
  <si>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</si>
  <si>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</si>
  <si>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</si>
  <si>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</si>
  <si>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</si>
  <si>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</si>
  <si>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</si>
  <si>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</si>
  <si>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</si>
  <si>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</si>
  <si>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</si>
  <si>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</si>
  <si>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</si>
  <si>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</si>
  <si>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</si>
  <si>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</si>
  <si>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</si>
  <si>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</si>
  <si>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</si>
  <si>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</si>
  <si>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</si>
  <si>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</si>
  <si>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</si>
  <si>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</si>
  <si>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</si>
  <si>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</si>
  <si>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</si>
  <si>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</si>
  <si>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</si>
  <si>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</si>
  <si>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</si>
  <si>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</si>
  <si>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</si>
  <si>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</si>
  <si>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</si>
  <si>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</si>
  <si>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>не в матрице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</si>
  <si>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</si>
  <si>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</si>
  <si>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</si>
  <si>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</si>
  <si>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</si>
  <si>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</si>
  <si>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</si>
  <si>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заказываем с 06,02,25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</si>
  <si>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</si>
  <si>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</si>
  <si>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</si>
  <si>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</si>
  <si>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</si>
  <si>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</si>
  <si>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</si>
  <si>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</si>
  <si>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</si>
  <si>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</si>
  <si>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</si>
  <si>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</si>
  <si>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</si>
  <si>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</si>
  <si>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</si>
  <si>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</si>
  <si>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</si>
  <si>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</si>
  <si>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</si>
  <si>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</si>
  <si>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</si>
  <si>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</si>
  <si>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</si>
  <si>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</si>
  <si>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</si>
  <si>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</si>
  <si>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</si>
  <si>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</si>
  <si>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</si>
  <si>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</si>
  <si>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</si>
  <si>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</si>
  <si>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</si>
  <si>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</si>
  <si>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</si>
  <si>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</si>
  <si>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</si>
  <si>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</si>
  <si>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</si>
  <si>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</si>
  <si>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</si>
  <si>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</si>
  <si>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</si>
  <si>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</si>
  <si>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</si>
  <si>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</si>
  <si>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</si>
  <si>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</si>
  <si>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</si>
  <si>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</si>
  <si>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</si>
  <si>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С/к колбасы «Гвардейская» Весовой б/о ТМ «Стародворье»</t>
  </si>
  <si>
    <t>ошибка в оприходовании товара</t>
  </si>
  <si>
    <t>перемещение из Донецка</t>
  </si>
  <si>
    <t>заказ</t>
  </si>
  <si>
    <t>06,05,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</si>
</sst>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6" fillId="11" borderId="1" xfId="1" applyNumberFormat="1" applyFont="1" applyFill="1"/>
    <xf numFmtId="164" fontId="6" fillId="11" borderId="2" xfId="1" applyNumberFormat="1" applyFont="1" applyFill="1" applyBorder="1"/>
    <xf numFmtId="164" fontId="1" fillId="12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30" width="6" customWidth="1"/>
    <col min="31" max="31" width="42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144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145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20477.951000000005</v>
      </c>
      <c r="F5" s="4">
        <f>SUM(F6:F500)</f>
        <v>13777.502000000002</v>
      </c>
      <c r="G5" s="7"/>
      <c r="H5" s="1"/>
      <c r="I5" s="1"/>
      <c r="J5" s="4">
        <f t="shared" ref="J5:Q5" si="0">SUM(J6:J500)</f>
        <v>11484.306999999995</v>
      </c>
      <c r="K5" s="4">
        <f t="shared" si="0"/>
        <v>8993.6440000000021</v>
      </c>
      <c r="L5" s="4">
        <f t="shared" si="0"/>
        <v>9176.2009999999973</v>
      </c>
      <c r="M5" s="4">
        <f t="shared" si="0"/>
        <v>11301.749999999998</v>
      </c>
      <c r="N5" s="4">
        <f t="shared" si="0"/>
        <v>5327.3702999999996</v>
      </c>
      <c r="O5" s="4">
        <f t="shared" si="0"/>
        <v>1835.2402000000002</v>
      </c>
      <c r="P5" s="4">
        <f t="shared" si="0"/>
        <v>3438.0012800000013</v>
      </c>
      <c r="Q5" s="4">
        <f t="shared" si="0"/>
        <v>0</v>
      </c>
      <c r="R5" s="1"/>
      <c r="S5" s="1"/>
      <c r="T5" s="1"/>
      <c r="U5" s="4">
        <f t="shared" ref="U5:AD5" si="1">SUM(U6:U500)</f>
        <v>1830.9721999999995</v>
      </c>
      <c r="V5" s="4">
        <f t="shared" si="1"/>
        <v>1826.7530000000002</v>
      </c>
      <c r="W5" s="4">
        <f t="shared" si="1"/>
        <v>1763.5333999999991</v>
      </c>
      <c r="X5" s="4">
        <f t="shared" si="1"/>
        <v>2172.6003999999984</v>
      </c>
      <c r="Y5" s="4">
        <f t="shared" si="1"/>
        <v>2145.3330000000001</v>
      </c>
      <c r="Z5" s="4">
        <f t="shared" si="1"/>
        <v>1991.6190000000001</v>
      </c>
      <c r="AA5" s="4">
        <f t="shared" si="1"/>
        <v>1966.9680000000005</v>
      </c>
      <c r="AB5" s="4">
        <f t="shared" si="1"/>
        <v>1931.269</v>
      </c>
      <c r="AC5" s="4">
        <f t="shared" si="1"/>
        <v>2050.7321999999995</v>
      </c>
      <c r="AD5" s="4">
        <f t="shared" si="1"/>
        <v>1930.0749999999996</v>
      </c>
      <c r="AE5" s="1"/>
      <c r="AF5" s="4">
        <f>SUM(AF6:AF500)</f>
        <v>2599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12.132</v>
      </c>
      <c r="D6" s="1">
        <v>182.666</v>
      </c>
      <c r="E6" s="1">
        <v>67.156999999999996</v>
      </c>
      <c r="F6" s="1">
        <v>114.825</v>
      </c>
      <c r="G6" s="7">
        <v>1</v>
      </c>
      <c r="H6" s="1">
        <v>50</v>
      </c>
      <c r="I6" s="1" t="s">
        <v>36</v>
      </c>
      <c r="J6" s="1">
        <v>67.2</v>
      </c>
      <c r="K6" s="1">
        <f t="shared" ref="K6:K37" si="2">E6-J6</f>
        <v>-4.3000000000006366E-2</v>
      </c>
      <c r="L6" s="1">
        <f>E6-M6</f>
        <v>67.156999999999996</v>
      </c>
      <c r="M6" s="1"/>
      <c r="N6" s="1">
        <v>0</v>
      </c>
      <c r="O6" s="1">
        <f>L6/5</f>
        <v>13.4314</v>
      </c>
      <c r="P6" s="5">
        <f>11*O6-N6-F6</f>
        <v>32.920399999999987</v>
      </c>
      <c r="Q6" s="5"/>
      <c r="R6" s="1"/>
      <c r="S6" s="1">
        <f>(F6+N6+P6)/O6</f>
        <v>11</v>
      </c>
      <c r="T6" s="1">
        <f>(F6+N6)/O6</f>
        <v>8.5489971261372606</v>
      </c>
      <c r="U6" s="1">
        <v>11.535600000000001</v>
      </c>
      <c r="V6" s="1">
        <v>6.7555999999999994</v>
      </c>
      <c r="W6" s="1">
        <v>6.2695999999999996</v>
      </c>
      <c r="X6" s="1">
        <v>18.073</v>
      </c>
      <c r="Y6" s="1">
        <v>19.945799999999998</v>
      </c>
      <c r="Z6" s="1">
        <v>10.6248</v>
      </c>
      <c r="AA6" s="1">
        <v>8.442400000000001</v>
      </c>
      <c r="AB6" s="1">
        <v>10.602600000000001</v>
      </c>
      <c r="AC6" s="1">
        <v>13.852</v>
      </c>
      <c r="AD6" s="1">
        <v>16.499400000000001</v>
      </c>
      <c r="AE6" s="1"/>
      <c r="AF6" s="1">
        <f>ROUND(G6*P6,0)</f>
        <v>33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149.114</v>
      </c>
      <c r="D7" s="1">
        <v>158.41999999999999</v>
      </c>
      <c r="E7" s="1">
        <v>115.741</v>
      </c>
      <c r="F7" s="1">
        <v>163.43799999999999</v>
      </c>
      <c r="G7" s="7">
        <v>1</v>
      </c>
      <c r="H7" s="1">
        <v>45</v>
      </c>
      <c r="I7" s="1" t="s">
        <v>36</v>
      </c>
      <c r="J7" s="1">
        <v>116.9</v>
      </c>
      <c r="K7" s="1">
        <f t="shared" si="2"/>
        <v>-1.159000000000006</v>
      </c>
      <c r="L7" s="1">
        <f t="shared" ref="L7:L70" si="3">E7-M7</f>
        <v>115.741</v>
      </c>
      <c r="M7" s="1"/>
      <c r="N7" s="1">
        <v>50</v>
      </c>
      <c r="O7" s="1">
        <f t="shared" ref="O7:O70" si="4">L7/5</f>
        <v>23.148199999999999</v>
      </c>
      <c r="P7" s="5">
        <f t="shared" ref="P7:P8" si="5">11*O7-N7-F7</f>
        <v>41.192200000000014</v>
      </c>
      <c r="Q7" s="5"/>
      <c r="R7" s="1"/>
      <c r="S7" s="1">
        <f t="shared" ref="S7:S70" si="6">(F7+N7+P7)/O7</f>
        <v>11</v>
      </c>
      <c r="T7" s="1">
        <f t="shared" ref="T7:T70" si="7">(F7+N7)/O7</f>
        <v>9.2205009460778804</v>
      </c>
      <c r="U7" s="1">
        <v>21.653600000000001</v>
      </c>
      <c r="V7" s="1">
        <v>20.585999999999999</v>
      </c>
      <c r="W7" s="1">
        <v>23.5456</v>
      </c>
      <c r="X7" s="1">
        <v>25.588799999999999</v>
      </c>
      <c r="Y7" s="1">
        <v>23.236999999999998</v>
      </c>
      <c r="Z7" s="1">
        <v>30.258600000000001</v>
      </c>
      <c r="AA7" s="1">
        <v>29.371200000000002</v>
      </c>
      <c r="AB7" s="1">
        <v>21.048400000000001</v>
      </c>
      <c r="AC7" s="1">
        <v>23.136800000000001</v>
      </c>
      <c r="AD7" s="1">
        <v>24.018999999999998</v>
      </c>
      <c r="AE7" s="1" t="s">
        <v>38</v>
      </c>
      <c r="AF7" s="1">
        <f t="shared" ref="AF7:AF70" si="8">ROUND(G7*P7,0)</f>
        <v>41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43.22</v>
      </c>
      <c r="D8" s="1">
        <v>455.85899999999998</v>
      </c>
      <c r="E8" s="1">
        <v>151.75399999999999</v>
      </c>
      <c r="F8" s="1">
        <v>320.17599999999999</v>
      </c>
      <c r="G8" s="7">
        <v>1</v>
      </c>
      <c r="H8" s="1">
        <v>45</v>
      </c>
      <c r="I8" s="1" t="s">
        <v>36</v>
      </c>
      <c r="J8" s="1">
        <v>158.30000000000001</v>
      </c>
      <c r="K8" s="1">
        <f t="shared" si="2"/>
        <v>-6.5460000000000207</v>
      </c>
      <c r="L8" s="1">
        <f t="shared" si="3"/>
        <v>151.75399999999999</v>
      </c>
      <c r="M8" s="1"/>
      <c r="N8" s="1">
        <v>0</v>
      </c>
      <c r="O8" s="1">
        <f t="shared" si="4"/>
        <v>30.3508</v>
      </c>
      <c r="P8" s="5">
        <f t="shared" si="5"/>
        <v>13.682799999999986</v>
      </c>
      <c r="Q8" s="5"/>
      <c r="R8" s="1"/>
      <c r="S8" s="1">
        <f t="shared" si="6"/>
        <v>11</v>
      </c>
      <c r="T8" s="1">
        <f t="shared" si="7"/>
        <v>10.549178275366712</v>
      </c>
      <c r="U8" s="1">
        <v>29.251999999999999</v>
      </c>
      <c r="V8" s="1">
        <v>34.138800000000003</v>
      </c>
      <c r="W8" s="1">
        <v>37.815600000000003</v>
      </c>
      <c r="X8" s="1">
        <v>48.457599999999999</v>
      </c>
      <c r="Y8" s="1">
        <v>45.633600000000001</v>
      </c>
      <c r="Z8" s="1">
        <v>37.817799999999998</v>
      </c>
      <c r="AA8" s="1">
        <v>37.164200000000001</v>
      </c>
      <c r="AB8" s="1">
        <v>37.416800000000002</v>
      </c>
      <c r="AC8" s="1">
        <v>41.343200000000003</v>
      </c>
      <c r="AD8" s="1">
        <v>36.344799999999999</v>
      </c>
      <c r="AE8" s="1"/>
      <c r="AF8" s="1">
        <f t="shared" si="8"/>
        <v>14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41</v>
      </c>
      <c r="C9" s="1"/>
      <c r="D9" s="1">
        <v>114</v>
      </c>
      <c r="E9" s="1">
        <v>50</v>
      </c>
      <c r="F9" s="1">
        <v>64</v>
      </c>
      <c r="G9" s="7">
        <v>0.45</v>
      </c>
      <c r="H9" s="1">
        <v>45</v>
      </c>
      <c r="I9" s="1" t="s">
        <v>36</v>
      </c>
      <c r="J9" s="1">
        <v>50</v>
      </c>
      <c r="K9" s="1">
        <f t="shared" si="2"/>
        <v>0</v>
      </c>
      <c r="L9" s="1">
        <f t="shared" si="3"/>
        <v>50</v>
      </c>
      <c r="M9" s="1"/>
      <c r="N9" s="1">
        <v>200</v>
      </c>
      <c r="O9" s="1">
        <f t="shared" si="4"/>
        <v>10</v>
      </c>
      <c r="P9" s="5"/>
      <c r="Q9" s="5"/>
      <c r="R9" s="1"/>
      <c r="S9" s="1">
        <f t="shared" si="6"/>
        <v>26.4</v>
      </c>
      <c r="T9" s="1">
        <f t="shared" si="7"/>
        <v>26.4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42</v>
      </c>
      <c r="AF9" s="1">
        <f t="shared" si="8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43</v>
      </c>
      <c r="B10" s="21" t="s">
        <v>41</v>
      </c>
      <c r="C10" s="21"/>
      <c r="D10" s="21">
        <v>216</v>
      </c>
      <c r="E10" s="21">
        <v>56</v>
      </c>
      <c r="F10" s="21">
        <v>160</v>
      </c>
      <c r="G10" s="22">
        <v>0.45</v>
      </c>
      <c r="H10" s="21">
        <v>45</v>
      </c>
      <c r="I10" s="21" t="s">
        <v>36</v>
      </c>
      <c r="J10" s="21">
        <v>56</v>
      </c>
      <c r="K10" s="21">
        <f t="shared" si="2"/>
        <v>0</v>
      </c>
      <c r="L10" s="21">
        <f t="shared" si="3"/>
        <v>56</v>
      </c>
      <c r="M10" s="21"/>
      <c r="N10" s="21">
        <v>0</v>
      </c>
      <c r="O10" s="21">
        <f t="shared" si="4"/>
        <v>11.2</v>
      </c>
      <c r="P10" s="23"/>
      <c r="Q10" s="23"/>
      <c r="R10" s="21"/>
      <c r="S10" s="21">
        <f t="shared" si="6"/>
        <v>14.285714285714286</v>
      </c>
      <c r="T10" s="21">
        <f t="shared" si="7"/>
        <v>14.285714285714286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 t="s">
        <v>44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45</v>
      </c>
      <c r="B11" s="13" t="s">
        <v>41</v>
      </c>
      <c r="C11" s="13"/>
      <c r="D11" s="13"/>
      <c r="E11" s="13"/>
      <c r="F11" s="13"/>
      <c r="G11" s="14">
        <v>0</v>
      </c>
      <c r="H11" s="13">
        <v>180</v>
      </c>
      <c r="I11" s="13" t="s">
        <v>36</v>
      </c>
      <c r="J11" s="13"/>
      <c r="K11" s="13">
        <f t="shared" si="2"/>
        <v>0</v>
      </c>
      <c r="L11" s="13">
        <f t="shared" si="3"/>
        <v>0</v>
      </c>
      <c r="M11" s="13"/>
      <c r="N11" s="13">
        <v>0</v>
      </c>
      <c r="O11" s="13">
        <f t="shared" si="4"/>
        <v>0</v>
      </c>
      <c r="P11" s="15"/>
      <c r="Q11" s="15"/>
      <c r="R11" s="13"/>
      <c r="S11" s="13" t="e">
        <f t="shared" si="6"/>
        <v>#DIV/0!</v>
      </c>
      <c r="T11" s="13" t="e">
        <f t="shared" si="7"/>
        <v>#DIV/0!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 t="s">
        <v>46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41</v>
      </c>
      <c r="C12" s="1">
        <v>4</v>
      </c>
      <c r="D12" s="1">
        <v>48</v>
      </c>
      <c r="E12" s="1">
        <v>6</v>
      </c>
      <c r="F12" s="1">
        <v>41</v>
      </c>
      <c r="G12" s="7">
        <v>0.3</v>
      </c>
      <c r="H12" s="1">
        <v>40</v>
      </c>
      <c r="I12" s="1" t="s">
        <v>36</v>
      </c>
      <c r="J12" s="1">
        <v>13</v>
      </c>
      <c r="K12" s="1">
        <f t="shared" si="2"/>
        <v>-7</v>
      </c>
      <c r="L12" s="1">
        <f t="shared" si="3"/>
        <v>6</v>
      </c>
      <c r="M12" s="1"/>
      <c r="N12" s="1">
        <v>0</v>
      </c>
      <c r="O12" s="1">
        <f t="shared" si="4"/>
        <v>1.2</v>
      </c>
      <c r="P12" s="5"/>
      <c r="Q12" s="5"/>
      <c r="R12" s="1"/>
      <c r="S12" s="1">
        <f t="shared" si="6"/>
        <v>34.166666666666671</v>
      </c>
      <c r="T12" s="1">
        <f t="shared" si="7"/>
        <v>34.166666666666671</v>
      </c>
      <c r="U12" s="1">
        <v>-0.4</v>
      </c>
      <c r="V12" s="1">
        <v>3.8</v>
      </c>
      <c r="W12" s="1">
        <v>4.2</v>
      </c>
      <c r="X12" s="1">
        <v>1</v>
      </c>
      <c r="Y12" s="1">
        <v>1.8</v>
      </c>
      <c r="Z12" s="1">
        <v>2</v>
      </c>
      <c r="AA12" s="1">
        <v>1.6</v>
      </c>
      <c r="AB12" s="1">
        <v>1</v>
      </c>
      <c r="AC12" s="1">
        <v>1.6</v>
      </c>
      <c r="AD12" s="1">
        <v>2</v>
      </c>
      <c r="AE12" s="1"/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41</v>
      </c>
      <c r="C13" s="1"/>
      <c r="D13" s="1">
        <v>75</v>
      </c>
      <c r="E13" s="1">
        <v>29</v>
      </c>
      <c r="F13" s="1">
        <v>46</v>
      </c>
      <c r="G13" s="7">
        <v>0.17</v>
      </c>
      <c r="H13" s="1">
        <v>180</v>
      </c>
      <c r="I13" s="1" t="s">
        <v>36</v>
      </c>
      <c r="J13" s="1">
        <v>29</v>
      </c>
      <c r="K13" s="1">
        <f t="shared" si="2"/>
        <v>0</v>
      </c>
      <c r="L13" s="1">
        <f t="shared" si="3"/>
        <v>29</v>
      </c>
      <c r="M13" s="1"/>
      <c r="N13" s="1">
        <v>0</v>
      </c>
      <c r="O13" s="1">
        <f t="shared" si="4"/>
        <v>5.8</v>
      </c>
      <c r="P13" s="5">
        <f t="shared" ref="P13" si="9">11*O13-N13-F13</f>
        <v>17.799999999999997</v>
      </c>
      <c r="Q13" s="5"/>
      <c r="R13" s="1"/>
      <c r="S13" s="1">
        <f t="shared" si="6"/>
        <v>11</v>
      </c>
      <c r="T13" s="1">
        <f t="shared" si="7"/>
        <v>7.931034482758621</v>
      </c>
      <c r="U13" s="1">
        <v>1.6</v>
      </c>
      <c r="V13" s="1">
        <v>1.2</v>
      </c>
      <c r="W13" s="1">
        <v>2.4</v>
      </c>
      <c r="X13" s="1">
        <v>6.4</v>
      </c>
      <c r="Y13" s="1">
        <v>6.4</v>
      </c>
      <c r="Z13" s="1">
        <v>-0.6</v>
      </c>
      <c r="AA13" s="1">
        <v>-0.6</v>
      </c>
      <c r="AB13" s="1">
        <v>4.4000000000000004</v>
      </c>
      <c r="AC13" s="1">
        <v>3.8</v>
      </c>
      <c r="AD13" s="1">
        <v>4.8</v>
      </c>
      <c r="AE13" s="1"/>
      <c r="AF13" s="1">
        <f t="shared" si="8"/>
        <v>3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49</v>
      </c>
      <c r="B14" s="13" t="s">
        <v>41</v>
      </c>
      <c r="C14" s="13"/>
      <c r="D14" s="13"/>
      <c r="E14" s="13"/>
      <c r="F14" s="13"/>
      <c r="G14" s="14">
        <v>0</v>
      </c>
      <c r="H14" s="13">
        <v>50</v>
      </c>
      <c r="I14" s="13" t="s">
        <v>36</v>
      </c>
      <c r="J14" s="13"/>
      <c r="K14" s="13">
        <f t="shared" si="2"/>
        <v>0</v>
      </c>
      <c r="L14" s="13">
        <f t="shared" si="3"/>
        <v>0</v>
      </c>
      <c r="M14" s="13"/>
      <c r="N14" s="13">
        <v>0</v>
      </c>
      <c r="O14" s="13">
        <f t="shared" si="4"/>
        <v>0</v>
      </c>
      <c r="P14" s="15"/>
      <c r="Q14" s="15"/>
      <c r="R14" s="13"/>
      <c r="S14" s="13" t="e">
        <f t="shared" si="6"/>
        <v>#DIV/0!</v>
      </c>
      <c r="T14" s="13" t="e">
        <f t="shared" si="7"/>
        <v>#DIV/0!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 t="s">
        <v>46</v>
      </c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41</v>
      </c>
      <c r="C15" s="1">
        <v>77</v>
      </c>
      <c r="D15" s="1">
        <v>120</v>
      </c>
      <c r="E15" s="1">
        <v>45</v>
      </c>
      <c r="F15" s="1">
        <v>118</v>
      </c>
      <c r="G15" s="7">
        <v>0.35</v>
      </c>
      <c r="H15" s="1">
        <v>50</v>
      </c>
      <c r="I15" s="1" t="s">
        <v>36</v>
      </c>
      <c r="J15" s="1">
        <v>70</v>
      </c>
      <c r="K15" s="1">
        <f t="shared" si="2"/>
        <v>-25</v>
      </c>
      <c r="L15" s="1">
        <f t="shared" si="3"/>
        <v>45</v>
      </c>
      <c r="M15" s="1"/>
      <c r="N15" s="1">
        <v>7.6399999999999864</v>
      </c>
      <c r="O15" s="1">
        <f t="shared" si="4"/>
        <v>9</v>
      </c>
      <c r="P15" s="5"/>
      <c r="Q15" s="5"/>
      <c r="R15" s="1"/>
      <c r="S15" s="1">
        <f t="shared" si="6"/>
        <v>13.959999999999999</v>
      </c>
      <c r="T15" s="1">
        <f t="shared" si="7"/>
        <v>13.959999999999999</v>
      </c>
      <c r="U15" s="1">
        <v>12.6</v>
      </c>
      <c r="V15" s="1">
        <v>14.8</v>
      </c>
      <c r="W15" s="1">
        <v>10.199999999999999</v>
      </c>
      <c r="X15" s="1">
        <v>6.8</v>
      </c>
      <c r="Y15" s="1">
        <v>10</v>
      </c>
      <c r="Z15" s="1">
        <v>14.4</v>
      </c>
      <c r="AA15" s="1">
        <v>11</v>
      </c>
      <c r="AB15" s="1">
        <v>8.8000000000000007</v>
      </c>
      <c r="AC15" s="1">
        <v>11</v>
      </c>
      <c r="AD15" s="1">
        <v>8.1999999999999993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35</v>
      </c>
      <c r="C16" s="1">
        <v>115.908</v>
      </c>
      <c r="D16" s="1">
        <v>306.99099999999999</v>
      </c>
      <c r="E16" s="1">
        <v>180.221</v>
      </c>
      <c r="F16" s="1">
        <v>209.584</v>
      </c>
      <c r="G16" s="7">
        <v>1</v>
      </c>
      <c r="H16" s="1">
        <v>55</v>
      </c>
      <c r="I16" s="1" t="s">
        <v>36</v>
      </c>
      <c r="J16" s="1">
        <v>76.64</v>
      </c>
      <c r="K16" s="1">
        <f t="shared" si="2"/>
        <v>103.581</v>
      </c>
      <c r="L16" s="1">
        <f t="shared" si="3"/>
        <v>79.918999999999997</v>
      </c>
      <c r="M16" s="1">
        <v>100.30200000000001</v>
      </c>
      <c r="N16" s="1">
        <v>200</v>
      </c>
      <c r="O16" s="1">
        <f t="shared" si="4"/>
        <v>15.983799999999999</v>
      </c>
      <c r="P16" s="5"/>
      <c r="Q16" s="5"/>
      <c r="R16" s="1"/>
      <c r="S16" s="1">
        <f t="shared" si="6"/>
        <v>25.624945257072788</v>
      </c>
      <c r="T16" s="1">
        <f t="shared" si="7"/>
        <v>25.624945257072788</v>
      </c>
      <c r="U16" s="1">
        <v>18.626200000000001</v>
      </c>
      <c r="V16" s="1">
        <v>26.334399999999999</v>
      </c>
      <c r="W16" s="1">
        <v>23.514800000000001</v>
      </c>
      <c r="X16" s="1">
        <v>20.704799999999999</v>
      </c>
      <c r="Y16" s="1">
        <v>20.523599999999998</v>
      </c>
      <c r="Z16" s="1">
        <v>27.377600000000001</v>
      </c>
      <c r="AA16" s="1">
        <v>28.0824</v>
      </c>
      <c r="AB16" s="1">
        <v>23.853400000000001</v>
      </c>
      <c r="AC16" s="1">
        <v>27.210999999999999</v>
      </c>
      <c r="AD16" s="1">
        <v>35.673000000000002</v>
      </c>
      <c r="AE16" s="1" t="s">
        <v>38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52</v>
      </c>
      <c r="B17" s="21" t="s">
        <v>35</v>
      </c>
      <c r="C17" s="21">
        <v>97.046000000000006</v>
      </c>
      <c r="D17" s="21">
        <v>3450.2930000000001</v>
      </c>
      <c r="E17" s="21">
        <v>1976.45</v>
      </c>
      <c r="F17" s="21">
        <v>1310.223</v>
      </c>
      <c r="G17" s="22">
        <v>1</v>
      </c>
      <c r="H17" s="21">
        <v>50</v>
      </c>
      <c r="I17" s="21" t="s">
        <v>36</v>
      </c>
      <c r="J17" s="21">
        <v>476.5</v>
      </c>
      <c r="K17" s="21">
        <f t="shared" si="2"/>
        <v>1499.95</v>
      </c>
      <c r="L17" s="21">
        <f t="shared" si="3"/>
        <v>471.05999999999995</v>
      </c>
      <c r="M17" s="21">
        <v>1505.39</v>
      </c>
      <c r="N17" s="21">
        <v>100</v>
      </c>
      <c r="O17" s="21">
        <f t="shared" si="4"/>
        <v>94.211999999999989</v>
      </c>
      <c r="P17" s="23"/>
      <c r="Q17" s="23"/>
      <c r="R17" s="21"/>
      <c r="S17" s="21">
        <f t="shared" si="6"/>
        <v>14.968613340126524</v>
      </c>
      <c r="T17" s="21">
        <f t="shared" si="7"/>
        <v>14.968613340126524</v>
      </c>
      <c r="U17" s="21">
        <v>111.91240000000001</v>
      </c>
      <c r="V17" s="21">
        <v>146.8776</v>
      </c>
      <c r="W17" s="21">
        <v>127.5676000000001</v>
      </c>
      <c r="X17" s="21">
        <v>144.27780000000001</v>
      </c>
      <c r="Y17" s="21">
        <v>137.3356</v>
      </c>
      <c r="Z17" s="21">
        <v>111.2396</v>
      </c>
      <c r="AA17" s="21">
        <v>118.2226</v>
      </c>
      <c r="AB17" s="21">
        <v>143.06479999999999</v>
      </c>
      <c r="AC17" s="21">
        <v>169.25779999999989</v>
      </c>
      <c r="AD17" s="21">
        <v>197.65639999999999</v>
      </c>
      <c r="AE17" s="21" t="s">
        <v>53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>
        <v>64.057000000000002</v>
      </c>
      <c r="D18" s="1">
        <v>264.03899999999999</v>
      </c>
      <c r="E18" s="1">
        <v>121.551</v>
      </c>
      <c r="F18" s="1">
        <v>164.00899999999999</v>
      </c>
      <c r="G18" s="7">
        <v>1</v>
      </c>
      <c r="H18" s="1">
        <v>60</v>
      </c>
      <c r="I18" s="1" t="s">
        <v>36</v>
      </c>
      <c r="J18" s="1">
        <v>113.06</v>
      </c>
      <c r="K18" s="1">
        <f t="shared" si="2"/>
        <v>8.4909999999999997</v>
      </c>
      <c r="L18" s="1">
        <f t="shared" si="3"/>
        <v>121.551</v>
      </c>
      <c r="M18" s="1"/>
      <c r="N18" s="1">
        <v>0</v>
      </c>
      <c r="O18" s="1">
        <f t="shared" si="4"/>
        <v>24.310200000000002</v>
      </c>
      <c r="P18" s="5">
        <f t="shared" ref="P18" si="10">11*O18-N18-F18</f>
        <v>103.40320000000006</v>
      </c>
      <c r="Q18" s="5"/>
      <c r="R18" s="1"/>
      <c r="S18" s="1">
        <f t="shared" si="6"/>
        <v>11</v>
      </c>
      <c r="T18" s="1">
        <f t="shared" si="7"/>
        <v>6.7465096955187525</v>
      </c>
      <c r="U18" s="1">
        <v>19.462199999999999</v>
      </c>
      <c r="V18" s="1">
        <v>25.951599999999999</v>
      </c>
      <c r="W18" s="1">
        <v>18.026399999999999</v>
      </c>
      <c r="X18" s="1">
        <v>21.639800000000001</v>
      </c>
      <c r="Y18" s="1">
        <v>22.7014</v>
      </c>
      <c r="Z18" s="1">
        <v>21.450199999999999</v>
      </c>
      <c r="AA18" s="1">
        <v>22.3262</v>
      </c>
      <c r="AB18" s="1">
        <v>18.9512</v>
      </c>
      <c r="AC18" s="1">
        <v>20.688199999999998</v>
      </c>
      <c r="AD18" s="1">
        <v>21.5806</v>
      </c>
      <c r="AE18" s="1"/>
      <c r="AF18" s="1">
        <f t="shared" si="8"/>
        <v>103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35</v>
      </c>
      <c r="C19" s="1">
        <v>26.073</v>
      </c>
      <c r="D19" s="1">
        <v>780.63199999999995</v>
      </c>
      <c r="E19" s="1">
        <v>331.2</v>
      </c>
      <c r="F19" s="1">
        <v>360.78100000000001</v>
      </c>
      <c r="G19" s="7">
        <v>1</v>
      </c>
      <c r="H19" s="1">
        <v>60</v>
      </c>
      <c r="I19" s="1" t="s">
        <v>36</v>
      </c>
      <c r="J19" s="1">
        <v>331</v>
      </c>
      <c r="K19" s="1">
        <f t="shared" si="2"/>
        <v>0.19999999999998863</v>
      </c>
      <c r="L19" s="1">
        <f t="shared" si="3"/>
        <v>331.2</v>
      </c>
      <c r="M19" s="1"/>
      <c r="N19" s="1">
        <v>125.913</v>
      </c>
      <c r="O19" s="1">
        <f t="shared" si="4"/>
        <v>66.239999999999995</v>
      </c>
      <c r="P19" s="28">
        <v>0</v>
      </c>
      <c r="Q19" s="5"/>
      <c r="R19" s="1"/>
      <c r="S19" s="1">
        <f t="shared" si="6"/>
        <v>7.3474335748792274</v>
      </c>
      <c r="T19" s="1">
        <f t="shared" si="7"/>
        <v>7.3474335748792274</v>
      </c>
      <c r="U19" s="1">
        <v>60.430999999999997</v>
      </c>
      <c r="V19" s="1">
        <v>47.846400000000003</v>
      </c>
      <c r="W19" s="1">
        <v>51.842200000000012</v>
      </c>
      <c r="X19" s="1">
        <v>85.450999999999993</v>
      </c>
      <c r="Y19" s="1">
        <v>76.975800000000007</v>
      </c>
      <c r="Z19" s="1">
        <v>53.392399999999988</v>
      </c>
      <c r="AA19" s="1">
        <v>53.883399999999988</v>
      </c>
      <c r="AB19" s="1">
        <v>44.385599999999997</v>
      </c>
      <c r="AC19" s="1">
        <v>56.7136</v>
      </c>
      <c r="AD19" s="1">
        <v>90.140999999999991</v>
      </c>
      <c r="AE19" s="27" t="s">
        <v>143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56</v>
      </c>
      <c r="B20" s="13" t="s">
        <v>35</v>
      </c>
      <c r="C20" s="13"/>
      <c r="D20" s="13"/>
      <c r="E20" s="13"/>
      <c r="F20" s="13"/>
      <c r="G20" s="14">
        <v>0</v>
      </c>
      <c r="H20" s="13">
        <v>60</v>
      </c>
      <c r="I20" s="13" t="s">
        <v>36</v>
      </c>
      <c r="J20" s="13"/>
      <c r="K20" s="13">
        <f t="shared" si="2"/>
        <v>0</v>
      </c>
      <c r="L20" s="13">
        <f t="shared" si="3"/>
        <v>0</v>
      </c>
      <c r="M20" s="13"/>
      <c r="N20" s="13">
        <v>0</v>
      </c>
      <c r="O20" s="13">
        <f t="shared" si="4"/>
        <v>0</v>
      </c>
      <c r="P20" s="15"/>
      <c r="Q20" s="15"/>
      <c r="R20" s="13"/>
      <c r="S20" s="13" t="e">
        <f t="shared" si="6"/>
        <v>#DIV/0!</v>
      </c>
      <c r="T20" s="13" t="e">
        <f t="shared" si="7"/>
        <v>#DIV/0!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 t="s">
        <v>46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1" t="s">
        <v>57</v>
      </c>
      <c r="B21" s="21" t="s">
        <v>35</v>
      </c>
      <c r="C21" s="21">
        <v>117.187</v>
      </c>
      <c r="D21" s="21">
        <v>933.88900000000001</v>
      </c>
      <c r="E21" s="21">
        <v>467.14299999999997</v>
      </c>
      <c r="F21" s="21">
        <v>498.18</v>
      </c>
      <c r="G21" s="22">
        <v>1</v>
      </c>
      <c r="H21" s="21">
        <v>60</v>
      </c>
      <c r="I21" s="21" t="s">
        <v>36</v>
      </c>
      <c r="J21" s="21">
        <v>248.18</v>
      </c>
      <c r="K21" s="21">
        <f t="shared" si="2"/>
        <v>218.96299999999997</v>
      </c>
      <c r="L21" s="21">
        <f t="shared" si="3"/>
        <v>266.13299999999998</v>
      </c>
      <c r="M21" s="21">
        <v>201.01</v>
      </c>
      <c r="N21" s="21">
        <v>52.375</v>
      </c>
      <c r="O21" s="21">
        <f t="shared" si="4"/>
        <v>53.226599999999998</v>
      </c>
      <c r="P21" s="29">
        <f>14.9*O21-N21-F21</f>
        <v>242.52133999999995</v>
      </c>
      <c r="Q21" s="23"/>
      <c r="R21" s="21"/>
      <c r="S21" s="21">
        <f t="shared" si="6"/>
        <v>14.900000000000002</v>
      </c>
      <c r="T21" s="21">
        <f t="shared" si="7"/>
        <v>10.343606392292577</v>
      </c>
      <c r="U21" s="21">
        <v>52.375</v>
      </c>
      <c r="V21" s="21">
        <v>62.294199999999996</v>
      </c>
      <c r="W21" s="21">
        <v>59.791200000000003</v>
      </c>
      <c r="X21" s="21">
        <v>65.555399999999992</v>
      </c>
      <c r="Y21" s="21">
        <v>62.2316</v>
      </c>
      <c r="Z21" s="21">
        <v>58.0364</v>
      </c>
      <c r="AA21" s="21">
        <v>55.635000000000012</v>
      </c>
      <c r="AB21" s="21">
        <v>58.847400000000007</v>
      </c>
      <c r="AC21" s="21">
        <v>60.057200000000002</v>
      </c>
      <c r="AD21" s="21">
        <v>51.211399999999998</v>
      </c>
      <c r="AE21" s="21" t="s">
        <v>58</v>
      </c>
      <c r="AF21" s="1">
        <f t="shared" si="8"/>
        <v>243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4" t="s">
        <v>59</v>
      </c>
      <c r="B22" s="24" t="s">
        <v>35</v>
      </c>
      <c r="C22" s="24">
        <v>121.00700000000001</v>
      </c>
      <c r="D22" s="24">
        <v>257.89</v>
      </c>
      <c r="E22" s="24">
        <v>205.01400000000001</v>
      </c>
      <c r="F22" s="24">
        <v>132.864</v>
      </c>
      <c r="G22" s="25">
        <v>1</v>
      </c>
      <c r="H22" s="24">
        <v>60</v>
      </c>
      <c r="I22" s="24" t="s">
        <v>36</v>
      </c>
      <c r="J22" s="24">
        <v>103.38</v>
      </c>
      <c r="K22" s="24">
        <f t="shared" si="2"/>
        <v>101.63400000000001</v>
      </c>
      <c r="L22" s="24">
        <f t="shared" si="3"/>
        <v>104.99400000000001</v>
      </c>
      <c r="M22" s="24">
        <v>100.02</v>
      </c>
      <c r="N22" s="24">
        <v>0</v>
      </c>
      <c r="O22" s="24">
        <f t="shared" si="4"/>
        <v>20.998800000000003</v>
      </c>
      <c r="P22" s="26">
        <f>8*O22-N22-F22</f>
        <v>35.126400000000018</v>
      </c>
      <c r="Q22" s="26"/>
      <c r="R22" s="24"/>
      <c r="S22" s="24">
        <f t="shared" si="6"/>
        <v>8</v>
      </c>
      <c r="T22" s="24">
        <f t="shared" si="7"/>
        <v>6.3272186982113254</v>
      </c>
      <c r="U22" s="24">
        <v>19.973199999999999</v>
      </c>
      <c r="V22" s="24">
        <v>30.3642</v>
      </c>
      <c r="W22" s="24">
        <v>27.183399999999999</v>
      </c>
      <c r="X22" s="24">
        <v>26.4664</v>
      </c>
      <c r="Y22" s="24">
        <v>29.1312</v>
      </c>
      <c r="Z22" s="24">
        <v>31.158000000000001</v>
      </c>
      <c r="AA22" s="24">
        <v>30.2804</v>
      </c>
      <c r="AB22" s="24">
        <v>22.4512</v>
      </c>
      <c r="AC22" s="24">
        <v>22.6172</v>
      </c>
      <c r="AD22" s="24">
        <v>21.19959999999999</v>
      </c>
      <c r="AE22" s="24" t="s">
        <v>60</v>
      </c>
      <c r="AF22" s="1">
        <f t="shared" si="8"/>
        <v>35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4" t="s">
        <v>61</v>
      </c>
      <c r="B23" s="24" t="s">
        <v>35</v>
      </c>
      <c r="C23" s="24">
        <v>130.05099999999999</v>
      </c>
      <c r="D23" s="24">
        <v>191.34899999999999</v>
      </c>
      <c r="E23" s="24">
        <v>150.34700000000001</v>
      </c>
      <c r="F23" s="24">
        <v>146.56299999999999</v>
      </c>
      <c r="G23" s="25">
        <v>1</v>
      </c>
      <c r="H23" s="24">
        <v>60</v>
      </c>
      <c r="I23" s="24" t="s">
        <v>36</v>
      </c>
      <c r="J23" s="24">
        <v>51.45</v>
      </c>
      <c r="K23" s="24">
        <f t="shared" si="2"/>
        <v>98.897000000000006</v>
      </c>
      <c r="L23" s="24">
        <f t="shared" si="3"/>
        <v>50.092000000000013</v>
      </c>
      <c r="M23" s="24">
        <v>100.255</v>
      </c>
      <c r="N23" s="24">
        <v>0</v>
      </c>
      <c r="O23" s="24">
        <f t="shared" si="4"/>
        <v>10.018400000000003</v>
      </c>
      <c r="P23" s="26"/>
      <c r="Q23" s="26"/>
      <c r="R23" s="24"/>
      <c r="S23" s="24">
        <f t="shared" si="6"/>
        <v>14.629381937235481</v>
      </c>
      <c r="T23" s="24">
        <f t="shared" si="7"/>
        <v>14.629381937235481</v>
      </c>
      <c r="U23" s="24">
        <v>12.122400000000001</v>
      </c>
      <c r="V23" s="24">
        <v>17.397200000000009</v>
      </c>
      <c r="W23" s="24">
        <v>19.8598</v>
      </c>
      <c r="X23" s="24">
        <v>25.677800000000001</v>
      </c>
      <c r="Y23" s="24">
        <v>23.561599999999999</v>
      </c>
      <c r="Z23" s="24">
        <v>29.7136</v>
      </c>
      <c r="AA23" s="24">
        <v>28.997800000000002</v>
      </c>
      <c r="AB23" s="24">
        <v>20.728200000000001</v>
      </c>
      <c r="AC23" s="24">
        <v>18.111999999999998</v>
      </c>
      <c r="AD23" s="24">
        <v>8.2843999999999998</v>
      </c>
      <c r="AE23" s="24" t="s">
        <v>60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62</v>
      </c>
      <c r="B24" s="21" t="s">
        <v>35</v>
      </c>
      <c r="C24" s="21">
        <v>57.188000000000002</v>
      </c>
      <c r="D24" s="21">
        <v>284.846</v>
      </c>
      <c r="E24" s="21">
        <v>192.42400000000001</v>
      </c>
      <c r="F24" s="21">
        <v>120.76900000000001</v>
      </c>
      <c r="G24" s="22">
        <v>1</v>
      </c>
      <c r="H24" s="21">
        <v>60</v>
      </c>
      <c r="I24" s="21" t="s">
        <v>36</v>
      </c>
      <c r="J24" s="21">
        <v>85.8</v>
      </c>
      <c r="K24" s="21">
        <f t="shared" si="2"/>
        <v>106.62400000000001</v>
      </c>
      <c r="L24" s="21">
        <f t="shared" si="3"/>
        <v>92.217000000000013</v>
      </c>
      <c r="M24" s="21">
        <v>100.20699999999999</v>
      </c>
      <c r="N24" s="21">
        <v>9.6444000000000187</v>
      </c>
      <c r="O24" s="21">
        <f t="shared" si="4"/>
        <v>18.443400000000004</v>
      </c>
      <c r="P24" s="23">
        <f>12*O24-N24-F24</f>
        <v>90.907400000000024</v>
      </c>
      <c r="Q24" s="23"/>
      <c r="R24" s="21"/>
      <c r="S24" s="21">
        <f t="shared" si="6"/>
        <v>12</v>
      </c>
      <c r="T24" s="21">
        <f t="shared" si="7"/>
        <v>7.0710064304846174</v>
      </c>
      <c r="U24" s="21">
        <v>15.295400000000001</v>
      </c>
      <c r="V24" s="21">
        <v>15.4948</v>
      </c>
      <c r="W24" s="21">
        <v>15.994999999999999</v>
      </c>
      <c r="X24" s="21">
        <v>22.1112</v>
      </c>
      <c r="Y24" s="21">
        <v>19.817</v>
      </c>
      <c r="Z24" s="21">
        <v>19.906199999999998</v>
      </c>
      <c r="AA24" s="21">
        <v>20.2546</v>
      </c>
      <c r="AB24" s="21">
        <v>21.3262</v>
      </c>
      <c r="AC24" s="21">
        <v>24.6358</v>
      </c>
      <c r="AD24" s="21">
        <v>25.784400000000002</v>
      </c>
      <c r="AE24" s="21" t="s">
        <v>53</v>
      </c>
      <c r="AF24" s="1">
        <f t="shared" si="8"/>
        <v>91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35</v>
      </c>
      <c r="C25" s="1">
        <v>92.581999999999994</v>
      </c>
      <c r="D25" s="1">
        <v>221.571</v>
      </c>
      <c r="E25" s="1">
        <v>235.76</v>
      </c>
      <c r="F25" s="1">
        <v>53.951999999999998</v>
      </c>
      <c r="G25" s="7">
        <v>1</v>
      </c>
      <c r="H25" s="1">
        <v>30</v>
      </c>
      <c r="I25" s="1" t="s">
        <v>36</v>
      </c>
      <c r="J25" s="1">
        <v>63.8</v>
      </c>
      <c r="K25" s="1">
        <f t="shared" si="2"/>
        <v>171.95999999999998</v>
      </c>
      <c r="L25" s="1">
        <f t="shared" si="3"/>
        <v>63.420999999999992</v>
      </c>
      <c r="M25" s="1">
        <v>172.339</v>
      </c>
      <c r="N25" s="1">
        <v>63.381400000000014</v>
      </c>
      <c r="O25" s="1">
        <f t="shared" si="4"/>
        <v>12.684199999999999</v>
      </c>
      <c r="P25" s="5">
        <f t="shared" ref="P25:P27" si="11">11*O25-N25-F25</f>
        <v>22.192799999999977</v>
      </c>
      <c r="Q25" s="5"/>
      <c r="R25" s="1"/>
      <c r="S25" s="1">
        <f t="shared" si="6"/>
        <v>11</v>
      </c>
      <c r="T25" s="1">
        <f t="shared" si="7"/>
        <v>9.2503587139906358</v>
      </c>
      <c r="U25" s="1">
        <v>12.902799999999999</v>
      </c>
      <c r="V25" s="1">
        <v>10.417999999999999</v>
      </c>
      <c r="W25" s="1">
        <v>9.4394000000000009</v>
      </c>
      <c r="X25" s="1">
        <v>7.7906000000000004</v>
      </c>
      <c r="Y25" s="1">
        <v>8.1988000000000003</v>
      </c>
      <c r="Z25" s="1">
        <v>15.8752</v>
      </c>
      <c r="AA25" s="1">
        <v>14.0024</v>
      </c>
      <c r="AB25" s="1">
        <v>10.587199999999999</v>
      </c>
      <c r="AC25" s="1">
        <v>12.8216</v>
      </c>
      <c r="AD25" s="1">
        <v>13.0162</v>
      </c>
      <c r="AE25" s="1"/>
      <c r="AF25" s="1">
        <f t="shared" si="8"/>
        <v>22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35</v>
      </c>
      <c r="C26" s="1">
        <v>90.712999999999994</v>
      </c>
      <c r="D26" s="1">
        <v>240.82</v>
      </c>
      <c r="E26" s="1">
        <v>116.202</v>
      </c>
      <c r="F26" s="1">
        <v>159.82599999999999</v>
      </c>
      <c r="G26" s="7">
        <v>1</v>
      </c>
      <c r="H26" s="1">
        <v>30</v>
      </c>
      <c r="I26" s="1" t="s">
        <v>36</v>
      </c>
      <c r="J26" s="1">
        <v>129.4</v>
      </c>
      <c r="K26" s="1">
        <f t="shared" si="2"/>
        <v>-13.198000000000008</v>
      </c>
      <c r="L26" s="1">
        <f t="shared" si="3"/>
        <v>116.202</v>
      </c>
      <c r="M26" s="1"/>
      <c r="N26" s="1">
        <v>181.09656000000021</v>
      </c>
      <c r="O26" s="1">
        <f t="shared" si="4"/>
        <v>23.240400000000001</v>
      </c>
      <c r="P26" s="5"/>
      <c r="Q26" s="5"/>
      <c r="R26" s="1"/>
      <c r="S26" s="1">
        <f t="shared" si="6"/>
        <v>14.669392953649687</v>
      </c>
      <c r="T26" s="1">
        <f t="shared" si="7"/>
        <v>14.669392953649687</v>
      </c>
      <c r="U26" s="1">
        <v>33.239400000000003</v>
      </c>
      <c r="V26" s="1">
        <v>39.892200000000003</v>
      </c>
      <c r="W26" s="1">
        <v>32.479200000000013</v>
      </c>
      <c r="X26" s="1">
        <v>33.558999999999997</v>
      </c>
      <c r="Y26" s="1">
        <v>43.534799999999997</v>
      </c>
      <c r="Z26" s="1">
        <v>50.634</v>
      </c>
      <c r="AA26" s="1">
        <v>42.933800000000012</v>
      </c>
      <c r="AB26" s="1">
        <v>39.672800000000002</v>
      </c>
      <c r="AC26" s="1">
        <v>45.011600000000001</v>
      </c>
      <c r="AD26" s="1">
        <v>38.329799999999999</v>
      </c>
      <c r="AE26" s="1"/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35</v>
      </c>
      <c r="C27" s="1"/>
      <c r="D27" s="1">
        <v>158.47200000000001</v>
      </c>
      <c r="E27" s="1">
        <v>72.378</v>
      </c>
      <c r="F27" s="1">
        <v>84.754999999999995</v>
      </c>
      <c r="G27" s="7">
        <v>1</v>
      </c>
      <c r="H27" s="1">
        <v>30</v>
      </c>
      <c r="I27" s="1" t="s">
        <v>36</v>
      </c>
      <c r="J27" s="1">
        <v>71.7</v>
      </c>
      <c r="K27" s="1">
        <f t="shared" si="2"/>
        <v>0.67799999999999727</v>
      </c>
      <c r="L27" s="1">
        <f t="shared" si="3"/>
        <v>72.378</v>
      </c>
      <c r="M27" s="1"/>
      <c r="N27" s="1">
        <v>27.248999999999999</v>
      </c>
      <c r="O27" s="1">
        <f t="shared" si="4"/>
        <v>14.4756</v>
      </c>
      <c r="P27" s="5">
        <f t="shared" si="11"/>
        <v>47.227600000000024</v>
      </c>
      <c r="Q27" s="5"/>
      <c r="R27" s="1"/>
      <c r="S27" s="1">
        <f t="shared" si="6"/>
        <v>11.000000000000002</v>
      </c>
      <c r="T27" s="1">
        <f t="shared" si="7"/>
        <v>7.7374340269142552</v>
      </c>
      <c r="U27" s="1">
        <v>12.381399999999999</v>
      </c>
      <c r="V27" s="1">
        <v>6.9047999999999998</v>
      </c>
      <c r="W27" s="1">
        <v>6.9090000000000007</v>
      </c>
      <c r="X27" s="1">
        <v>13.593400000000001</v>
      </c>
      <c r="Y27" s="1">
        <v>20.477599999999999</v>
      </c>
      <c r="Z27" s="1">
        <v>8.9616000000000007</v>
      </c>
      <c r="AA27" s="1">
        <v>1.5456000000000001</v>
      </c>
      <c r="AB27" s="1">
        <v>10.601800000000001</v>
      </c>
      <c r="AC27" s="1">
        <v>9.3957999999999995</v>
      </c>
      <c r="AD27" s="1">
        <v>4.4927999999999999</v>
      </c>
      <c r="AE27" s="1"/>
      <c r="AF27" s="1">
        <f t="shared" si="8"/>
        <v>47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66</v>
      </c>
      <c r="B28" s="13" t="s">
        <v>35</v>
      </c>
      <c r="C28" s="13"/>
      <c r="D28" s="13"/>
      <c r="E28" s="13"/>
      <c r="F28" s="13"/>
      <c r="G28" s="14">
        <v>0</v>
      </c>
      <c r="H28" s="13">
        <v>45</v>
      </c>
      <c r="I28" s="13" t="s">
        <v>36</v>
      </c>
      <c r="J28" s="13"/>
      <c r="K28" s="13">
        <f t="shared" si="2"/>
        <v>0</v>
      </c>
      <c r="L28" s="13">
        <f t="shared" si="3"/>
        <v>0</v>
      </c>
      <c r="M28" s="13"/>
      <c r="N28" s="13">
        <v>0</v>
      </c>
      <c r="O28" s="13">
        <f t="shared" si="4"/>
        <v>0</v>
      </c>
      <c r="P28" s="15"/>
      <c r="Q28" s="15"/>
      <c r="R28" s="13"/>
      <c r="S28" s="13" t="e">
        <f t="shared" si="6"/>
        <v>#DIV/0!</v>
      </c>
      <c r="T28" s="13" t="e">
        <f t="shared" si="7"/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 t="s">
        <v>46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35</v>
      </c>
      <c r="C29" s="1">
        <v>42.548999999999999</v>
      </c>
      <c r="D29" s="1">
        <v>178.63499999999999</v>
      </c>
      <c r="E29" s="1">
        <v>61.148000000000003</v>
      </c>
      <c r="F29" s="1">
        <v>130.25899999999999</v>
      </c>
      <c r="G29" s="7">
        <v>1</v>
      </c>
      <c r="H29" s="1">
        <v>40</v>
      </c>
      <c r="I29" s="1" t="s">
        <v>36</v>
      </c>
      <c r="J29" s="1">
        <v>58</v>
      </c>
      <c r="K29" s="1">
        <f t="shared" si="2"/>
        <v>3.1480000000000032</v>
      </c>
      <c r="L29" s="1">
        <f t="shared" si="3"/>
        <v>61.148000000000003</v>
      </c>
      <c r="M29" s="1"/>
      <c r="N29" s="1">
        <v>21.210059999999942</v>
      </c>
      <c r="O29" s="1">
        <f t="shared" si="4"/>
        <v>12.229600000000001</v>
      </c>
      <c r="P29" s="5"/>
      <c r="Q29" s="5"/>
      <c r="R29" s="1"/>
      <c r="S29" s="1">
        <f t="shared" si="6"/>
        <v>12.385446784849865</v>
      </c>
      <c r="T29" s="1">
        <f t="shared" si="7"/>
        <v>12.385446784849865</v>
      </c>
      <c r="U29" s="1">
        <v>15.457599999999999</v>
      </c>
      <c r="V29" s="1">
        <v>16.522200000000009</v>
      </c>
      <c r="W29" s="1">
        <v>13.344799999999999</v>
      </c>
      <c r="X29" s="1">
        <v>17.7606</v>
      </c>
      <c r="Y29" s="1">
        <v>18.887599999999999</v>
      </c>
      <c r="Z29" s="1">
        <v>17.5852</v>
      </c>
      <c r="AA29" s="1">
        <v>16.373200000000001</v>
      </c>
      <c r="AB29" s="1">
        <v>16.145199999999999</v>
      </c>
      <c r="AC29" s="1">
        <v>14.74</v>
      </c>
      <c r="AD29" s="1">
        <v>16.864799999999999</v>
      </c>
      <c r="AE29" s="1"/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/>
      <c r="D30" s="1">
        <v>78.164000000000001</v>
      </c>
      <c r="E30" s="1">
        <v>29.57</v>
      </c>
      <c r="F30" s="1">
        <v>45.28</v>
      </c>
      <c r="G30" s="7">
        <v>1</v>
      </c>
      <c r="H30" s="1">
        <v>30</v>
      </c>
      <c r="I30" s="1" t="s">
        <v>36</v>
      </c>
      <c r="J30" s="1">
        <v>28.7</v>
      </c>
      <c r="K30" s="1">
        <f t="shared" si="2"/>
        <v>0.87000000000000099</v>
      </c>
      <c r="L30" s="1">
        <f t="shared" si="3"/>
        <v>29.57</v>
      </c>
      <c r="M30" s="1"/>
      <c r="N30" s="1">
        <v>8.1519999999999939</v>
      </c>
      <c r="O30" s="1">
        <f t="shared" si="4"/>
        <v>5.9139999999999997</v>
      </c>
      <c r="P30" s="5">
        <f t="shared" ref="P30:P34" si="12">11*O30-N30-F30</f>
        <v>11.622000000000007</v>
      </c>
      <c r="Q30" s="5"/>
      <c r="R30" s="1"/>
      <c r="S30" s="1">
        <f t="shared" si="6"/>
        <v>11.000000000000002</v>
      </c>
      <c r="T30" s="1">
        <f t="shared" si="7"/>
        <v>9.0348326006087252</v>
      </c>
      <c r="U30" s="1">
        <v>5.6288</v>
      </c>
      <c r="V30" s="1">
        <v>5.8646000000000003</v>
      </c>
      <c r="W30" s="1">
        <v>5.8574000000000002</v>
      </c>
      <c r="X30" s="1">
        <v>8.5648</v>
      </c>
      <c r="Y30" s="1">
        <v>9.6168000000000013</v>
      </c>
      <c r="Z30" s="1">
        <v>6.5536000000000003</v>
      </c>
      <c r="AA30" s="1">
        <v>6.0312000000000001</v>
      </c>
      <c r="AB30" s="1">
        <v>5.8178000000000001</v>
      </c>
      <c r="AC30" s="1">
        <v>7.7673999999999994</v>
      </c>
      <c r="AD30" s="1">
        <v>7.5290000000000008</v>
      </c>
      <c r="AE30" s="1"/>
      <c r="AF30" s="1">
        <f t="shared" si="8"/>
        <v>12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35</v>
      </c>
      <c r="C31" s="1">
        <v>13.564</v>
      </c>
      <c r="D31" s="1">
        <v>236.971</v>
      </c>
      <c r="E31" s="1">
        <v>60.542000000000002</v>
      </c>
      <c r="F31" s="1">
        <v>173.10499999999999</v>
      </c>
      <c r="G31" s="7">
        <v>1</v>
      </c>
      <c r="H31" s="1">
        <v>50</v>
      </c>
      <c r="I31" s="1" t="s">
        <v>36</v>
      </c>
      <c r="J31" s="1">
        <v>75.400000000000006</v>
      </c>
      <c r="K31" s="1">
        <f t="shared" si="2"/>
        <v>-14.858000000000004</v>
      </c>
      <c r="L31" s="1">
        <f t="shared" si="3"/>
        <v>60.542000000000002</v>
      </c>
      <c r="M31" s="1"/>
      <c r="N31" s="1">
        <v>0</v>
      </c>
      <c r="O31" s="1">
        <f t="shared" si="4"/>
        <v>12.1084</v>
      </c>
      <c r="P31" s="5"/>
      <c r="Q31" s="5"/>
      <c r="R31" s="1"/>
      <c r="S31" s="1">
        <f t="shared" si="6"/>
        <v>14.296273661259951</v>
      </c>
      <c r="T31" s="1">
        <f t="shared" si="7"/>
        <v>14.296273661259951</v>
      </c>
      <c r="U31" s="1">
        <v>8.8255999999999997</v>
      </c>
      <c r="V31" s="1">
        <v>17.333200000000001</v>
      </c>
      <c r="W31" s="1">
        <v>19.162800000000001</v>
      </c>
      <c r="X31" s="1">
        <v>22.482399999999998</v>
      </c>
      <c r="Y31" s="1">
        <v>23.469000000000001</v>
      </c>
      <c r="Z31" s="1">
        <v>19.657</v>
      </c>
      <c r="AA31" s="1">
        <v>19.0456</v>
      </c>
      <c r="AB31" s="1">
        <v>18.465599999999998</v>
      </c>
      <c r="AC31" s="1">
        <v>20.812999999999999</v>
      </c>
      <c r="AD31" s="1">
        <v>18.360800000000001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35</v>
      </c>
      <c r="C32" s="1">
        <v>38.451000000000001</v>
      </c>
      <c r="D32" s="1">
        <v>127.744</v>
      </c>
      <c r="E32" s="1">
        <v>40.569000000000003</v>
      </c>
      <c r="F32" s="1">
        <v>104.66</v>
      </c>
      <c r="G32" s="7">
        <v>1</v>
      </c>
      <c r="H32" s="1">
        <v>50</v>
      </c>
      <c r="I32" s="1" t="s">
        <v>36</v>
      </c>
      <c r="J32" s="1">
        <v>38.200000000000003</v>
      </c>
      <c r="K32" s="1">
        <f t="shared" si="2"/>
        <v>2.3689999999999998</v>
      </c>
      <c r="L32" s="1">
        <f t="shared" si="3"/>
        <v>40.569000000000003</v>
      </c>
      <c r="M32" s="1"/>
      <c r="N32" s="1">
        <v>0</v>
      </c>
      <c r="O32" s="1">
        <f t="shared" si="4"/>
        <v>8.1138000000000012</v>
      </c>
      <c r="P32" s="5"/>
      <c r="Q32" s="5"/>
      <c r="R32" s="1"/>
      <c r="S32" s="1">
        <f t="shared" si="6"/>
        <v>12.899011560551157</v>
      </c>
      <c r="T32" s="1">
        <f t="shared" si="7"/>
        <v>12.899011560551157</v>
      </c>
      <c r="U32" s="1">
        <v>7.7713999999999999</v>
      </c>
      <c r="V32" s="1">
        <v>13.138400000000001</v>
      </c>
      <c r="W32" s="1">
        <v>13.702</v>
      </c>
      <c r="X32" s="1">
        <v>5.7347999999999999</v>
      </c>
      <c r="Y32" s="1">
        <v>4.9811999999999994</v>
      </c>
      <c r="Z32" s="1">
        <v>11.177199999999999</v>
      </c>
      <c r="AA32" s="1">
        <v>9.5363999999999987</v>
      </c>
      <c r="AB32" s="1">
        <v>8.7118000000000002</v>
      </c>
      <c r="AC32" s="1">
        <v>8.3475999999999999</v>
      </c>
      <c r="AD32" s="1">
        <v>14.7492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1" t="s">
        <v>71</v>
      </c>
      <c r="B33" s="21" t="s">
        <v>41</v>
      </c>
      <c r="C33" s="21">
        <v>554</v>
      </c>
      <c r="D33" s="21">
        <v>285</v>
      </c>
      <c r="E33" s="21">
        <v>485</v>
      </c>
      <c r="F33" s="21">
        <v>260</v>
      </c>
      <c r="G33" s="22">
        <v>0.4</v>
      </c>
      <c r="H33" s="21">
        <v>45</v>
      </c>
      <c r="I33" s="21" t="s">
        <v>36</v>
      </c>
      <c r="J33" s="21">
        <v>366</v>
      </c>
      <c r="K33" s="21">
        <f t="shared" si="2"/>
        <v>119</v>
      </c>
      <c r="L33" s="21">
        <f t="shared" si="3"/>
        <v>365</v>
      </c>
      <c r="M33" s="21">
        <v>120</v>
      </c>
      <c r="N33" s="21">
        <v>519.40000000000009</v>
      </c>
      <c r="O33" s="21">
        <f t="shared" si="4"/>
        <v>73</v>
      </c>
      <c r="P33" s="23">
        <f>12*O33-N33-F33</f>
        <v>96.599999999999909</v>
      </c>
      <c r="Q33" s="23"/>
      <c r="R33" s="21"/>
      <c r="S33" s="21">
        <f t="shared" si="6"/>
        <v>12</v>
      </c>
      <c r="T33" s="21">
        <f t="shared" si="7"/>
        <v>10.676712328767124</v>
      </c>
      <c r="U33" s="21">
        <v>72</v>
      </c>
      <c r="V33" s="21">
        <v>51.8</v>
      </c>
      <c r="W33" s="21">
        <v>45.2</v>
      </c>
      <c r="X33" s="21">
        <v>25.2</v>
      </c>
      <c r="Y33" s="21">
        <v>33.200000000000003</v>
      </c>
      <c r="Z33" s="21">
        <v>77.400000000000006</v>
      </c>
      <c r="AA33" s="21">
        <v>68</v>
      </c>
      <c r="AB33" s="21">
        <v>41.4</v>
      </c>
      <c r="AC33" s="21">
        <v>49.4</v>
      </c>
      <c r="AD33" s="21">
        <v>61.8</v>
      </c>
      <c r="AE33" s="21" t="s">
        <v>53</v>
      </c>
      <c r="AF33" s="1">
        <f t="shared" si="8"/>
        <v>39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41</v>
      </c>
      <c r="C34" s="1">
        <v>40</v>
      </c>
      <c r="D34" s="1">
        <v>270</v>
      </c>
      <c r="E34" s="1">
        <v>146</v>
      </c>
      <c r="F34" s="1">
        <v>127</v>
      </c>
      <c r="G34" s="7">
        <v>0.45</v>
      </c>
      <c r="H34" s="1">
        <v>50</v>
      </c>
      <c r="I34" s="1" t="s">
        <v>36</v>
      </c>
      <c r="J34" s="1">
        <v>147</v>
      </c>
      <c r="K34" s="1">
        <f t="shared" si="2"/>
        <v>-1</v>
      </c>
      <c r="L34" s="1">
        <f t="shared" si="3"/>
        <v>146</v>
      </c>
      <c r="M34" s="1"/>
      <c r="N34" s="1">
        <v>87.879999999999939</v>
      </c>
      <c r="O34" s="1">
        <f t="shared" si="4"/>
        <v>29.2</v>
      </c>
      <c r="P34" s="5">
        <f t="shared" si="12"/>
        <v>106.32000000000005</v>
      </c>
      <c r="Q34" s="5"/>
      <c r="R34" s="1"/>
      <c r="S34" s="1">
        <f t="shared" si="6"/>
        <v>11</v>
      </c>
      <c r="T34" s="1">
        <f t="shared" si="7"/>
        <v>7.3589041095890391</v>
      </c>
      <c r="U34" s="1">
        <v>26.2</v>
      </c>
      <c r="V34" s="1">
        <v>25.6</v>
      </c>
      <c r="W34" s="1">
        <v>23.8</v>
      </c>
      <c r="X34" s="1">
        <v>29.8</v>
      </c>
      <c r="Y34" s="1">
        <v>30.4</v>
      </c>
      <c r="Z34" s="1">
        <v>24.8</v>
      </c>
      <c r="AA34" s="1">
        <v>25.2</v>
      </c>
      <c r="AB34" s="1">
        <v>28.2</v>
      </c>
      <c r="AC34" s="1">
        <v>24.6</v>
      </c>
      <c r="AD34" s="1">
        <v>18.600000000000001</v>
      </c>
      <c r="AE34" s="1"/>
      <c r="AF34" s="1">
        <f t="shared" si="8"/>
        <v>48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73</v>
      </c>
      <c r="B35" s="21" t="s">
        <v>41</v>
      </c>
      <c r="C35" s="21">
        <v>346</v>
      </c>
      <c r="D35" s="21">
        <v>851</v>
      </c>
      <c r="E35" s="21">
        <v>872</v>
      </c>
      <c r="F35" s="21">
        <v>225</v>
      </c>
      <c r="G35" s="22">
        <v>0.4</v>
      </c>
      <c r="H35" s="21">
        <v>45</v>
      </c>
      <c r="I35" s="21" t="s">
        <v>36</v>
      </c>
      <c r="J35" s="21">
        <v>390</v>
      </c>
      <c r="K35" s="21">
        <f t="shared" si="2"/>
        <v>482</v>
      </c>
      <c r="L35" s="21">
        <f t="shared" si="3"/>
        <v>392</v>
      </c>
      <c r="M35" s="21">
        <v>480</v>
      </c>
      <c r="N35" s="21">
        <v>611.39999999999986</v>
      </c>
      <c r="O35" s="21">
        <f t="shared" si="4"/>
        <v>78.400000000000006</v>
      </c>
      <c r="P35" s="23">
        <f>12*O35-N35-F35</f>
        <v>104.4000000000002</v>
      </c>
      <c r="Q35" s="23"/>
      <c r="R35" s="21"/>
      <c r="S35" s="21">
        <f t="shared" si="6"/>
        <v>12</v>
      </c>
      <c r="T35" s="21">
        <f t="shared" si="7"/>
        <v>10.668367346938773</v>
      </c>
      <c r="U35" s="21">
        <v>77.400000000000006</v>
      </c>
      <c r="V35" s="21">
        <v>53.2</v>
      </c>
      <c r="W35" s="21">
        <v>47.8</v>
      </c>
      <c r="X35" s="21">
        <v>55.4</v>
      </c>
      <c r="Y35" s="21">
        <v>58.8</v>
      </c>
      <c r="Z35" s="21">
        <v>80.599999999999994</v>
      </c>
      <c r="AA35" s="21">
        <v>77.2</v>
      </c>
      <c r="AB35" s="21">
        <v>64.2</v>
      </c>
      <c r="AC35" s="21">
        <v>68</v>
      </c>
      <c r="AD35" s="21">
        <v>67.599999999999994</v>
      </c>
      <c r="AE35" s="21" t="s">
        <v>53</v>
      </c>
      <c r="AF35" s="1">
        <f t="shared" si="8"/>
        <v>42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74</v>
      </c>
      <c r="B36" s="13" t="s">
        <v>35</v>
      </c>
      <c r="C36" s="13"/>
      <c r="D36" s="13">
        <v>130.98500000000001</v>
      </c>
      <c r="E36" s="13">
        <v>130.98500000000001</v>
      </c>
      <c r="F36" s="13"/>
      <c r="G36" s="14">
        <v>0</v>
      </c>
      <c r="H36" s="13">
        <v>45</v>
      </c>
      <c r="I36" s="13" t="s">
        <v>36</v>
      </c>
      <c r="J36" s="13"/>
      <c r="K36" s="13">
        <f t="shared" si="2"/>
        <v>130.98500000000001</v>
      </c>
      <c r="L36" s="13">
        <f t="shared" si="3"/>
        <v>0</v>
      </c>
      <c r="M36" s="13">
        <v>130.98500000000001</v>
      </c>
      <c r="N36" s="13">
        <v>0</v>
      </c>
      <c r="O36" s="13">
        <f t="shared" si="4"/>
        <v>0</v>
      </c>
      <c r="P36" s="15"/>
      <c r="Q36" s="15"/>
      <c r="R36" s="13"/>
      <c r="S36" s="13" t="e">
        <f t="shared" si="6"/>
        <v>#DIV/0!</v>
      </c>
      <c r="T36" s="13" t="e">
        <f t="shared" si="7"/>
        <v>#DIV/0!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 t="s">
        <v>46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75</v>
      </c>
      <c r="B37" s="13" t="s">
        <v>41</v>
      </c>
      <c r="C37" s="13"/>
      <c r="D37" s="13"/>
      <c r="E37" s="13"/>
      <c r="F37" s="13"/>
      <c r="G37" s="14">
        <v>0</v>
      </c>
      <c r="H37" s="13">
        <v>45</v>
      </c>
      <c r="I37" s="13" t="s">
        <v>36</v>
      </c>
      <c r="J37" s="13"/>
      <c r="K37" s="13">
        <f t="shared" si="2"/>
        <v>0</v>
      </c>
      <c r="L37" s="13">
        <f t="shared" si="3"/>
        <v>0</v>
      </c>
      <c r="M37" s="13"/>
      <c r="N37" s="13">
        <v>0</v>
      </c>
      <c r="O37" s="13">
        <f t="shared" si="4"/>
        <v>0</v>
      </c>
      <c r="P37" s="15"/>
      <c r="Q37" s="15"/>
      <c r="R37" s="13"/>
      <c r="S37" s="13" t="e">
        <f t="shared" si="6"/>
        <v>#DIV/0!</v>
      </c>
      <c r="T37" s="13" t="e">
        <f t="shared" si="7"/>
        <v>#DIV/0!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 t="s">
        <v>46</v>
      </c>
      <c r="AF37" s="1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1" t="s">
        <v>76</v>
      </c>
      <c r="B38" s="21" t="s">
        <v>41</v>
      </c>
      <c r="C38" s="21">
        <v>276</v>
      </c>
      <c r="D38" s="21">
        <v>216</v>
      </c>
      <c r="E38" s="21">
        <v>215</v>
      </c>
      <c r="F38" s="21">
        <v>221</v>
      </c>
      <c r="G38" s="22">
        <v>0.35</v>
      </c>
      <c r="H38" s="21">
        <v>40</v>
      </c>
      <c r="I38" s="21" t="s">
        <v>36</v>
      </c>
      <c r="J38" s="21">
        <v>217</v>
      </c>
      <c r="K38" s="21">
        <f t="shared" ref="K38:K69" si="13">E38-J38</f>
        <v>-2</v>
      </c>
      <c r="L38" s="21">
        <f t="shared" si="3"/>
        <v>215</v>
      </c>
      <c r="M38" s="21"/>
      <c r="N38" s="21">
        <v>289.2</v>
      </c>
      <c r="O38" s="21">
        <f t="shared" si="4"/>
        <v>43</v>
      </c>
      <c r="P38" s="23">
        <f>12*O38-N38-F38</f>
        <v>5.8000000000000114</v>
      </c>
      <c r="Q38" s="23"/>
      <c r="R38" s="21"/>
      <c r="S38" s="21">
        <f t="shared" si="6"/>
        <v>12</v>
      </c>
      <c r="T38" s="21">
        <f t="shared" si="7"/>
        <v>11.865116279069767</v>
      </c>
      <c r="U38" s="21">
        <v>45.6</v>
      </c>
      <c r="V38" s="21">
        <v>36</v>
      </c>
      <c r="W38" s="21">
        <v>25.4</v>
      </c>
      <c r="X38" s="21">
        <v>25.4</v>
      </c>
      <c r="Y38" s="21">
        <v>35</v>
      </c>
      <c r="Z38" s="21">
        <v>39.200000000000003</v>
      </c>
      <c r="AA38" s="21">
        <v>39.799999999999997</v>
      </c>
      <c r="AB38" s="21">
        <v>28.2</v>
      </c>
      <c r="AC38" s="21">
        <v>24.8</v>
      </c>
      <c r="AD38" s="21">
        <v>22.6</v>
      </c>
      <c r="AE38" s="21" t="s">
        <v>58</v>
      </c>
      <c r="AF38" s="1">
        <f t="shared" si="8"/>
        <v>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35</v>
      </c>
      <c r="C39" s="1">
        <v>2.1</v>
      </c>
      <c r="D39" s="1">
        <v>261.37099999999998</v>
      </c>
      <c r="E39" s="1">
        <v>147.958</v>
      </c>
      <c r="F39" s="1">
        <v>114.087</v>
      </c>
      <c r="G39" s="7">
        <v>1</v>
      </c>
      <c r="H39" s="1">
        <v>40</v>
      </c>
      <c r="I39" s="1" t="s">
        <v>36</v>
      </c>
      <c r="J39" s="1">
        <v>158.04</v>
      </c>
      <c r="K39" s="1">
        <f t="shared" si="13"/>
        <v>-10.081999999999994</v>
      </c>
      <c r="L39" s="1">
        <f t="shared" si="3"/>
        <v>147.958</v>
      </c>
      <c r="M39" s="1"/>
      <c r="N39" s="1">
        <v>15.57599999999999</v>
      </c>
      <c r="O39" s="1">
        <f t="shared" si="4"/>
        <v>29.5916</v>
      </c>
      <c r="P39" s="5">
        <f>10*O39-N39-F39</f>
        <v>166.25300000000004</v>
      </c>
      <c r="Q39" s="5"/>
      <c r="R39" s="1"/>
      <c r="S39" s="1">
        <f t="shared" si="6"/>
        <v>10.000000000000002</v>
      </c>
      <c r="T39" s="1">
        <f t="shared" si="7"/>
        <v>4.3817502264156039</v>
      </c>
      <c r="U39" s="1">
        <v>18.412600000000001</v>
      </c>
      <c r="V39" s="1">
        <v>5.523200000000001</v>
      </c>
      <c r="W39" s="1">
        <v>12.268800000000001</v>
      </c>
      <c r="X39" s="1">
        <v>26.019200000000001</v>
      </c>
      <c r="Y39" s="1">
        <v>23.1724</v>
      </c>
      <c r="Z39" s="1">
        <v>15.159800000000001</v>
      </c>
      <c r="AA39" s="1">
        <v>14.131399999999999</v>
      </c>
      <c r="AB39" s="1">
        <v>22.5626</v>
      </c>
      <c r="AC39" s="1">
        <v>23.469799999999999</v>
      </c>
      <c r="AD39" s="1">
        <v>16.040400000000002</v>
      </c>
      <c r="AE39" s="1"/>
      <c r="AF39" s="1">
        <f t="shared" si="8"/>
        <v>166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41</v>
      </c>
      <c r="C40" s="1">
        <v>93</v>
      </c>
      <c r="D40" s="1">
        <v>127</v>
      </c>
      <c r="E40" s="1">
        <v>150</v>
      </c>
      <c r="F40" s="1">
        <v>36</v>
      </c>
      <c r="G40" s="7">
        <v>0.4</v>
      </c>
      <c r="H40" s="1">
        <v>40</v>
      </c>
      <c r="I40" s="1" t="s">
        <v>36</v>
      </c>
      <c r="J40" s="1">
        <v>170</v>
      </c>
      <c r="K40" s="1">
        <f t="shared" si="13"/>
        <v>-20</v>
      </c>
      <c r="L40" s="1">
        <f t="shared" si="3"/>
        <v>150</v>
      </c>
      <c r="M40" s="1"/>
      <c r="N40" s="1">
        <v>147.30000000000001</v>
      </c>
      <c r="O40" s="1">
        <f t="shared" si="4"/>
        <v>30</v>
      </c>
      <c r="P40" s="5">
        <f t="shared" ref="P40:P41" si="14">11*O40-N40-F40</f>
        <v>146.69999999999999</v>
      </c>
      <c r="Q40" s="5"/>
      <c r="R40" s="1"/>
      <c r="S40" s="1">
        <f t="shared" si="6"/>
        <v>11</v>
      </c>
      <c r="T40" s="1">
        <f t="shared" si="7"/>
        <v>6.11</v>
      </c>
      <c r="U40" s="1">
        <v>24.2</v>
      </c>
      <c r="V40" s="1">
        <v>17.8</v>
      </c>
      <c r="W40" s="1">
        <v>18.600000000000001</v>
      </c>
      <c r="X40" s="1">
        <v>22.2</v>
      </c>
      <c r="Y40" s="1">
        <v>26</v>
      </c>
      <c r="Z40" s="1">
        <v>28</v>
      </c>
      <c r="AA40" s="1">
        <v>26.6</v>
      </c>
      <c r="AB40" s="1">
        <v>22.4</v>
      </c>
      <c r="AC40" s="1">
        <v>24.8</v>
      </c>
      <c r="AD40" s="1">
        <v>14</v>
      </c>
      <c r="AE40" s="1"/>
      <c r="AF40" s="1">
        <f t="shared" si="8"/>
        <v>59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41</v>
      </c>
      <c r="C41" s="1">
        <v>83</v>
      </c>
      <c r="D41" s="1">
        <v>270</v>
      </c>
      <c r="E41" s="1">
        <v>254</v>
      </c>
      <c r="F41" s="1">
        <v>26</v>
      </c>
      <c r="G41" s="7">
        <v>0.4</v>
      </c>
      <c r="H41" s="1">
        <v>45</v>
      </c>
      <c r="I41" s="1" t="s">
        <v>36</v>
      </c>
      <c r="J41" s="1">
        <v>271</v>
      </c>
      <c r="K41" s="1">
        <f t="shared" si="13"/>
        <v>-17</v>
      </c>
      <c r="L41" s="1">
        <f t="shared" si="3"/>
        <v>254</v>
      </c>
      <c r="M41" s="1"/>
      <c r="N41" s="1">
        <v>277.39999999999992</v>
      </c>
      <c r="O41" s="1">
        <f t="shared" si="4"/>
        <v>50.8</v>
      </c>
      <c r="P41" s="5">
        <f t="shared" si="14"/>
        <v>255.40000000000003</v>
      </c>
      <c r="Q41" s="5"/>
      <c r="R41" s="1"/>
      <c r="S41" s="1">
        <f t="shared" si="6"/>
        <v>11</v>
      </c>
      <c r="T41" s="1">
        <f t="shared" si="7"/>
        <v>5.9724409448818889</v>
      </c>
      <c r="U41" s="1">
        <v>46.4</v>
      </c>
      <c r="V41" s="1">
        <v>28</v>
      </c>
      <c r="W41" s="1">
        <v>26.2</v>
      </c>
      <c r="X41" s="1">
        <v>39.799999999999997</v>
      </c>
      <c r="Y41" s="1">
        <v>44.2</v>
      </c>
      <c r="Z41" s="1">
        <v>35.6</v>
      </c>
      <c r="AA41" s="1">
        <v>32.799999999999997</v>
      </c>
      <c r="AB41" s="1">
        <v>32</v>
      </c>
      <c r="AC41" s="1">
        <v>26.8</v>
      </c>
      <c r="AD41" s="1">
        <v>24.6</v>
      </c>
      <c r="AE41" s="1"/>
      <c r="AF41" s="1">
        <f t="shared" si="8"/>
        <v>102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80</v>
      </c>
      <c r="B42" s="10" t="s">
        <v>35</v>
      </c>
      <c r="C42" s="10"/>
      <c r="D42" s="10">
        <v>51.655999999999999</v>
      </c>
      <c r="E42" s="10">
        <v>51.655999999999999</v>
      </c>
      <c r="F42" s="10"/>
      <c r="G42" s="11">
        <v>0</v>
      </c>
      <c r="H42" s="10" t="e">
        <v>#N/A</v>
      </c>
      <c r="I42" s="10" t="s">
        <v>81</v>
      </c>
      <c r="J42" s="10"/>
      <c r="K42" s="10">
        <f t="shared" si="13"/>
        <v>51.655999999999999</v>
      </c>
      <c r="L42" s="10">
        <f t="shared" si="3"/>
        <v>0</v>
      </c>
      <c r="M42" s="10">
        <v>51.655999999999999</v>
      </c>
      <c r="N42" s="10">
        <v>0</v>
      </c>
      <c r="O42" s="10">
        <f t="shared" si="4"/>
        <v>0</v>
      </c>
      <c r="P42" s="12"/>
      <c r="Q42" s="12"/>
      <c r="R42" s="10"/>
      <c r="S42" s="10" t="e">
        <f t="shared" si="6"/>
        <v>#DIV/0!</v>
      </c>
      <c r="T42" s="10" t="e">
        <f t="shared" si="7"/>
        <v>#DIV/0!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/>
      <c r="AF42" s="1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35</v>
      </c>
      <c r="C43" s="1"/>
      <c r="D43" s="1">
        <v>272.73</v>
      </c>
      <c r="E43" s="1">
        <v>123.718</v>
      </c>
      <c r="F43" s="1">
        <v>148.292</v>
      </c>
      <c r="G43" s="7">
        <v>1</v>
      </c>
      <c r="H43" s="1">
        <v>40</v>
      </c>
      <c r="I43" s="1" t="s">
        <v>36</v>
      </c>
      <c r="J43" s="1">
        <v>78.34</v>
      </c>
      <c r="K43" s="1">
        <f t="shared" si="13"/>
        <v>45.378</v>
      </c>
      <c r="L43" s="1">
        <f t="shared" si="3"/>
        <v>71.725999999999999</v>
      </c>
      <c r="M43" s="1">
        <v>51.991999999999997</v>
      </c>
      <c r="N43" s="1">
        <v>0</v>
      </c>
      <c r="O43" s="1">
        <f t="shared" si="4"/>
        <v>14.3452</v>
      </c>
      <c r="P43" s="5">
        <f t="shared" ref="P43:P49" si="15">11*O43-N43-F43</f>
        <v>9.5052000000000021</v>
      </c>
      <c r="Q43" s="5"/>
      <c r="R43" s="1"/>
      <c r="S43" s="1">
        <f t="shared" si="6"/>
        <v>11</v>
      </c>
      <c r="T43" s="1">
        <f t="shared" si="7"/>
        <v>10.337395086858322</v>
      </c>
      <c r="U43" s="1">
        <v>9.5627999999999993</v>
      </c>
      <c r="V43" s="1">
        <v>14.7066</v>
      </c>
      <c r="W43" s="1">
        <v>19.757400000000001</v>
      </c>
      <c r="X43" s="1">
        <v>19.309799999999999</v>
      </c>
      <c r="Y43" s="1">
        <v>19.009599999999999</v>
      </c>
      <c r="Z43" s="1">
        <v>15.4658</v>
      </c>
      <c r="AA43" s="1">
        <v>13.827400000000001</v>
      </c>
      <c r="AB43" s="1">
        <v>16.1736</v>
      </c>
      <c r="AC43" s="1">
        <v>16.498999999999999</v>
      </c>
      <c r="AD43" s="1">
        <v>9.9161999999999999</v>
      </c>
      <c r="AE43" s="1"/>
      <c r="AF43" s="1">
        <f t="shared" si="8"/>
        <v>10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1" t="s">
        <v>83</v>
      </c>
      <c r="B44" s="21" t="s">
        <v>41</v>
      </c>
      <c r="C44" s="21">
        <v>251</v>
      </c>
      <c r="D44" s="21">
        <v>234</v>
      </c>
      <c r="E44" s="21">
        <v>186</v>
      </c>
      <c r="F44" s="21">
        <v>254</v>
      </c>
      <c r="G44" s="22">
        <v>0.35</v>
      </c>
      <c r="H44" s="21">
        <v>40</v>
      </c>
      <c r="I44" s="21" t="s">
        <v>36</v>
      </c>
      <c r="J44" s="21">
        <v>189</v>
      </c>
      <c r="K44" s="21">
        <f t="shared" si="13"/>
        <v>-3</v>
      </c>
      <c r="L44" s="21">
        <f t="shared" si="3"/>
        <v>186</v>
      </c>
      <c r="M44" s="21"/>
      <c r="N44" s="21">
        <v>133.59999999999991</v>
      </c>
      <c r="O44" s="21">
        <f t="shared" si="4"/>
        <v>37.200000000000003</v>
      </c>
      <c r="P44" s="23">
        <f>12*O44-N44-F44</f>
        <v>58.800000000000125</v>
      </c>
      <c r="Q44" s="23"/>
      <c r="R44" s="21"/>
      <c r="S44" s="21">
        <f t="shared" si="6"/>
        <v>12</v>
      </c>
      <c r="T44" s="21">
        <f t="shared" si="7"/>
        <v>10.419354838709674</v>
      </c>
      <c r="U44" s="21">
        <v>37.799999999999997</v>
      </c>
      <c r="V44" s="21">
        <v>36.6</v>
      </c>
      <c r="W44" s="21">
        <v>31</v>
      </c>
      <c r="X44" s="21">
        <v>16.2</v>
      </c>
      <c r="Y44" s="21">
        <v>20.2</v>
      </c>
      <c r="Z44" s="21">
        <v>31.8</v>
      </c>
      <c r="AA44" s="21">
        <v>34.799999999999997</v>
      </c>
      <c r="AB44" s="21">
        <v>20.8</v>
      </c>
      <c r="AC44" s="21">
        <v>13.8</v>
      </c>
      <c r="AD44" s="21">
        <v>10.6</v>
      </c>
      <c r="AE44" s="21" t="s">
        <v>58</v>
      </c>
      <c r="AF44" s="1">
        <f t="shared" si="8"/>
        <v>21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41</v>
      </c>
      <c r="C45" s="1">
        <v>132</v>
      </c>
      <c r="D45" s="1"/>
      <c r="E45" s="1">
        <v>14</v>
      </c>
      <c r="F45" s="1"/>
      <c r="G45" s="7">
        <v>0.4</v>
      </c>
      <c r="H45" s="1">
        <v>40</v>
      </c>
      <c r="I45" s="1" t="s">
        <v>36</v>
      </c>
      <c r="J45" s="1">
        <v>46</v>
      </c>
      <c r="K45" s="1">
        <f t="shared" si="13"/>
        <v>-32</v>
      </c>
      <c r="L45" s="1">
        <f t="shared" si="3"/>
        <v>14</v>
      </c>
      <c r="M45" s="1"/>
      <c r="N45" s="1">
        <v>30</v>
      </c>
      <c r="O45" s="1">
        <f t="shared" si="4"/>
        <v>2.8</v>
      </c>
      <c r="P45" s="5"/>
      <c r="Q45" s="5"/>
      <c r="R45" s="1"/>
      <c r="S45" s="1">
        <f t="shared" si="6"/>
        <v>10.714285714285715</v>
      </c>
      <c r="T45" s="1">
        <f t="shared" si="7"/>
        <v>10.714285714285715</v>
      </c>
      <c r="U45" s="1">
        <v>26</v>
      </c>
      <c r="V45" s="1">
        <v>61.6</v>
      </c>
      <c r="W45" s="1">
        <v>52.8</v>
      </c>
      <c r="X45" s="1">
        <v>14</v>
      </c>
      <c r="Y45" s="1">
        <v>-0.4</v>
      </c>
      <c r="Z45" s="1">
        <v>-0.2</v>
      </c>
      <c r="AA45" s="1">
        <v>-0.4</v>
      </c>
      <c r="AB45" s="1">
        <v>-0.4</v>
      </c>
      <c r="AC45" s="1">
        <v>11.6</v>
      </c>
      <c r="AD45" s="1">
        <v>57</v>
      </c>
      <c r="AE45" s="1"/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35</v>
      </c>
      <c r="C46" s="1">
        <v>97.438000000000002</v>
      </c>
      <c r="D46" s="1">
        <v>45.468000000000004</v>
      </c>
      <c r="E46" s="1">
        <v>45.843000000000004</v>
      </c>
      <c r="F46" s="1">
        <v>71.111999999999995</v>
      </c>
      <c r="G46" s="7">
        <v>1</v>
      </c>
      <c r="H46" s="1">
        <v>50</v>
      </c>
      <c r="I46" s="1" t="s">
        <v>36</v>
      </c>
      <c r="J46" s="1">
        <v>47.2</v>
      </c>
      <c r="K46" s="1">
        <f t="shared" si="13"/>
        <v>-1.3569999999999993</v>
      </c>
      <c r="L46" s="1">
        <f t="shared" si="3"/>
        <v>45.843000000000004</v>
      </c>
      <c r="M46" s="1"/>
      <c r="N46" s="1">
        <v>34.334440000000001</v>
      </c>
      <c r="O46" s="1">
        <f t="shared" si="4"/>
        <v>9.1686000000000014</v>
      </c>
      <c r="P46" s="5"/>
      <c r="Q46" s="5"/>
      <c r="R46" s="1"/>
      <c r="S46" s="1">
        <f t="shared" si="6"/>
        <v>11.500822372008811</v>
      </c>
      <c r="T46" s="1">
        <f t="shared" si="7"/>
        <v>11.500822372008811</v>
      </c>
      <c r="U46" s="1">
        <v>11.7616</v>
      </c>
      <c r="V46" s="1">
        <v>10.8308</v>
      </c>
      <c r="W46" s="1">
        <v>6.4859999999999998</v>
      </c>
      <c r="X46" s="1">
        <v>3.5144000000000002</v>
      </c>
      <c r="Y46" s="1">
        <v>4.5888</v>
      </c>
      <c r="Z46" s="1">
        <v>11.3004</v>
      </c>
      <c r="AA46" s="1">
        <v>11.0304</v>
      </c>
      <c r="AB46" s="1">
        <v>6.5736000000000008</v>
      </c>
      <c r="AC46" s="1">
        <v>7.6543999999999999</v>
      </c>
      <c r="AD46" s="1">
        <v>9.9605999999999995</v>
      </c>
      <c r="AE46" s="1"/>
      <c r="AF46" s="1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35</v>
      </c>
      <c r="C47" s="1">
        <v>1.2</v>
      </c>
      <c r="D47" s="1">
        <v>355.02699999999999</v>
      </c>
      <c r="E47" s="1">
        <v>115.1</v>
      </c>
      <c r="F47" s="1">
        <v>239.113</v>
      </c>
      <c r="G47" s="7">
        <v>1</v>
      </c>
      <c r="H47" s="1">
        <v>50</v>
      </c>
      <c r="I47" s="1" t="s">
        <v>36</v>
      </c>
      <c r="J47" s="1">
        <v>113.33</v>
      </c>
      <c r="K47" s="1">
        <f t="shared" si="13"/>
        <v>1.769999999999996</v>
      </c>
      <c r="L47" s="1">
        <f t="shared" si="3"/>
        <v>115.1</v>
      </c>
      <c r="M47" s="1"/>
      <c r="N47" s="1">
        <v>0</v>
      </c>
      <c r="O47" s="1">
        <f t="shared" si="4"/>
        <v>23.02</v>
      </c>
      <c r="P47" s="5">
        <f t="shared" si="15"/>
        <v>14.106999999999999</v>
      </c>
      <c r="Q47" s="5"/>
      <c r="R47" s="1"/>
      <c r="S47" s="1">
        <f t="shared" si="6"/>
        <v>11</v>
      </c>
      <c r="T47" s="1">
        <f t="shared" si="7"/>
        <v>10.387185056472633</v>
      </c>
      <c r="U47" s="1">
        <v>15.7324</v>
      </c>
      <c r="V47" s="1">
        <v>20.855399999999999</v>
      </c>
      <c r="W47" s="1">
        <v>28.765799999999999</v>
      </c>
      <c r="X47" s="1">
        <v>32.6066</v>
      </c>
      <c r="Y47" s="1">
        <v>29.235199999999999</v>
      </c>
      <c r="Z47" s="1">
        <v>23.5608</v>
      </c>
      <c r="AA47" s="1">
        <v>21.472200000000001</v>
      </c>
      <c r="AB47" s="1">
        <v>23.67</v>
      </c>
      <c r="AC47" s="1">
        <v>27.073599999999999</v>
      </c>
      <c r="AD47" s="1">
        <v>29.471800000000002</v>
      </c>
      <c r="AE47" s="1"/>
      <c r="AF47" s="1">
        <f t="shared" si="8"/>
        <v>14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35</v>
      </c>
      <c r="C48" s="1">
        <v>117.821</v>
      </c>
      <c r="D48" s="1">
        <v>142.40299999999999</v>
      </c>
      <c r="E48" s="1">
        <v>116.699</v>
      </c>
      <c r="F48" s="1">
        <v>134.499</v>
      </c>
      <c r="G48" s="7">
        <v>1</v>
      </c>
      <c r="H48" s="1">
        <v>40</v>
      </c>
      <c r="I48" s="1" t="s">
        <v>36</v>
      </c>
      <c r="J48" s="1">
        <v>118.5</v>
      </c>
      <c r="K48" s="1">
        <f t="shared" si="13"/>
        <v>-1.8010000000000019</v>
      </c>
      <c r="L48" s="1">
        <f t="shared" si="3"/>
        <v>116.699</v>
      </c>
      <c r="M48" s="1"/>
      <c r="N48" s="1">
        <v>61.591999999999977</v>
      </c>
      <c r="O48" s="1">
        <f t="shared" si="4"/>
        <v>23.3398</v>
      </c>
      <c r="P48" s="5">
        <f t="shared" si="15"/>
        <v>60.646800000000013</v>
      </c>
      <c r="Q48" s="5"/>
      <c r="R48" s="1"/>
      <c r="S48" s="1">
        <f t="shared" si="6"/>
        <v>11</v>
      </c>
      <c r="T48" s="1">
        <f t="shared" si="7"/>
        <v>8.4015715644521372</v>
      </c>
      <c r="U48" s="1">
        <v>21.4544</v>
      </c>
      <c r="V48" s="1">
        <v>21.307600000000001</v>
      </c>
      <c r="W48" s="1">
        <v>24.596</v>
      </c>
      <c r="X48" s="1">
        <v>31.2242</v>
      </c>
      <c r="Y48" s="1">
        <v>27.917000000000002</v>
      </c>
      <c r="Z48" s="1">
        <v>33.6098</v>
      </c>
      <c r="AA48" s="1">
        <v>32.120600000000003</v>
      </c>
      <c r="AB48" s="1">
        <v>17.7072</v>
      </c>
      <c r="AC48" s="1">
        <v>19.322399999999991</v>
      </c>
      <c r="AD48" s="1">
        <v>40.346200000000003</v>
      </c>
      <c r="AE48" s="1"/>
      <c r="AF48" s="1">
        <f t="shared" si="8"/>
        <v>61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41</v>
      </c>
      <c r="C49" s="1">
        <v>86</v>
      </c>
      <c r="D49" s="1">
        <v>250</v>
      </c>
      <c r="E49" s="1">
        <v>135</v>
      </c>
      <c r="F49" s="18">
        <f>138+F50</f>
        <v>218</v>
      </c>
      <c r="G49" s="7">
        <v>0.45</v>
      </c>
      <c r="H49" s="1">
        <v>50</v>
      </c>
      <c r="I49" s="1" t="s">
        <v>36</v>
      </c>
      <c r="J49" s="1">
        <v>136</v>
      </c>
      <c r="K49" s="1">
        <f t="shared" si="13"/>
        <v>-1</v>
      </c>
      <c r="L49" s="1">
        <f t="shared" si="3"/>
        <v>135</v>
      </c>
      <c r="M49" s="1"/>
      <c r="N49" s="1">
        <v>42.12</v>
      </c>
      <c r="O49" s="1">
        <f t="shared" si="4"/>
        <v>27</v>
      </c>
      <c r="P49" s="5">
        <f t="shared" si="15"/>
        <v>36.879999999999995</v>
      </c>
      <c r="Q49" s="5"/>
      <c r="R49" s="1"/>
      <c r="S49" s="1">
        <f t="shared" si="6"/>
        <v>11</v>
      </c>
      <c r="T49" s="1">
        <f t="shared" si="7"/>
        <v>9.6340740740740749</v>
      </c>
      <c r="U49" s="1">
        <v>30.4</v>
      </c>
      <c r="V49" s="1">
        <v>32.4</v>
      </c>
      <c r="W49" s="1">
        <v>24.4</v>
      </c>
      <c r="X49" s="1">
        <v>34.799999999999997</v>
      </c>
      <c r="Y49" s="1">
        <v>40</v>
      </c>
      <c r="Z49" s="1">
        <v>31.4</v>
      </c>
      <c r="AA49" s="1">
        <v>27.8</v>
      </c>
      <c r="AB49" s="1">
        <v>29</v>
      </c>
      <c r="AC49" s="1">
        <v>33</v>
      </c>
      <c r="AD49" s="1">
        <v>27.4</v>
      </c>
      <c r="AE49" s="1" t="s">
        <v>89</v>
      </c>
      <c r="AF49" s="1">
        <f t="shared" si="8"/>
        <v>17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90</v>
      </c>
      <c r="B50" s="10" t="s">
        <v>41</v>
      </c>
      <c r="C50" s="10"/>
      <c r="D50" s="10">
        <v>80</v>
      </c>
      <c r="E50" s="10"/>
      <c r="F50" s="18">
        <v>80</v>
      </c>
      <c r="G50" s="11">
        <v>0</v>
      </c>
      <c r="H50" s="10" t="e">
        <v>#N/A</v>
      </c>
      <c r="I50" s="10" t="s">
        <v>81</v>
      </c>
      <c r="J50" s="10"/>
      <c r="K50" s="10">
        <f t="shared" si="13"/>
        <v>0</v>
      </c>
      <c r="L50" s="10">
        <f t="shared" si="3"/>
        <v>0</v>
      </c>
      <c r="M50" s="10"/>
      <c r="N50" s="10"/>
      <c r="O50" s="10">
        <f t="shared" si="4"/>
        <v>0</v>
      </c>
      <c r="P50" s="12"/>
      <c r="Q50" s="12"/>
      <c r="R50" s="10"/>
      <c r="S50" s="10" t="e">
        <f t="shared" si="6"/>
        <v>#DIV/0!</v>
      </c>
      <c r="T50" s="10" t="e">
        <f t="shared" si="7"/>
        <v>#DIV/0!</v>
      </c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9" t="s">
        <v>142</v>
      </c>
      <c r="AF50" s="1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6" t="s">
        <v>91</v>
      </c>
      <c r="B51" s="1" t="s">
        <v>35</v>
      </c>
      <c r="C51" s="1"/>
      <c r="D51" s="1"/>
      <c r="E51" s="1"/>
      <c r="F51" s="1"/>
      <c r="G51" s="7">
        <v>1</v>
      </c>
      <c r="H51" s="1">
        <v>40</v>
      </c>
      <c r="I51" s="1" t="s">
        <v>36</v>
      </c>
      <c r="J51" s="1"/>
      <c r="K51" s="1">
        <f t="shared" si="13"/>
        <v>0</v>
      </c>
      <c r="L51" s="1">
        <f t="shared" si="3"/>
        <v>0</v>
      </c>
      <c r="M51" s="1"/>
      <c r="N51" s="16"/>
      <c r="O51" s="1">
        <f t="shared" si="4"/>
        <v>0</v>
      </c>
      <c r="P51" s="17">
        <v>4</v>
      </c>
      <c r="Q51" s="5"/>
      <c r="R51" s="1"/>
      <c r="S51" s="1" t="e">
        <f t="shared" si="6"/>
        <v>#DIV/0!</v>
      </c>
      <c r="T51" s="1" t="e">
        <f t="shared" si="7"/>
        <v>#DIV/0!</v>
      </c>
      <c r="U51" s="1">
        <v>0</v>
      </c>
      <c r="V51" s="1">
        <v>-0.152</v>
      </c>
      <c r="W51" s="1">
        <v>-0.152</v>
      </c>
      <c r="X51" s="1">
        <v>0</v>
      </c>
      <c r="Y51" s="1">
        <v>0</v>
      </c>
      <c r="Z51" s="1">
        <v>0</v>
      </c>
      <c r="AA51" s="1">
        <v>0</v>
      </c>
      <c r="AB51" s="1">
        <v>-6.4000000000000001E-2</v>
      </c>
      <c r="AC51" s="1">
        <v>-0.28560000000000002</v>
      </c>
      <c r="AD51" s="1">
        <v>0.78079999999999994</v>
      </c>
      <c r="AE51" s="16" t="s">
        <v>92</v>
      </c>
      <c r="AF51" s="1">
        <f t="shared" si="8"/>
        <v>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41</v>
      </c>
      <c r="C52" s="1">
        <v>4</v>
      </c>
      <c r="D52" s="1">
        <v>258</v>
      </c>
      <c r="E52" s="1">
        <v>161</v>
      </c>
      <c r="F52" s="1">
        <v>96</v>
      </c>
      <c r="G52" s="7">
        <v>0.4</v>
      </c>
      <c r="H52" s="1">
        <v>40</v>
      </c>
      <c r="I52" s="1" t="s">
        <v>36</v>
      </c>
      <c r="J52" s="1">
        <v>164</v>
      </c>
      <c r="K52" s="1">
        <f t="shared" si="13"/>
        <v>-3</v>
      </c>
      <c r="L52" s="1">
        <f t="shared" si="3"/>
        <v>161</v>
      </c>
      <c r="M52" s="1"/>
      <c r="N52" s="1">
        <v>127</v>
      </c>
      <c r="O52" s="1">
        <f t="shared" si="4"/>
        <v>32.200000000000003</v>
      </c>
      <c r="P52" s="5">
        <f t="shared" ref="P52:P53" si="16">11*O52-N52-F52</f>
        <v>131.20000000000005</v>
      </c>
      <c r="Q52" s="5"/>
      <c r="R52" s="1"/>
      <c r="S52" s="1">
        <f t="shared" si="6"/>
        <v>11</v>
      </c>
      <c r="T52" s="1">
        <f t="shared" si="7"/>
        <v>6.9254658385093162</v>
      </c>
      <c r="U52" s="1">
        <v>25.4</v>
      </c>
      <c r="V52" s="1">
        <v>-3.4</v>
      </c>
      <c r="W52" s="1">
        <v>-5.8</v>
      </c>
      <c r="X52" s="1">
        <v>32</v>
      </c>
      <c r="Y52" s="1">
        <v>42.6</v>
      </c>
      <c r="Z52" s="1">
        <v>11.2</v>
      </c>
      <c r="AA52" s="1">
        <v>16.600000000000001</v>
      </c>
      <c r="AB52" s="1">
        <v>28.2</v>
      </c>
      <c r="AC52" s="1">
        <v>28.6</v>
      </c>
      <c r="AD52" s="1">
        <v>24.6</v>
      </c>
      <c r="AE52" s="1"/>
      <c r="AF52" s="1">
        <f t="shared" si="8"/>
        <v>52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41</v>
      </c>
      <c r="C53" s="1">
        <v>63</v>
      </c>
      <c r="D53" s="1">
        <v>316</v>
      </c>
      <c r="E53" s="1">
        <v>195</v>
      </c>
      <c r="F53" s="1">
        <v>138</v>
      </c>
      <c r="G53" s="7">
        <v>0.4</v>
      </c>
      <c r="H53" s="1">
        <v>40</v>
      </c>
      <c r="I53" s="1" t="s">
        <v>36</v>
      </c>
      <c r="J53" s="1">
        <v>207</v>
      </c>
      <c r="K53" s="1">
        <f t="shared" si="13"/>
        <v>-12</v>
      </c>
      <c r="L53" s="1">
        <f t="shared" si="3"/>
        <v>195</v>
      </c>
      <c r="M53" s="1"/>
      <c r="N53" s="1">
        <v>157.69999999999999</v>
      </c>
      <c r="O53" s="1">
        <f t="shared" si="4"/>
        <v>39</v>
      </c>
      <c r="P53" s="5">
        <f t="shared" si="16"/>
        <v>133.30000000000001</v>
      </c>
      <c r="Q53" s="5"/>
      <c r="R53" s="1"/>
      <c r="S53" s="1">
        <f t="shared" si="6"/>
        <v>11</v>
      </c>
      <c r="T53" s="1">
        <f t="shared" si="7"/>
        <v>7.5820512820512818</v>
      </c>
      <c r="U53" s="1">
        <v>35</v>
      </c>
      <c r="V53" s="1">
        <v>31</v>
      </c>
      <c r="W53" s="1">
        <v>29</v>
      </c>
      <c r="X53" s="1">
        <v>42.4</v>
      </c>
      <c r="Y53" s="1">
        <v>45</v>
      </c>
      <c r="Z53" s="1">
        <v>35.6</v>
      </c>
      <c r="AA53" s="1">
        <v>36.4</v>
      </c>
      <c r="AB53" s="1">
        <v>32.799999999999997</v>
      </c>
      <c r="AC53" s="1">
        <v>32.200000000000003</v>
      </c>
      <c r="AD53" s="1">
        <v>26</v>
      </c>
      <c r="AE53" s="1"/>
      <c r="AF53" s="1">
        <f t="shared" si="8"/>
        <v>53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95</v>
      </c>
      <c r="B54" s="13" t="s">
        <v>35</v>
      </c>
      <c r="C54" s="13"/>
      <c r="D54" s="13"/>
      <c r="E54" s="13"/>
      <c r="F54" s="13"/>
      <c r="G54" s="14">
        <v>0</v>
      </c>
      <c r="H54" s="13">
        <v>50</v>
      </c>
      <c r="I54" s="13" t="s">
        <v>36</v>
      </c>
      <c r="J54" s="13">
        <v>9.5</v>
      </c>
      <c r="K54" s="13">
        <f t="shared" si="13"/>
        <v>-9.5</v>
      </c>
      <c r="L54" s="13">
        <f t="shared" si="3"/>
        <v>0</v>
      </c>
      <c r="M54" s="13"/>
      <c r="N54" s="13">
        <v>0</v>
      </c>
      <c r="O54" s="13">
        <f t="shared" si="4"/>
        <v>0</v>
      </c>
      <c r="P54" s="15"/>
      <c r="Q54" s="15"/>
      <c r="R54" s="13"/>
      <c r="S54" s="13" t="e">
        <f t="shared" si="6"/>
        <v>#DIV/0!</v>
      </c>
      <c r="T54" s="13" t="e">
        <f t="shared" si="7"/>
        <v>#DIV/0!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 t="s">
        <v>46</v>
      </c>
      <c r="AF54" s="1">
        <f t="shared" si="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35</v>
      </c>
      <c r="C55" s="1">
        <v>107.39400000000001</v>
      </c>
      <c r="D55" s="1">
        <v>129.98400000000001</v>
      </c>
      <c r="E55" s="1">
        <v>107.604</v>
      </c>
      <c r="F55" s="1">
        <v>100.07599999999999</v>
      </c>
      <c r="G55" s="7">
        <v>1</v>
      </c>
      <c r="H55" s="1">
        <v>50</v>
      </c>
      <c r="I55" s="1" t="s">
        <v>36</v>
      </c>
      <c r="J55" s="1">
        <v>106.45</v>
      </c>
      <c r="K55" s="1">
        <f t="shared" si="13"/>
        <v>1.1539999999999964</v>
      </c>
      <c r="L55" s="1">
        <f t="shared" si="3"/>
        <v>107.604</v>
      </c>
      <c r="M55" s="1"/>
      <c r="N55" s="1">
        <v>107.11924</v>
      </c>
      <c r="O55" s="1">
        <f t="shared" si="4"/>
        <v>21.520800000000001</v>
      </c>
      <c r="P55" s="5">
        <f t="shared" ref="P55" si="17">11*O55-N55-F55</f>
        <v>29.533559999999994</v>
      </c>
      <c r="Q55" s="5"/>
      <c r="R55" s="1"/>
      <c r="S55" s="1">
        <f t="shared" si="6"/>
        <v>11</v>
      </c>
      <c r="T55" s="1">
        <f t="shared" si="7"/>
        <v>9.6276736924277913</v>
      </c>
      <c r="U55" s="1">
        <v>22.629000000000001</v>
      </c>
      <c r="V55" s="1">
        <v>18.896799999999999</v>
      </c>
      <c r="W55" s="1">
        <v>12.9572</v>
      </c>
      <c r="X55" s="1">
        <v>19.0718</v>
      </c>
      <c r="Y55" s="1">
        <v>24.066400000000002</v>
      </c>
      <c r="Z55" s="1">
        <v>23.108599999999999</v>
      </c>
      <c r="AA55" s="1">
        <v>19.7484</v>
      </c>
      <c r="AB55" s="1">
        <v>18.621600000000001</v>
      </c>
      <c r="AC55" s="1">
        <v>21.119199999999999</v>
      </c>
      <c r="AD55" s="1">
        <v>22.1738</v>
      </c>
      <c r="AE55" s="1"/>
      <c r="AF55" s="1">
        <f t="shared" si="8"/>
        <v>30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35</v>
      </c>
      <c r="C56" s="1">
        <v>32.895000000000003</v>
      </c>
      <c r="D56" s="1">
        <v>32.811999999999998</v>
      </c>
      <c r="E56" s="1">
        <v>18.696000000000002</v>
      </c>
      <c r="F56" s="1">
        <v>38.14</v>
      </c>
      <c r="G56" s="7">
        <v>1</v>
      </c>
      <c r="H56" s="1">
        <v>50</v>
      </c>
      <c r="I56" s="1" t="s">
        <v>36</v>
      </c>
      <c r="J56" s="1">
        <v>20.3</v>
      </c>
      <c r="K56" s="1">
        <f t="shared" si="13"/>
        <v>-1.6039999999999992</v>
      </c>
      <c r="L56" s="1">
        <f t="shared" si="3"/>
        <v>18.696000000000002</v>
      </c>
      <c r="M56" s="1"/>
      <c r="N56" s="1">
        <v>0</v>
      </c>
      <c r="O56" s="1">
        <f t="shared" si="4"/>
        <v>3.7392000000000003</v>
      </c>
      <c r="P56" s="5">
        <v>4</v>
      </c>
      <c r="Q56" s="5"/>
      <c r="R56" s="1"/>
      <c r="S56" s="1">
        <f t="shared" si="6"/>
        <v>11.269790329482241</v>
      </c>
      <c r="T56" s="1">
        <f t="shared" si="7"/>
        <v>10.200042789901582</v>
      </c>
      <c r="U56" s="1">
        <v>4.0835999999999997</v>
      </c>
      <c r="V56" s="1">
        <v>3.5059999999999998</v>
      </c>
      <c r="W56" s="1">
        <v>2.1419999999999999</v>
      </c>
      <c r="X56" s="1">
        <v>5.8984000000000014</v>
      </c>
      <c r="Y56" s="1">
        <v>7.2511999999999999</v>
      </c>
      <c r="Z56" s="1">
        <v>5.6619999999999999</v>
      </c>
      <c r="AA56" s="1">
        <v>5.66</v>
      </c>
      <c r="AB56" s="1">
        <v>4.12</v>
      </c>
      <c r="AC56" s="1">
        <v>6.1229999999999993</v>
      </c>
      <c r="AD56" s="1">
        <v>7.6596000000000002</v>
      </c>
      <c r="AE56" s="1"/>
      <c r="AF56" s="1">
        <f t="shared" si="8"/>
        <v>4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98</v>
      </c>
      <c r="B57" s="13" t="s">
        <v>41</v>
      </c>
      <c r="C57" s="13"/>
      <c r="D57" s="13"/>
      <c r="E57" s="13"/>
      <c r="F57" s="13"/>
      <c r="G57" s="14">
        <v>0</v>
      </c>
      <c r="H57" s="13">
        <v>50</v>
      </c>
      <c r="I57" s="13" t="s">
        <v>36</v>
      </c>
      <c r="J57" s="13"/>
      <c r="K57" s="13">
        <f t="shared" si="13"/>
        <v>0</v>
      </c>
      <c r="L57" s="13">
        <f t="shared" si="3"/>
        <v>0</v>
      </c>
      <c r="M57" s="13"/>
      <c r="N57" s="13">
        <v>0</v>
      </c>
      <c r="O57" s="13">
        <f t="shared" si="4"/>
        <v>0</v>
      </c>
      <c r="P57" s="15"/>
      <c r="Q57" s="15"/>
      <c r="R57" s="13"/>
      <c r="S57" s="13" t="e">
        <f t="shared" si="6"/>
        <v>#DIV/0!</v>
      </c>
      <c r="T57" s="13" t="e">
        <f t="shared" si="7"/>
        <v>#DIV/0!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 t="s">
        <v>46</v>
      </c>
      <c r="AF57" s="1">
        <f t="shared" si="8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99</v>
      </c>
      <c r="B58" s="10" t="s">
        <v>35</v>
      </c>
      <c r="C58" s="10"/>
      <c r="D58" s="10">
        <v>31.779</v>
      </c>
      <c r="E58" s="10">
        <v>31.779</v>
      </c>
      <c r="F58" s="10"/>
      <c r="G58" s="11">
        <v>0</v>
      </c>
      <c r="H58" s="10" t="e">
        <v>#N/A</v>
      </c>
      <c r="I58" s="10" t="s">
        <v>81</v>
      </c>
      <c r="J58" s="10"/>
      <c r="K58" s="10">
        <f t="shared" si="13"/>
        <v>31.779</v>
      </c>
      <c r="L58" s="10">
        <f t="shared" si="3"/>
        <v>0</v>
      </c>
      <c r="M58" s="10">
        <v>31.779</v>
      </c>
      <c r="N58" s="10">
        <v>0</v>
      </c>
      <c r="O58" s="10">
        <f t="shared" si="4"/>
        <v>0</v>
      </c>
      <c r="P58" s="12"/>
      <c r="Q58" s="12"/>
      <c r="R58" s="10"/>
      <c r="S58" s="10" t="e">
        <f t="shared" si="6"/>
        <v>#DIV/0!</v>
      </c>
      <c r="T58" s="10" t="e">
        <f t="shared" si="7"/>
        <v>#DIV/0!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/>
      <c r="AF58" s="1">
        <f t="shared" si="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41</v>
      </c>
      <c r="C59" s="1">
        <v>291</v>
      </c>
      <c r="D59" s="1">
        <v>1198</v>
      </c>
      <c r="E59" s="1">
        <v>961</v>
      </c>
      <c r="F59" s="1">
        <v>414</v>
      </c>
      <c r="G59" s="7">
        <v>0.4</v>
      </c>
      <c r="H59" s="1">
        <v>40</v>
      </c>
      <c r="I59" s="1" t="s">
        <v>36</v>
      </c>
      <c r="J59" s="1">
        <v>430</v>
      </c>
      <c r="K59" s="1">
        <f t="shared" si="13"/>
        <v>531</v>
      </c>
      <c r="L59" s="1">
        <f t="shared" si="3"/>
        <v>421</v>
      </c>
      <c r="M59" s="1">
        <v>540</v>
      </c>
      <c r="N59" s="1">
        <v>390</v>
      </c>
      <c r="O59" s="1">
        <f t="shared" si="4"/>
        <v>84.2</v>
      </c>
      <c r="P59" s="5">
        <f t="shared" ref="P59:P62" si="18">11*O59-N59-F59</f>
        <v>122.20000000000005</v>
      </c>
      <c r="Q59" s="5"/>
      <c r="R59" s="1"/>
      <c r="S59" s="1">
        <f t="shared" si="6"/>
        <v>11</v>
      </c>
      <c r="T59" s="1">
        <f t="shared" si="7"/>
        <v>9.5486935866983362</v>
      </c>
      <c r="U59" s="1">
        <v>88.2</v>
      </c>
      <c r="V59" s="1">
        <v>68.8</v>
      </c>
      <c r="W59" s="1">
        <v>68.8</v>
      </c>
      <c r="X59" s="1">
        <v>106.4</v>
      </c>
      <c r="Y59" s="1">
        <v>113.6</v>
      </c>
      <c r="Z59" s="1">
        <v>97.2</v>
      </c>
      <c r="AA59" s="1">
        <v>88.2</v>
      </c>
      <c r="AB59" s="1">
        <v>84.6</v>
      </c>
      <c r="AC59" s="1">
        <v>90.6</v>
      </c>
      <c r="AD59" s="1">
        <v>94.6</v>
      </c>
      <c r="AE59" s="1"/>
      <c r="AF59" s="1">
        <f t="shared" si="8"/>
        <v>49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41</v>
      </c>
      <c r="C60" s="1">
        <v>303</v>
      </c>
      <c r="D60" s="1">
        <v>511</v>
      </c>
      <c r="E60" s="1">
        <v>420</v>
      </c>
      <c r="F60" s="1">
        <v>284</v>
      </c>
      <c r="G60" s="7">
        <v>0.4</v>
      </c>
      <c r="H60" s="1">
        <v>40</v>
      </c>
      <c r="I60" s="1" t="s">
        <v>36</v>
      </c>
      <c r="J60" s="1">
        <v>334</v>
      </c>
      <c r="K60" s="1">
        <f t="shared" si="13"/>
        <v>86</v>
      </c>
      <c r="L60" s="1">
        <f t="shared" si="3"/>
        <v>300</v>
      </c>
      <c r="M60" s="1">
        <v>120</v>
      </c>
      <c r="N60" s="1">
        <v>260.5</v>
      </c>
      <c r="O60" s="1">
        <f t="shared" si="4"/>
        <v>60</v>
      </c>
      <c r="P60" s="5">
        <f t="shared" si="18"/>
        <v>115.5</v>
      </c>
      <c r="Q60" s="5"/>
      <c r="R60" s="1"/>
      <c r="S60" s="1">
        <f t="shared" si="6"/>
        <v>11</v>
      </c>
      <c r="T60" s="1">
        <f t="shared" si="7"/>
        <v>9.0749999999999993</v>
      </c>
      <c r="U60" s="1">
        <v>61.6</v>
      </c>
      <c r="V60" s="1">
        <v>57</v>
      </c>
      <c r="W60" s="1">
        <v>60.6</v>
      </c>
      <c r="X60" s="1">
        <v>42.6</v>
      </c>
      <c r="Y60" s="1">
        <v>22.8</v>
      </c>
      <c r="Z60" s="1">
        <v>64.8</v>
      </c>
      <c r="AA60" s="1">
        <v>79.400000000000006</v>
      </c>
      <c r="AB60" s="1">
        <v>70.599999999999994</v>
      </c>
      <c r="AC60" s="1">
        <v>73.2</v>
      </c>
      <c r="AD60" s="1">
        <v>67.2</v>
      </c>
      <c r="AE60" s="1"/>
      <c r="AF60" s="1">
        <f t="shared" si="8"/>
        <v>46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35</v>
      </c>
      <c r="C61" s="1">
        <v>153.05699999999999</v>
      </c>
      <c r="D61" s="1">
        <v>238.80799999999999</v>
      </c>
      <c r="E61" s="1">
        <v>135.37299999999999</v>
      </c>
      <c r="F61" s="1">
        <v>211.52600000000001</v>
      </c>
      <c r="G61" s="7">
        <v>1</v>
      </c>
      <c r="H61" s="1">
        <v>40</v>
      </c>
      <c r="I61" s="1" t="s">
        <v>36</v>
      </c>
      <c r="J61" s="1">
        <v>136.54</v>
      </c>
      <c r="K61" s="1">
        <f t="shared" si="13"/>
        <v>-1.1670000000000016</v>
      </c>
      <c r="L61" s="1">
        <f t="shared" si="3"/>
        <v>135.37299999999999</v>
      </c>
      <c r="M61" s="1"/>
      <c r="N61" s="1">
        <v>0</v>
      </c>
      <c r="O61" s="1">
        <f t="shared" si="4"/>
        <v>27.074599999999997</v>
      </c>
      <c r="P61" s="5">
        <f t="shared" si="18"/>
        <v>86.294599999999946</v>
      </c>
      <c r="Q61" s="5"/>
      <c r="R61" s="1"/>
      <c r="S61" s="1">
        <f t="shared" si="6"/>
        <v>11</v>
      </c>
      <c r="T61" s="1">
        <f t="shared" si="7"/>
        <v>7.8127100677387675</v>
      </c>
      <c r="U61" s="1">
        <v>25.104399999999998</v>
      </c>
      <c r="V61" s="1">
        <v>32.174999999999997</v>
      </c>
      <c r="W61" s="1">
        <v>26.134399999999999</v>
      </c>
      <c r="X61" s="1">
        <v>25.425000000000001</v>
      </c>
      <c r="Y61" s="1">
        <v>32.386600000000001</v>
      </c>
      <c r="Z61" s="1">
        <v>36.328200000000002</v>
      </c>
      <c r="AA61" s="1">
        <v>33.758800000000001</v>
      </c>
      <c r="AB61" s="1">
        <v>27.561</v>
      </c>
      <c r="AC61" s="1">
        <v>27.990400000000001</v>
      </c>
      <c r="AD61" s="1">
        <v>29.95</v>
      </c>
      <c r="AE61" s="1"/>
      <c r="AF61" s="1">
        <f t="shared" si="8"/>
        <v>86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35</v>
      </c>
      <c r="C62" s="1">
        <v>33.43</v>
      </c>
      <c r="D62" s="1">
        <v>341.79500000000002</v>
      </c>
      <c r="E62" s="1">
        <v>131.19200000000001</v>
      </c>
      <c r="F62" s="1">
        <v>212.7</v>
      </c>
      <c r="G62" s="7">
        <v>1</v>
      </c>
      <c r="H62" s="1">
        <v>40</v>
      </c>
      <c r="I62" s="1" t="s">
        <v>36</v>
      </c>
      <c r="J62" s="1">
        <v>126.34</v>
      </c>
      <c r="K62" s="1">
        <f t="shared" si="13"/>
        <v>4.8520000000000039</v>
      </c>
      <c r="L62" s="1">
        <f t="shared" si="3"/>
        <v>131.19200000000001</v>
      </c>
      <c r="M62" s="1"/>
      <c r="N62" s="1">
        <v>0</v>
      </c>
      <c r="O62" s="1">
        <f t="shared" si="4"/>
        <v>26.238400000000002</v>
      </c>
      <c r="P62" s="5">
        <f t="shared" si="18"/>
        <v>75.922400000000039</v>
      </c>
      <c r="Q62" s="5"/>
      <c r="R62" s="1"/>
      <c r="S62" s="1">
        <f t="shared" si="6"/>
        <v>11</v>
      </c>
      <c r="T62" s="1">
        <f t="shared" si="7"/>
        <v>8.1064394170376239</v>
      </c>
      <c r="U62" s="1">
        <v>22.290199999999999</v>
      </c>
      <c r="V62" s="1">
        <v>27.90499999999999</v>
      </c>
      <c r="W62" s="1">
        <v>32.424599999999998</v>
      </c>
      <c r="X62" s="1">
        <v>35.490400000000001</v>
      </c>
      <c r="Y62" s="1">
        <v>32.466000000000001</v>
      </c>
      <c r="Z62" s="1">
        <v>30.425599999999999</v>
      </c>
      <c r="AA62" s="1">
        <v>28.853999999999999</v>
      </c>
      <c r="AB62" s="1">
        <v>34.020800000000001</v>
      </c>
      <c r="AC62" s="1">
        <v>36.320599999999999</v>
      </c>
      <c r="AD62" s="1">
        <v>21.042999999999999</v>
      </c>
      <c r="AE62" s="1"/>
      <c r="AF62" s="1">
        <f t="shared" si="8"/>
        <v>76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104</v>
      </c>
      <c r="B63" s="10" t="s">
        <v>35</v>
      </c>
      <c r="C63" s="10"/>
      <c r="D63" s="10">
        <v>152.30699999999999</v>
      </c>
      <c r="E63" s="10">
        <v>152.30699999999999</v>
      </c>
      <c r="F63" s="10"/>
      <c r="G63" s="11">
        <v>0</v>
      </c>
      <c r="H63" s="10" t="e">
        <v>#N/A</v>
      </c>
      <c r="I63" s="10" t="s">
        <v>81</v>
      </c>
      <c r="J63" s="10"/>
      <c r="K63" s="10">
        <f t="shared" si="13"/>
        <v>152.30699999999999</v>
      </c>
      <c r="L63" s="10">
        <f t="shared" si="3"/>
        <v>0</v>
      </c>
      <c r="M63" s="10">
        <v>152.30699999999999</v>
      </c>
      <c r="N63" s="10">
        <v>0</v>
      </c>
      <c r="O63" s="10">
        <f t="shared" si="4"/>
        <v>0</v>
      </c>
      <c r="P63" s="12"/>
      <c r="Q63" s="12"/>
      <c r="R63" s="10"/>
      <c r="S63" s="10" t="e">
        <f t="shared" si="6"/>
        <v>#DIV/0!</v>
      </c>
      <c r="T63" s="10" t="e">
        <f t="shared" si="7"/>
        <v>#DIV/0!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/>
      <c r="AF63" s="1">
        <f t="shared" si="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105</v>
      </c>
      <c r="B64" s="13" t="s">
        <v>35</v>
      </c>
      <c r="C64" s="13"/>
      <c r="D64" s="13"/>
      <c r="E64" s="13"/>
      <c r="F64" s="13"/>
      <c r="G64" s="14">
        <v>0</v>
      </c>
      <c r="H64" s="13">
        <v>40</v>
      </c>
      <c r="I64" s="13" t="s">
        <v>36</v>
      </c>
      <c r="J64" s="13"/>
      <c r="K64" s="13">
        <f t="shared" si="13"/>
        <v>0</v>
      </c>
      <c r="L64" s="13">
        <f t="shared" si="3"/>
        <v>0</v>
      </c>
      <c r="M64" s="13"/>
      <c r="N64" s="13">
        <v>0</v>
      </c>
      <c r="O64" s="13">
        <f t="shared" si="4"/>
        <v>0</v>
      </c>
      <c r="P64" s="15"/>
      <c r="Q64" s="15"/>
      <c r="R64" s="13"/>
      <c r="S64" s="13" t="e">
        <f t="shared" si="6"/>
        <v>#DIV/0!</v>
      </c>
      <c r="T64" s="13" t="e">
        <f t="shared" si="7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 t="s">
        <v>46</v>
      </c>
      <c r="AF64" s="1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106</v>
      </c>
      <c r="B65" s="1" t="s">
        <v>35</v>
      </c>
      <c r="C65" s="1">
        <v>46.981999999999999</v>
      </c>
      <c r="D65" s="1">
        <v>105.399</v>
      </c>
      <c r="E65" s="1">
        <v>65.102999999999994</v>
      </c>
      <c r="F65" s="1">
        <v>72.695999999999998</v>
      </c>
      <c r="G65" s="7">
        <v>1</v>
      </c>
      <c r="H65" s="1">
        <v>30</v>
      </c>
      <c r="I65" s="1" t="s">
        <v>36</v>
      </c>
      <c r="J65" s="1">
        <v>69.5</v>
      </c>
      <c r="K65" s="1">
        <f t="shared" si="13"/>
        <v>-4.3970000000000056</v>
      </c>
      <c r="L65" s="1">
        <f t="shared" si="3"/>
        <v>65.102999999999994</v>
      </c>
      <c r="M65" s="1"/>
      <c r="N65" s="1">
        <v>40.061999999999998</v>
      </c>
      <c r="O65" s="1">
        <f t="shared" si="4"/>
        <v>13.020599999999998</v>
      </c>
      <c r="P65" s="5">
        <f>11*O65-N65-F65</f>
        <v>30.468599999999995</v>
      </c>
      <c r="Q65" s="5"/>
      <c r="R65" s="1"/>
      <c r="S65" s="1">
        <f t="shared" si="6"/>
        <v>11</v>
      </c>
      <c r="T65" s="1">
        <f t="shared" si="7"/>
        <v>8.6599695866549933</v>
      </c>
      <c r="U65" s="1">
        <v>12.630599999999999</v>
      </c>
      <c r="V65" s="1">
        <v>8.246599999999999</v>
      </c>
      <c r="W65" s="1">
        <v>10.232200000000001</v>
      </c>
      <c r="X65" s="1">
        <v>13.94</v>
      </c>
      <c r="Y65" s="1">
        <v>12.2704</v>
      </c>
      <c r="Z65" s="1">
        <v>13.053599999999999</v>
      </c>
      <c r="AA65" s="1">
        <v>12.4528</v>
      </c>
      <c r="AB65" s="1">
        <v>3.0316000000000001</v>
      </c>
      <c r="AC65" s="1">
        <v>4.1151999999999997</v>
      </c>
      <c r="AD65" s="1">
        <v>13.747400000000001</v>
      </c>
      <c r="AE65" s="1"/>
      <c r="AF65" s="1">
        <f t="shared" si="8"/>
        <v>30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107</v>
      </c>
      <c r="B66" s="13" t="s">
        <v>41</v>
      </c>
      <c r="C66" s="13"/>
      <c r="D66" s="13"/>
      <c r="E66" s="13"/>
      <c r="F66" s="13"/>
      <c r="G66" s="14">
        <v>0</v>
      </c>
      <c r="H66" s="13">
        <v>60</v>
      </c>
      <c r="I66" s="13" t="s">
        <v>36</v>
      </c>
      <c r="J66" s="13"/>
      <c r="K66" s="13">
        <f t="shared" si="13"/>
        <v>0</v>
      </c>
      <c r="L66" s="13">
        <f t="shared" si="3"/>
        <v>0</v>
      </c>
      <c r="M66" s="13"/>
      <c r="N66" s="13">
        <v>0</v>
      </c>
      <c r="O66" s="13">
        <f t="shared" si="4"/>
        <v>0</v>
      </c>
      <c r="P66" s="15"/>
      <c r="Q66" s="15"/>
      <c r="R66" s="13"/>
      <c r="S66" s="13" t="e">
        <f t="shared" si="6"/>
        <v>#DIV/0!</v>
      </c>
      <c r="T66" s="13" t="e">
        <f t="shared" si="7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0.2</v>
      </c>
      <c r="AC66" s="13">
        <v>0.2</v>
      </c>
      <c r="AD66" s="13">
        <v>2.6</v>
      </c>
      <c r="AE66" s="13" t="s">
        <v>46</v>
      </c>
      <c r="AF66" s="1">
        <f t="shared" si="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108</v>
      </c>
      <c r="B67" s="13" t="s">
        <v>41</v>
      </c>
      <c r="C67" s="13"/>
      <c r="D67" s="13"/>
      <c r="E67" s="13"/>
      <c r="F67" s="13"/>
      <c r="G67" s="14">
        <v>0</v>
      </c>
      <c r="H67" s="13">
        <v>50</v>
      </c>
      <c r="I67" s="13" t="s">
        <v>36</v>
      </c>
      <c r="J67" s="13"/>
      <c r="K67" s="13">
        <f t="shared" si="13"/>
        <v>0</v>
      </c>
      <c r="L67" s="13">
        <f t="shared" si="3"/>
        <v>0</v>
      </c>
      <c r="M67" s="13"/>
      <c r="N67" s="13">
        <v>0</v>
      </c>
      <c r="O67" s="13">
        <f t="shared" si="4"/>
        <v>0</v>
      </c>
      <c r="P67" s="15"/>
      <c r="Q67" s="15"/>
      <c r="R67" s="13"/>
      <c r="S67" s="13" t="e">
        <f t="shared" si="6"/>
        <v>#DIV/0!</v>
      </c>
      <c r="T67" s="13" t="e">
        <f t="shared" si="7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 t="s">
        <v>46</v>
      </c>
      <c r="AF67" s="1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109</v>
      </c>
      <c r="B68" s="13" t="s">
        <v>41</v>
      </c>
      <c r="C68" s="13"/>
      <c r="D68" s="13"/>
      <c r="E68" s="13"/>
      <c r="F68" s="13"/>
      <c r="G68" s="14">
        <v>0</v>
      </c>
      <c r="H68" s="13">
        <v>50</v>
      </c>
      <c r="I68" s="13" t="s">
        <v>36</v>
      </c>
      <c r="J68" s="13"/>
      <c r="K68" s="13">
        <f t="shared" si="13"/>
        <v>0</v>
      </c>
      <c r="L68" s="13">
        <f t="shared" si="3"/>
        <v>0</v>
      </c>
      <c r="M68" s="13"/>
      <c r="N68" s="13">
        <v>0</v>
      </c>
      <c r="O68" s="13">
        <f t="shared" si="4"/>
        <v>0</v>
      </c>
      <c r="P68" s="15"/>
      <c r="Q68" s="15"/>
      <c r="R68" s="13"/>
      <c r="S68" s="13" t="e">
        <f t="shared" si="6"/>
        <v>#DIV/0!</v>
      </c>
      <c r="T68" s="13" t="e">
        <f t="shared" si="7"/>
        <v>#DIV/0!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 t="s">
        <v>46</v>
      </c>
      <c r="AF68" s="1">
        <f t="shared" si="8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110</v>
      </c>
      <c r="B69" s="13" t="s">
        <v>41</v>
      </c>
      <c r="C69" s="13"/>
      <c r="D69" s="13"/>
      <c r="E69" s="13"/>
      <c r="F69" s="13"/>
      <c r="G69" s="14">
        <v>0</v>
      </c>
      <c r="H69" s="13">
        <v>30</v>
      </c>
      <c r="I69" s="13" t="s">
        <v>36</v>
      </c>
      <c r="J69" s="13"/>
      <c r="K69" s="13">
        <f t="shared" si="13"/>
        <v>0</v>
      </c>
      <c r="L69" s="13">
        <f t="shared" si="3"/>
        <v>0</v>
      </c>
      <c r="M69" s="13"/>
      <c r="N69" s="13">
        <v>0</v>
      </c>
      <c r="O69" s="13">
        <f t="shared" si="4"/>
        <v>0</v>
      </c>
      <c r="P69" s="15"/>
      <c r="Q69" s="15"/>
      <c r="R69" s="13"/>
      <c r="S69" s="13" t="e">
        <f t="shared" si="6"/>
        <v>#DIV/0!</v>
      </c>
      <c r="T69" s="13" t="e">
        <f t="shared" si="7"/>
        <v>#DIV/0!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 t="s">
        <v>46</v>
      </c>
      <c r="AF69" s="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111</v>
      </c>
      <c r="B70" s="13" t="s">
        <v>41</v>
      </c>
      <c r="C70" s="13"/>
      <c r="D70" s="13"/>
      <c r="E70" s="13"/>
      <c r="F70" s="13"/>
      <c r="G70" s="14">
        <v>0</v>
      </c>
      <c r="H70" s="13">
        <v>55</v>
      </c>
      <c r="I70" s="13" t="s">
        <v>36</v>
      </c>
      <c r="J70" s="13"/>
      <c r="K70" s="13">
        <f t="shared" ref="K70:K97" si="19">E70-J70</f>
        <v>0</v>
      </c>
      <c r="L70" s="13">
        <f t="shared" si="3"/>
        <v>0</v>
      </c>
      <c r="M70" s="13"/>
      <c r="N70" s="13">
        <v>0</v>
      </c>
      <c r="O70" s="13">
        <f t="shared" si="4"/>
        <v>0</v>
      </c>
      <c r="P70" s="15"/>
      <c r="Q70" s="15"/>
      <c r="R70" s="13"/>
      <c r="S70" s="13" t="e">
        <f t="shared" si="6"/>
        <v>#DIV/0!</v>
      </c>
      <c r="T70" s="13" t="e">
        <f t="shared" si="7"/>
        <v>#DIV/0!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 t="s">
        <v>46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112</v>
      </c>
      <c r="B71" s="13" t="s">
        <v>41</v>
      </c>
      <c r="C71" s="13"/>
      <c r="D71" s="13"/>
      <c r="E71" s="13"/>
      <c r="F71" s="13"/>
      <c r="G71" s="14">
        <v>0</v>
      </c>
      <c r="H71" s="13">
        <v>40</v>
      </c>
      <c r="I71" s="13" t="s">
        <v>36</v>
      </c>
      <c r="J71" s="13"/>
      <c r="K71" s="13">
        <f t="shared" si="19"/>
        <v>0</v>
      </c>
      <c r="L71" s="13">
        <f t="shared" ref="L71:L97" si="20">E71-M71</f>
        <v>0</v>
      </c>
      <c r="M71" s="13"/>
      <c r="N71" s="13">
        <v>0</v>
      </c>
      <c r="O71" s="13">
        <f t="shared" ref="O71:O97" si="21">L71/5</f>
        <v>0</v>
      </c>
      <c r="P71" s="15"/>
      <c r="Q71" s="15"/>
      <c r="R71" s="13"/>
      <c r="S71" s="13" t="e">
        <f t="shared" ref="S71:S97" si="22">(F71+N71+P71)/O71</f>
        <v>#DIV/0!</v>
      </c>
      <c r="T71" s="13" t="e">
        <f t="shared" ref="T71:T97" si="23">(F71+N71)/O71</f>
        <v>#DIV/0!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 t="s">
        <v>46</v>
      </c>
      <c r="AF71" s="1">
        <f t="shared" ref="AF71:AF97" si="24">ROUND(G71*P71,0)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41</v>
      </c>
      <c r="C72" s="1">
        <v>65</v>
      </c>
      <c r="D72" s="1">
        <v>198</v>
      </c>
      <c r="E72" s="1">
        <v>62</v>
      </c>
      <c r="F72" s="1">
        <v>181</v>
      </c>
      <c r="G72" s="7">
        <v>0.4</v>
      </c>
      <c r="H72" s="1">
        <v>50</v>
      </c>
      <c r="I72" s="1" t="s">
        <v>36</v>
      </c>
      <c r="J72" s="1">
        <v>63</v>
      </c>
      <c r="K72" s="1">
        <f t="shared" si="19"/>
        <v>-1</v>
      </c>
      <c r="L72" s="1">
        <f t="shared" si="20"/>
        <v>62</v>
      </c>
      <c r="M72" s="1"/>
      <c r="N72" s="1">
        <v>0</v>
      </c>
      <c r="O72" s="1">
        <f t="shared" si="21"/>
        <v>12.4</v>
      </c>
      <c r="P72" s="5"/>
      <c r="Q72" s="5"/>
      <c r="R72" s="1"/>
      <c r="S72" s="1">
        <f t="shared" si="22"/>
        <v>14.596774193548386</v>
      </c>
      <c r="T72" s="1">
        <f t="shared" si="23"/>
        <v>14.596774193548386</v>
      </c>
      <c r="U72" s="1">
        <v>8</v>
      </c>
      <c r="V72" s="1">
        <v>22.4</v>
      </c>
      <c r="W72" s="1">
        <v>21</v>
      </c>
      <c r="X72" s="1">
        <v>22.8</v>
      </c>
      <c r="Y72" s="1">
        <v>25</v>
      </c>
      <c r="Z72" s="1">
        <v>24.4</v>
      </c>
      <c r="AA72" s="1">
        <v>21.8</v>
      </c>
      <c r="AB72" s="1">
        <v>21.2</v>
      </c>
      <c r="AC72" s="1">
        <v>24.6</v>
      </c>
      <c r="AD72" s="1">
        <v>17.600000000000001</v>
      </c>
      <c r="AE72" s="1"/>
      <c r="AF72" s="1">
        <f t="shared" si="24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114</v>
      </c>
      <c r="B73" s="1" t="s">
        <v>41</v>
      </c>
      <c r="C73" s="1">
        <v>70</v>
      </c>
      <c r="D73" s="1">
        <v>160</v>
      </c>
      <c r="E73" s="1">
        <v>57</v>
      </c>
      <c r="F73" s="1">
        <v>150</v>
      </c>
      <c r="G73" s="7">
        <v>0.4</v>
      </c>
      <c r="H73" s="1">
        <v>55</v>
      </c>
      <c r="I73" s="1" t="s">
        <v>36</v>
      </c>
      <c r="J73" s="1">
        <v>57</v>
      </c>
      <c r="K73" s="1">
        <f t="shared" si="19"/>
        <v>0</v>
      </c>
      <c r="L73" s="1">
        <f t="shared" si="20"/>
        <v>57</v>
      </c>
      <c r="M73" s="1"/>
      <c r="N73" s="1">
        <v>0</v>
      </c>
      <c r="O73" s="1">
        <f t="shared" si="21"/>
        <v>11.4</v>
      </c>
      <c r="P73" s="5"/>
      <c r="Q73" s="5"/>
      <c r="R73" s="1"/>
      <c r="S73" s="1">
        <f t="shared" si="22"/>
        <v>13.157894736842104</v>
      </c>
      <c r="T73" s="1">
        <f t="shared" si="23"/>
        <v>13.157894736842104</v>
      </c>
      <c r="U73" s="1">
        <v>14.2</v>
      </c>
      <c r="V73" s="1">
        <v>14.6</v>
      </c>
      <c r="W73" s="1">
        <v>12.6</v>
      </c>
      <c r="X73" s="1">
        <v>24</v>
      </c>
      <c r="Y73" s="1">
        <v>26.4</v>
      </c>
      <c r="Z73" s="1">
        <v>20.2</v>
      </c>
      <c r="AA73" s="1">
        <v>18.2</v>
      </c>
      <c r="AB73" s="1">
        <v>19.600000000000001</v>
      </c>
      <c r="AC73" s="1">
        <v>22.6</v>
      </c>
      <c r="AD73" s="1">
        <v>13.2</v>
      </c>
      <c r="AE73" s="1"/>
      <c r="AF73" s="1">
        <f t="shared" si="24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115</v>
      </c>
      <c r="B74" s="1" t="s">
        <v>35</v>
      </c>
      <c r="C74" s="1">
        <v>8.65</v>
      </c>
      <c r="D74" s="1">
        <v>58.871000000000002</v>
      </c>
      <c r="E74" s="1">
        <v>18.690000000000001</v>
      </c>
      <c r="F74" s="1">
        <v>45.948999999999998</v>
      </c>
      <c r="G74" s="7">
        <v>1</v>
      </c>
      <c r="H74" s="1">
        <v>55</v>
      </c>
      <c r="I74" s="1" t="s">
        <v>36</v>
      </c>
      <c r="J74" s="1">
        <v>17.600000000000001</v>
      </c>
      <c r="K74" s="1">
        <f t="shared" si="19"/>
        <v>1.0899999999999999</v>
      </c>
      <c r="L74" s="1">
        <f t="shared" si="20"/>
        <v>18.690000000000001</v>
      </c>
      <c r="M74" s="1"/>
      <c r="N74" s="1">
        <v>0</v>
      </c>
      <c r="O74" s="1">
        <f t="shared" si="21"/>
        <v>3.7380000000000004</v>
      </c>
      <c r="P74" s="5"/>
      <c r="Q74" s="5"/>
      <c r="R74" s="1"/>
      <c r="S74" s="1">
        <f t="shared" si="22"/>
        <v>12.292402354200105</v>
      </c>
      <c r="T74" s="1">
        <f t="shared" si="23"/>
        <v>12.292402354200105</v>
      </c>
      <c r="U74" s="1">
        <v>2.302</v>
      </c>
      <c r="V74" s="1">
        <v>0.57640000000000002</v>
      </c>
      <c r="W74" s="1">
        <v>1.4408000000000001</v>
      </c>
      <c r="X74" s="1">
        <v>4.8688000000000002</v>
      </c>
      <c r="Y74" s="1">
        <v>4.2923999999999998</v>
      </c>
      <c r="Z74" s="1">
        <v>2.4611999999999998</v>
      </c>
      <c r="AA74" s="1">
        <v>1.5968</v>
      </c>
      <c r="AB74" s="1">
        <v>1.4368000000000001</v>
      </c>
      <c r="AC74" s="1">
        <v>1.7216</v>
      </c>
      <c r="AD74" s="1">
        <v>0.85839999999999994</v>
      </c>
      <c r="AE74" s="1"/>
      <c r="AF74" s="1">
        <f t="shared" si="24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116</v>
      </c>
      <c r="B75" s="1" t="s">
        <v>41</v>
      </c>
      <c r="C75" s="1">
        <v>23</v>
      </c>
      <c r="D75" s="1"/>
      <c r="E75" s="1">
        <v>-2</v>
      </c>
      <c r="F75" s="1">
        <v>6</v>
      </c>
      <c r="G75" s="7">
        <v>0.2</v>
      </c>
      <c r="H75" s="1">
        <v>40</v>
      </c>
      <c r="I75" s="1" t="s">
        <v>36</v>
      </c>
      <c r="J75" s="1"/>
      <c r="K75" s="1">
        <f t="shared" si="19"/>
        <v>-2</v>
      </c>
      <c r="L75" s="1">
        <f t="shared" si="20"/>
        <v>-2</v>
      </c>
      <c r="M75" s="1"/>
      <c r="N75" s="1">
        <v>6</v>
      </c>
      <c r="O75" s="1">
        <f t="shared" si="21"/>
        <v>-0.4</v>
      </c>
      <c r="P75" s="5"/>
      <c r="Q75" s="5"/>
      <c r="R75" s="1"/>
      <c r="S75" s="1">
        <f t="shared" si="22"/>
        <v>-30</v>
      </c>
      <c r="T75" s="1">
        <f t="shared" si="23"/>
        <v>-30</v>
      </c>
      <c r="U75" s="1">
        <v>0.8</v>
      </c>
      <c r="V75" s="1">
        <v>0.8</v>
      </c>
      <c r="W75" s="1">
        <v>-0.4</v>
      </c>
      <c r="X75" s="1">
        <v>-0.4</v>
      </c>
      <c r="Y75" s="1">
        <v>0</v>
      </c>
      <c r="Z75" s="1">
        <v>2.4</v>
      </c>
      <c r="AA75" s="1">
        <v>2.4</v>
      </c>
      <c r="AB75" s="1">
        <v>0</v>
      </c>
      <c r="AC75" s="1">
        <v>1.2</v>
      </c>
      <c r="AD75" s="1">
        <v>1.4</v>
      </c>
      <c r="AE75" s="1" t="s">
        <v>117</v>
      </c>
      <c r="AF75" s="1">
        <f t="shared" si="24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118</v>
      </c>
      <c r="B76" s="1" t="s">
        <v>41</v>
      </c>
      <c r="C76" s="1">
        <v>32</v>
      </c>
      <c r="D76" s="1">
        <v>25</v>
      </c>
      <c r="E76" s="1">
        <v>16</v>
      </c>
      <c r="F76" s="1">
        <v>18</v>
      </c>
      <c r="G76" s="7">
        <v>0.2</v>
      </c>
      <c r="H76" s="1">
        <v>35</v>
      </c>
      <c r="I76" s="1" t="s">
        <v>36</v>
      </c>
      <c r="J76" s="1">
        <v>26</v>
      </c>
      <c r="K76" s="1">
        <f t="shared" si="19"/>
        <v>-10</v>
      </c>
      <c r="L76" s="1">
        <f t="shared" si="20"/>
        <v>16</v>
      </c>
      <c r="M76" s="1"/>
      <c r="N76" s="1">
        <v>34</v>
      </c>
      <c r="O76" s="1">
        <f t="shared" si="21"/>
        <v>3.2</v>
      </c>
      <c r="P76" s="5"/>
      <c r="Q76" s="5"/>
      <c r="R76" s="1"/>
      <c r="S76" s="1">
        <f t="shared" si="22"/>
        <v>16.25</v>
      </c>
      <c r="T76" s="1">
        <f t="shared" si="23"/>
        <v>16.25</v>
      </c>
      <c r="U76" s="1">
        <v>6</v>
      </c>
      <c r="V76" s="1">
        <v>3</v>
      </c>
      <c r="W76" s="1">
        <v>0.8</v>
      </c>
      <c r="X76" s="1">
        <v>4</v>
      </c>
      <c r="Y76" s="1">
        <v>5.6</v>
      </c>
      <c r="Z76" s="1">
        <v>7.6</v>
      </c>
      <c r="AA76" s="1">
        <v>4.8</v>
      </c>
      <c r="AB76" s="1">
        <v>6.6</v>
      </c>
      <c r="AC76" s="1">
        <v>7.8</v>
      </c>
      <c r="AD76" s="1">
        <v>5.6</v>
      </c>
      <c r="AE76" s="1"/>
      <c r="AF76" s="1">
        <f t="shared" si="24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4" t="s">
        <v>119</v>
      </c>
      <c r="B77" s="24" t="s">
        <v>35</v>
      </c>
      <c r="C77" s="24">
        <v>97.531999999999996</v>
      </c>
      <c r="D77" s="24">
        <v>289.39999999999998</v>
      </c>
      <c r="E77" s="24">
        <v>225.797</v>
      </c>
      <c r="F77" s="24">
        <v>136.346</v>
      </c>
      <c r="G77" s="25">
        <v>1</v>
      </c>
      <c r="H77" s="24">
        <v>60</v>
      </c>
      <c r="I77" s="24" t="s">
        <v>36</v>
      </c>
      <c r="J77" s="24">
        <v>70.010000000000005</v>
      </c>
      <c r="K77" s="24">
        <f t="shared" si="19"/>
        <v>155.78699999999998</v>
      </c>
      <c r="L77" s="24">
        <f t="shared" si="20"/>
        <v>68.407000000000011</v>
      </c>
      <c r="M77" s="24">
        <v>157.38999999999999</v>
      </c>
      <c r="N77" s="24">
        <v>0</v>
      </c>
      <c r="O77" s="24">
        <f t="shared" si="21"/>
        <v>13.681400000000002</v>
      </c>
      <c r="P77" s="26"/>
      <c r="Q77" s="26"/>
      <c r="R77" s="24"/>
      <c r="S77" s="24">
        <f t="shared" si="22"/>
        <v>9.9657929744032039</v>
      </c>
      <c r="T77" s="24">
        <f t="shared" si="23"/>
        <v>9.9657929744032039</v>
      </c>
      <c r="U77" s="24">
        <v>16.1388</v>
      </c>
      <c r="V77" s="24">
        <v>13.3484</v>
      </c>
      <c r="W77" s="24">
        <v>12.81</v>
      </c>
      <c r="X77" s="24">
        <v>25.884799999999998</v>
      </c>
      <c r="Y77" s="24">
        <v>26.3948</v>
      </c>
      <c r="Z77" s="24">
        <v>19.678000000000001</v>
      </c>
      <c r="AA77" s="24">
        <v>20.38</v>
      </c>
      <c r="AB77" s="24">
        <v>22.0044</v>
      </c>
      <c r="AC77" s="24">
        <v>20.813600000000001</v>
      </c>
      <c r="AD77" s="24">
        <v>16.369599999999998</v>
      </c>
      <c r="AE77" s="24" t="s">
        <v>60</v>
      </c>
      <c r="AF77" s="1">
        <f t="shared" si="24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4" t="s">
        <v>120</v>
      </c>
      <c r="B78" s="24" t="s">
        <v>35</v>
      </c>
      <c r="C78" s="24">
        <v>562.76700000000005</v>
      </c>
      <c r="D78" s="24">
        <v>2387.2020000000002</v>
      </c>
      <c r="E78" s="24">
        <v>1437.0619999999999</v>
      </c>
      <c r="F78" s="24">
        <v>734.351</v>
      </c>
      <c r="G78" s="25">
        <v>1</v>
      </c>
      <c r="H78" s="24">
        <v>60</v>
      </c>
      <c r="I78" s="24" t="s">
        <v>36</v>
      </c>
      <c r="J78" s="24">
        <v>446</v>
      </c>
      <c r="K78" s="24">
        <f t="shared" si="19"/>
        <v>991.0619999999999</v>
      </c>
      <c r="L78" s="24">
        <f t="shared" si="20"/>
        <v>434.91999999999985</v>
      </c>
      <c r="M78" s="24">
        <v>1002.1420000000001</v>
      </c>
      <c r="N78" s="24">
        <v>64.232200000000034</v>
      </c>
      <c r="O78" s="24">
        <f t="shared" si="21"/>
        <v>86.983999999999966</v>
      </c>
      <c r="P78" s="26"/>
      <c r="Q78" s="26"/>
      <c r="R78" s="24"/>
      <c r="S78" s="24">
        <f t="shared" si="22"/>
        <v>9.1808056654097339</v>
      </c>
      <c r="T78" s="24">
        <f t="shared" si="23"/>
        <v>9.1808056654097339</v>
      </c>
      <c r="U78" s="24">
        <v>108.2154</v>
      </c>
      <c r="V78" s="24">
        <v>97.971799999999988</v>
      </c>
      <c r="W78" s="24">
        <v>88.295799999999957</v>
      </c>
      <c r="X78" s="24">
        <v>139.74799999999999</v>
      </c>
      <c r="Y78" s="24">
        <v>132.58260000000001</v>
      </c>
      <c r="Z78" s="24">
        <v>109.7308</v>
      </c>
      <c r="AA78" s="24">
        <v>130.8528</v>
      </c>
      <c r="AB78" s="24">
        <v>142.36859999999999</v>
      </c>
      <c r="AC78" s="24">
        <v>135.04740000000001</v>
      </c>
      <c r="AD78" s="24">
        <v>85.824600000000004</v>
      </c>
      <c r="AE78" s="24" t="s">
        <v>60</v>
      </c>
      <c r="AF78" s="1">
        <f t="shared" si="24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4" t="s">
        <v>121</v>
      </c>
      <c r="B79" s="24" t="s">
        <v>35</v>
      </c>
      <c r="C79" s="24">
        <v>425.20299999999997</v>
      </c>
      <c r="D79" s="24">
        <v>5297.1109999999999</v>
      </c>
      <c r="E79" s="24">
        <v>3641.761</v>
      </c>
      <c r="F79" s="24">
        <v>1325.653</v>
      </c>
      <c r="G79" s="25">
        <v>1</v>
      </c>
      <c r="H79" s="24">
        <v>60</v>
      </c>
      <c r="I79" s="24" t="s">
        <v>36</v>
      </c>
      <c r="J79" s="24">
        <v>1624.068</v>
      </c>
      <c r="K79" s="24">
        <f t="shared" si="19"/>
        <v>2017.693</v>
      </c>
      <c r="L79" s="24">
        <f t="shared" si="20"/>
        <v>615.60800000000017</v>
      </c>
      <c r="M79" s="24">
        <v>3026.1529999999998</v>
      </c>
      <c r="N79" s="24">
        <v>0</v>
      </c>
      <c r="O79" s="24">
        <f t="shared" si="21"/>
        <v>123.12160000000003</v>
      </c>
      <c r="P79" s="26"/>
      <c r="Q79" s="26"/>
      <c r="R79" s="24"/>
      <c r="S79" s="24">
        <f t="shared" si="22"/>
        <v>10.76702219594287</v>
      </c>
      <c r="T79" s="24">
        <f t="shared" si="23"/>
        <v>10.76702219594287</v>
      </c>
      <c r="U79" s="24">
        <v>121.47920000000001</v>
      </c>
      <c r="V79" s="24">
        <v>144.25280000000001</v>
      </c>
      <c r="W79" s="24">
        <v>177.75759999999991</v>
      </c>
      <c r="X79" s="24">
        <v>225.54920000000001</v>
      </c>
      <c r="Y79" s="24">
        <v>196.98820000000001</v>
      </c>
      <c r="Z79" s="24">
        <v>165.34299999999999</v>
      </c>
      <c r="AA79" s="24">
        <v>175.4006</v>
      </c>
      <c r="AB79" s="24">
        <v>176.75800000000001</v>
      </c>
      <c r="AC79" s="24">
        <v>152.20660000000001</v>
      </c>
      <c r="AD79" s="24">
        <v>66.561400000000049</v>
      </c>
      <c r="AE79" s="24" t="s">
        <v>60</v>
      </c>
      <c r="AF79" s="1">
        <f t="shared" si="24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1" t="s">
        <v>122</v>
      </c>
      <c r="B80" s="21" t="s">
        <v>35</v>
      </c>
      <c r="C80" s="21">
        <v>-4.9249999999999998</v>
      </c>
      <c r="D80" s="21">
        <v>5490.6809999999996</v>
      </c>
      <c r="E80" s="21">
        <v>3831.04</v>
      </c>
      <c r="F80" s="21">
        <v>1394.7829999999999</v>
      </c>
      <c r="G80" s="22">
        <v>1</v>
      </c>
      <c r="H80" s="21">
        <v>60</v>
      </c>
      <c r="I80" s="21" t="s">
        <v>36</v>
      </c>
      <c r="J80" s="21">
        <v>1835.979</v>
      </c>
      <c r="K80" s="21">
        <f t="shared" si="19"/>
        <v>1995.0609999999999</v>
      </c>
      <c r="L80" s="21">
        <f t="shared" si="20"/>
        <v>814.45499999999993</v>
      </c>
      <c r="M80" s="21">
        <v>3016.585</v>
      </c>
      <c r="N80" s="21">
        <v>524.16899999999987</v>
      </c>
      <c r="O80" s="21">
        <f t="shared" si="21"/>
        <v>162.89099999999999</v>
      </c>
      <c r="P80" s="29">
        <f>14.9*O80-N80-F80</f>
        <v>508.12390000000005</v>
      </c>
      <c r="Q80" s="23"/>
      <c r="R80" s="21"/>
      <c r="S80" s="21">
        <f t="shared" si="22"/>
        <v>14.9</v>
      </c>
      <c r="T80" s="21">
        <f t="shared" si="23"/>
        <v>11.780589473942698</v>
      </c>
      <c r="U80" s="21">
        <v>175.666</v>
      </c>
      <c r="V80" s="21">
        <v>148.84639999999999</v>
      </c>
      <c r="W80" s="21">
        <v>157.0124000000001</v>
      </c>
      <c r="X80" s="21">
        <v>209.07740000000001</v>
      </c>
      <c r="Y80" s="21">
        <v>179.10059999999999</v>
      </c>
      <c r="Z80" s="21">
        <v>130.999</v>
      </c>
      <c r="AA80" s="21">
        <v>138.583</v>
      </c>
      <c r="AB80" s="21">
        <v>181.70840000000001</v>
      </c>
      <c r="AC80" s="21">
        <v>218.50319999999999</v>
      </c>
      <c r="AD80" s="21">
        <v>215.1208</v>
      </c>
      <c r="AE80" s="21" t="s">
        <v>53</v>
      </c>
      <c r="AF80" s="1">
        <f t="shared" si="24"/>
        <v>508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35</v>
      </c>
      <c r="C81" s="1">
        <v>32.92</v>
      </c>
      <c r="D81" s="1"/>
      <c r="E81" s="1">
        <v>12.237</v>
      </c>
      <c r="F81" s="1">
        <v>13.375</v>
      </c>
      <c r="G81" s="7">
        <v>1</v>
      </c>
      <c r="H81" s="1">
        <v>55</v>
      </c>
      <c r="I81" s="1" t="s">
        <v>36</v>
      </c>
      <c r="J81" s="1">
        <v>14.3</v>
      </c>
      <c r="K81" s="1">
        <f t="shared" si="19"/>
        <v>-2.0630000000000006</v>
      </c>
      <c r="L81" s="1">
        <f t="shared" si="20"/>
        <v>12.237</v>
      </c>
      <c r="M81" s="1"/>
      <c r="N81" s="1">
        <v>0</v>
      </c>
      <c r="O81" s="1">
        <f t="shared" si="21"/>
        <v>2.4474</v>
      </c>
      <c r="P81" s="5">
        <f>10*O81-N81-F81</f>
        <v>11.099</v>
      </c>
      <c r="Q81" s="5"/>
      <c r="R81" s="1"/>
      <c r="S81" s="1">
        <f t="shared" si="22"/>
        <v>10</v>
      </c>
      <c r="T81" s="1">
        <f t="shared" si="23"/>
        <v>5.4649832475279885</v>
      </c>
      <c r="U81" s="1">
        <v>-0.2576</v>
      </c>
      <c r="V81" s="1">
        <v>0.81679999999999997</v>
      </c>
      <c r="W81" s="1">
        <v>1.3328</v>
      </c>
      <c r="X81" s="1">
        <v>2.1347999999999998</v>
      </c>
      <c r="Y81" s="1">
        <v>0.8044</v>
      </c>
      <c r="Z81" s="1">
        <v>0.80800000000000005</v>
      </c>
      <c r="AA81" s="1">
        <v>0.80800000000000005</v>
      </c>
      <c r="AB81" s="1">
        <v>-9.7000000000000003E-2</v>
      </c>
      <c r="AC81" s="1">
        <v>0.97739999999999994</v>
      </c>
      <c r="AD81" s="1">
        <v>5.0944000000000003</v>
      </c>
      <c r="AE81" s="1"/>
      <c r="AF81" s="1">
        <f t="shared" si="24"/>
        <v>11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124</v>
      </c>
      <c r="B82" s="1" t="s">
        <v>35</v>
      </c>
      <c r="C82" s="1">
        <v>2.6459999999999999</v>
      </c>
      <c r="D82" s="1">
        <v>21.523</v>
      </c>
      <c r="E82" s="1">
        <v>1.444</v>
      </c>
      <c r="F82" s="1">
        <v>20.079000000000001</v>
      </c>
      <c r="G82" s="7">
        <v>1</v>
      </c>
      <c r="H82" s="1">
        <v>55</v>
      </c>
      <c r="I82" s="1" t="s">
        <v>36</v>
      </c>
      <c r="J82" s="1">
        <v>3.8</v>
      </c>
      <c r="K82" s="1">
        <f t="shared" si="19"/>
        <v>-2.3559999999999999</v>
      </c>
      <c r="L82" s="1">
        <f t="shared" si="20"/>
        <v>1.444</v>
      </c>
      <c r="M82" s="1"/>
      <c r="N82" s="1">
        <v>0</v>
      </c>
      <c r="O82" s="1">
        <f t="shared" si="21"/>
        <v>0.2888</v>
      </c>
      <c r="P82" s="5"/>
      <c r="Q82" s="5"/>
      <c r="R82" s="1"/>
      <c r="S82" s="1">
        <f t="shared" si="22"/>
        <v>69.52562326869807</v>
      </c>
      <c r="T82" s="1">
        <f t="shared" si="23"/>
        <v>69.52562326869807</v>
      </c>
      <c r="U82" s="1">
        <v>0.30980000000000002</v>
      </c>
      <c r="V82" s="1">
        <v>2.1000000000000001E-2</v>
      </c>
      <c r="W82" s="1">
        <v>0.26879999999999998</v>
      </c>
      <c r="X82" s="1">
        <v>1.6108</v>
      </c>
      <c r="Y82" s="1">
        <v>0.53780000000000006</v>
      </c>
      <c r="Z82" s="1">
        <v>0.26939999999999997</v>
      </c>
      <c r="AA82" s="1">
        <v>0.53680000000000005</v>
      </c>
      <c r="AB82" s="1">
        <v>0.53639999999999999</v>
      </c>
      <c r="AC82" s="1">
        <v>1.6128</v>
      </c>
      <c r="AD82" s="1">
        <v>1.3444</v>
      </c>
      <c r="AE82" s="1"/>
      <c r="AF82" s="1">
        <f t="shared" si="24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35</v>
      </c>
      <c r="C83" s="1"/>
      <c r="D83" s="1">
        <v>11</v>
      </c>
      <c r="E83" s="1">
        <v>1.3720000000000001</v>
      </c>
      <c r="F83" s="1">
        <v>9.6280000000000001</v>
      </c>
      <c r="G83" s="7">
        <v>1</v>
      </c>
      <c r="H83" s="1">
        <v>55</v>
      </c>
      <c r="I83" s="1" t="s">
        <v>36</v>
      </c>
      <c r="J83" s="1">
        <v>1.3</v>
      </c>
      <c r="K83" s="1">
        <f t="shared" si="19"/>
        <v>7.2000000000000064E-2</v>
      </c>
      <c r="L83" s="1">
        <f t="shared" si="20"/>
        <v>1.3720000000000001</v>
      </c>
      <c r="M83" s="1"/>
      <c r="N83" s="1">
        <v>0</v>
      </c>
      <c r="O83" s="1">
        <f t="shared" si="21"/>
        <v>0.27440000000000003</v>
      </c>
      <c r="P83" s="5"/>
      <c r="Q83" s="5"/>
      <c r="R83" s="1"/>
      <c r="S83" s="1">
        <f t="shared" si="22"/>
        <v>35.087463556851311</v>
      </c>
      <c r="T83" s="1">
        <f t="shared" si="23"/>
        <v>35.087463556851311</v>
      </c>
      <c r="U83" s="1">
        <v>0.27439999999999998</v>
      </c>
      <c r="V83" s="1">
        <v>0</v>
      </c>
      <c r="W83" s="1">
        <v>0</v>
      </c>
      <c r="X83" s="1">
        <v>0.5444</v>
      </c>
      <c r="Y83" s="1">
        <v>0.5444</v>
      </c>
      <c r="Z83" s="1">
        <v>0.27400000000000002</v>
      </c>
      <c r="AA83" s="1">
        <v>0.27400000000000002</v>
      </c>
      <c r="AB83" s="1">
        <v>0.26479999999999998</v>
      </c>
      <c r="AC83" s="1">
        <v>0.26479999999999998</v>
      </c>
      <c r="AD83" s="1">
        <v>0.27760000000000001</v>
      </c>
      <c r="AE83" s="1"/>
      <c r="AF83" s="1">
        <f t="shared" si="24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126</v>
      </c>
      <c r="B84" s="13" t="s">
        <v>35</v>
      </c>
      <c r="C84" s="13"/>
      <c r="D84" s="13"/>
      <c r="E84" s="13"/>
      <c r="F84" s="13"/>
      <c r="G84" s="14">
        <v>0</v>
      </c>
      <c r="H84" s="13">
        <v>60</v>
      </c>
      <c r="I84" s="13" t="s">
        <v>36</v>
      </c>
      <c r="J84" s="13"/>
      <c r="K84" s="13">
        <f t="shared" si="19"/>
        <v>0</v>
      </c>
      <c r="L84" s="13">
        <f t="shared" si="20"/>
        <v>0</v>
      </c>
      <c r="M84" s="13"/>
      <c r="N84" s="13">
        <v>0</v>
      </c>
      <c r="O84" s="13">
        <f t="shared" si="21"/>
        <v>0</v>
      </c>
      <c r="P84" s="15"/>
      <c r="Q84" s="15"/>
      <c r="R84" s="13"/>
      <c r="S84" s="13" t="e">
        <f t="shared" si="22"/>
        <v>#DIV/0!</v>
      </c>
      <c r="T84" s="13" t="e">
        <f t="shared" si="23"/>
        <v>#DIV/0!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 t="s">
        <v>46</v>
      </c>
      <c r="AF84" s="1">
        <f t="shared" si="24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127</v>
      </c>
      <c r="B85" s="1" t="s">
        <v>41</v>
      </c>
      <c r="C85" s="1">
        <v>39</v>
      </c>
      <c r="D85" s="1">
        <v>114</v>
      </c>
      <c r="E85" s="1">
        <v>65</v>
      </c>
      <c r="F85" s="1">
        <v>64</v>
      </c>
      <c r="G85" s="7">
        <v>0.3</v>
      </c>
      <c r="H85" s="1">
        <v>40</v>
      </c>
      <c r="I85" s="1" t="s">
        <v>36</v>
      </c>
      <c r="J85" s="1">
        <v>69</v>
      </c>
      <c r="K85" s="1">
        <f t="shared" si="19"/>
        <v>-4</v>
      </c>
      <c r="L85" s="1">
        <f t="shared" si="20"/>
        <v>65</v>
      </c>
      <c r="M85" s="1"/>
      <c r="N85" s="1">
        <v>78</v>
      </c>
      <c r="O85" s="1">
        <f t="shared" si="21"/>
        <v>13</v>
      </c>
      <c r="P85" s="5"/>
      <c r="Q85" s="5"/>
      <c r="R85" s="1"/>
      <c r="S85" s="1">
        <f t="shared" si="22"/>
        <v>10.923076923076923</v>
      </c>
      <c r="T85" s="1">
        <f t="shared" si="23"/>
        <v>10.923076923076923</v>
      </c>
      <c r="U85" s="1">
        <v>15.2</v>
      </c>
      <c r="V85" s="1">
        <v>6.2</v>
      </c>
      <c r="W85" s="1">
        <v>4.8</v>
      </c>
      <c r="X85" s="1">
        <v>14</v>
      </c>
      <c r="Y85" s="1">
        <v>14.4</v>
      </c>
      <c r="Z85" s="1">
        <v>12.4</v>
      </c>
      <c r="AA85" s="1">
        <v>10.199999999999999</v>
      </c>
      <c r="AB85" s="1">
        <v>13.6</v>
      </c>
      <c r="AC85" s="1">
        <v>13.4</v>
      </c>
      <c r="AD85" s="1">
        <v>2.8</v>
      </c>
      <c r="AE85" s="1"/>
      <c r="AF85" s="1">
        <f t="shared" si="24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128</v>
      </c>
      <c r="B86" s="1" t="s">
        <v>41</v>
      </c>
      <c r="C86" s="1">
        <v>26</v>
      </c>
      <c r="D86" s="1">
        <v>162</v>
      </c>
      <c r="E86" s="1">
        <v>6</v>
      </c>
      <c r="F86" s="1">
        <v>156</v>
      </c>
      <c r="G86" s="7">
        <v>0.3</v>
      </c>
      <c r="H86" s="1">
        <v>40</v>
      </c>
      <c r="I86" s="1" t="s">
        <v>36</v>
      </c>
      <c r="J86" s="1">
        <v>34</v>
      </c>
      <c r="K86" s="1">
        <f t="shared" si="19"/>
        <v>-28</v>
      </c>
      <c r="L86" s="1">
        <f t="shared" si="20"/>
        <v>6</v>
      </c>
      <c r="M86" s="1"/>
      <c r="N86" s="1">
        <v>0</v>
      </c>
      <c r="O86" s="1">
        <f t="shared" si="21"/>
        <v>1.2</v>
      </c>
      <c r="P86" s="5"/>
      <c r="Q86" s="5"/>
      <c r="R86" s="1"/>
      <c r="S86" s="1">
        <f t="shared" si="22"/>
        <v>130</v>
      </c>
      <c r="T86" s="1">
        <f t="shared" si="23"/>
        <v>130</v>
      </c>
      <c r="U86" s="1">
        <v>4</v>
      </c>
      <c r="V86" s="1">
        <v>15.4</v>
      </c>
      <c r="W86" s="1">
        <v>12.8</v>
      </c>
      <c r="X86" s="1">
        <v>8.1999999999999993</v>
      </c>
      <c r="Y86" s="1">
        <v>7.6</v>
      </c>
      <c r="Z86" s="1">
        <v>11.8</v>
      </c>
      <c r="AA86" s="1">
        <v>13.6</v>
      </c>
      <c r="AB86" s="1">
        <v>10.199999999999999</v>
      </c>
      <c r="AC86" s="1">
        <v>9.1999999999999993</v>
      </c>
      <c r="AD86" s="1">
        <v>3.6</v>
      </c>
      <c r="AE86" s="1"/>
      <c r="AF86" s="1">
        <f t="shared" si="24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129</v>
      </c>
      <c r="B87" s="1" t="s">
        <v>41</v>
      </c>
      <c r="C87" s="1">
        <v>20</v>
      </c>
      <c r="D87" s="1">
        <v>108</v>
      </c>
      <c r="E87" s="1">
        <v>29</v>
      </c>
      <c r="F87" s="1">
        <v>73</v>
      </c>
      <c r="G87" s="7">
        <v>0.3</v>
      </c>
      <c r="H87" s="1">
        <v>40</v>
      </c>
      <c r="I87" s="1" t="s">
        <v>36</v>
      </c>
      <c r="J87" s="1">
        <v>36</v>
      </c>
      <c r="K87" s="1">
        <f t="shared" si="19"/>
        <v>-7</v>
      </c>
      <c r="L87" s="1">
        <f t="shared" si="20"/>
        <v>29</v>
      </c>
      <c r="M87" s="1"/>
      <c r="N87" s="1">
        <v>0</v>
      </c>
      <c r="O87" s="1">
        <f t="shared" si="21"/>
        <v>5.8</v>
      </c>
      <c r="P87" s="5"/>
      <c r="Q87" s="5"/>
      <c r="R87" s="1"/>
      <c r="S87" s="1">
        <f t="shared" si="22"/>
        <v>12.586206896551724</v>
      </c>
      <c r="T87" s="1">
        <f t="shared" si="23"/>
        <v>12.586206896551724</v>
      </c>
      <c r="U87" s="1">
        <v>6.8</v>
      </c>
      <c r="V87" s="1">
        <v>9.1999999999999993</v>
      </c>
      <c r="W87" s="1">
        <v>8.6</v>
      </c>
      <c r="X87" s="1">
        <v>8.8000000000000007</v>
      </c>
      <c r="Y87" s="1">
        <v>10.199999999999999</v>
      </c>
      <c r="Z87" s="1">
        <v>8.4</v>
      </c>
      <c r="AA87" s="1">
        <v>6.2</v>
      </c>
      <c r="AB87" s="1">
        <v>7.4</v>
      </c>
      <c r="AC87" s="1">
        <v>8.6</v>
      </c>
      <c r="AD87" s="1">
        <v>6.4</v>
      </c>
      <c r="AE87" s="1"/>
      <c r="AF87" s="1">
        <f t="shared" si="24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130</v>
      </c>
      <c r="B88" s="1" t="s">
        <v>35</v>
      </c>
      <c r="C88" s="1"/>
      <c r="D88" s="1">
        <v>32.680999999999997</v>
      </c>
      <c r="E88" s="1">
        <v>13.616</v>
      </c>
      <c r="F88" s="1">
        <v>19.018999999999998</v>
      </c>
      <c r="G88" s="7">
        <v>1</v>
      </c>
      <c r="H88" s="1">
        <v>50</v>
      </c>
      <c r="I88" s="1" t="s">
        <v>36</v>
      </c>
      <c r="J88" s="1">
        <v>12.8</v>
      </c>
      <c r="K88" s="1">
        <f t="shared" si="19"/>
        <v>0.81599999999999895</v>
      </c>
      <c r="L88" s="1">
        <f t="shared" si="20"/>
        <v>13.616</v>
      </c>
      <c r="M88" s="1"/>
      <c r="N88" s="1">
        <v>0</v>
      </c>
      <c r="O88" s="1">
        <f t="shared" si="21"/>
        <v>2.7231999999999998</v>
      </c>
      <c r="P88" s="5">
        <f t="shared" ref="P88:P96" si="25">11*O88-N88-F88</f>
        <v>10.936199999999999</v>
      </c>
      <c r="Q88" s="5"/>
      <c r="R88" s="1"/>
      <c r="S88" s="1">
        <f t="shared" si="22"/>
        <v>11</v>
      </c>
      <c r="T88" s="1">
        <f t="shared" si="23"/>
        <v>6.9840628672150409</v>
      </c>
      <c r="U88" s="1">
        <v>1.9176</v>
      </c>
      <c r="V88" s="1">
        <v>0.82520000000000004</v>
      </c>
      <c r="W88" s="1">
        <v>1.38</v>
      </c>
      <c r="X88" s="1">
        <v>3.0455999999999999</v>
      </c>
      <c r="Y88" s="1">
        <v>2.4908000000000001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131</v>
      </c>
      <c r="AF88" s="1">
        <f t="shared" si="24"/>
        <v>11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41</v>
      </c>
      <c r="C89" s="1"/>
      <c r="D89" s="1">
        <v>48</v>
      </c>
      <c r="E89" s="1">
        <v>9</v>
      </c>
      <c r="F89" s="1">
        <v>39</v>
      </c>
      <c r="G89" s="7">
        <v>0.05</v>
      </c>
      <c r="H89" s="1">
        <v>120</v>
      </c>
      <c r="I89" s="1" t="s">
        <v>36</v>
      </c>
      <c r="J89" s="1">
        <v>9</v>
      </c>
      <c r="K89" s="1">
        <f t="shared" si="19"/>
        <v>0</v>
      </c>
      <c r="L89" s="1">
        <f t="shared" si="20"/>
        <v>9</v>
      </c>
      <c r="M89" s="1"/>
      <c r="N89" s="1">
        <v>0</v>
      </c>
      <c r="O89" s="1">
        <f t="shared" si="21"/>
        <v>1.8</v>
      </c>
      <c r="P89" s="5"/>
      <c r="Q89" s="5"/>
      <c r="R89" s="1"/>
      <c r="S89" s="1">
        <f t="shared" si="22"/>
        <v>21.666666666666668</v>
      </c>
      <c r="T89" s="1">
        <f t="shared" si="23"/>
        <v>21.666666666666668</v>
      </c>
      <c r="U89" s="1">
        <v>1.8</v>
      </c>
      <c r="V89" s="1">
        <v>3.6</v>
      </c>
      <c r="W89" s="1">
        <v>4.2</v>
      </c>
      <c r="X89" s="1">
        <v>5.8</v>
      </c>
      <c r="Y89" s="1">
        <v>5.2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131</v>
      </c>
      <c r="AF89" s="1">
        <f t="shared" si="24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21" t="s">
        <v>133</v>
      </c>
      <c r="B90" s="21" t="s">
        <v>35</v>
      </c>
      <c r="C90" s="21">
        <v>265.53899999999999</v>
      </c>
      <c r="D90" s="21">
        <v>1050.8030000000001</v>
      </c>
      <c r="E90" s="21">
        <v>560.78399999999999</v>
      </c>
      <c r="F90" s="21">
        <v>663.49800000000005</v>
      </c>
      <c r="G90" s="22">
        <v>1</v>
      </c>
      <c r="H90" s="21">
        <v>40</v>
      </c>
      <c r="I90" s="21" t="s">
        <v>36</v>
      </c>
      <c r="J90" s="21">
        <v>410.9</v>
      </c>
      <c r="K90" s="21">
        <f t="shared" si="19"/>
        <v>149.88400000000001</v>
      </c>
      <c r="L90" s="21">
        <f t="shared" si="20"/>
        <v>419.54599999999999</v>
      </c>
      <c r="M90" s="21">
        <v>141.238</v>
      </c>
      <c r="N90" s="21">
        <v>200</v>
      </c>
      <c r="O90" s="21">
        <f t="shared" si="21"/>
        <v>83.909199999999998</v>
      </c>
      <c r="P90" s="29">
        <f>14.9*O90-N90-F90</f>
        <v>386.74908000000005</v>
      </c>
      <c r="Q90" s="23"/>
      <c r="R90" s="21"/>
      <c r="S90" s="21">
        <f t="shared" si="22"/>
        <v>14.900000000000002</v>
      </c>
      <c r="T90" s="21">
        <f t="shared" si="23"/>
        <v>10.290862027048286</v>
      </c>
      <c r="U90" s="21">
        <v>74.331800000000015</v>
      </c>
      <c r="V90" s="21">
        <v>79.244200000000006</v>
      </c>
      <c r="W90" s="21">
        <v>80.2286</v>
      </c>
      <c r="X90" s="21">
        <v>111.3188</v>
      </c>
      <c r="Y90" s="21">
        <v>108.1478</v>
      </c>
      <c r="Z90" s="21">
        <v>97.566800000000001</v>
      </c>
      <c r="AA90" s="21">
        <v>98.78</v>
      </c>
      <c r="AB90" s="21">
        <v>98.010599999999997</v>
      </c>
      <c r="AC90" s="21">
        <v>95.502199999999988</v>
      </c>
      <c r="AD90" s="21">
        <v>82.845800000000011</v>
      </c>
      <c r="AE90" s="21" t="s">
        <v>58</v>
      </c>
      <c r="AF90" s="1">
        <f t="shared" si="24"/>
        <v>387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41</v>
      </c>
      <c r="C91" s="1">
        <v>27</v>
      </c>
      <c r="D91" s="1">
        <v>149</v>
      </c>
      <c r="E91" s="1">
        <v>50</v>
      </c>
      <c r="F91" s="1">
        <v>80</v>
      </c>
      <c r="G91" s="7">
        <v>0.3</v>
      </c>
      <c r="H91" s="1">
        <v>40</v>
      </c>
      <c r="I91" s="1" t="s">
        <v>36</v>
      </c>
      <c r="J91" s="1">
        <v>66</v>
      </c>
      <c r="K91" s="1">
        <f t="shared" si="19"/>
        <v>-16</v>
      </c>
      <c r="L91" s="1">
        <f t="shared" si="20"/>
        <v>50</v>
      </c>
      <c r="M91" s="1"/>
      <c r="N91" s="1">
        <v>0</v>
      </c>
      <c r="O91" s="1">
        <f t="shared" si="21"/>
        <v>10</v>
      </c>
      <c r="P91" s="5">
        <f t="shared" si="25"/>
        <v>30</v>
      </c>
      <c r="Q91" s="5"/>
      <c r="R91" s="1"/>
      <c r="S91" s="1">
        <f t="shared" si="22"/>
        <v>11</v>
      </c>
      <c r="T91" s="1">
        <f t="shared" si="23"/>
        <v>8</v>
      </c>
      <c r="U91" s="1">
        <v>7</v>
      </c>
      <c r="V91" s="1">
        <v>12.8</v>
      </c>
      <c r="W91" s="1">
        <v>5.8</v>
      </c>
      <c r="X91" s="1">
        <v>12</v>
      </c>
      <c r="Y91" s="1">
        <v>16.2</v>
      </c>
      <c r="Z91" s="1">
        <v>11.4</v>
      </c>
      <c r="AA91" s="1">
        <v>5.6</v>
      </c>
      <c r="AB91" s="1">
        <v>10</v>
      </c>
      <c r="AC91" s="1">
        <v>15</v>
      </c>
      <c r="AD91" s="1">
        <v>17.2</v>
      </c>
      <c r="AE91" s="1"/>
      <c r="AF91" s="1">
        <f t="shared" si="24"/>
        <v>9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41</v>
      </c>
      <c r="C92" s="1">
        <v>17</v>
      </c>
      <c r="D92" s="1">
        <v>144</v>
      </c>
      <c r="E92" s="1">
        <v>37</v>
      </c>
      <c r="F92" s="1">
        <v>96</v>
      </c>
      <c r="G92" s="7">
        <v>0.3</v>
      </c>
      <c r="H92" s="1">
        <v>40</v>
      </c>
      <c r="I92" s="1" t="s">
        <v>36</v>
      </c>
      <c r="J92" s="1">
        <v>40</v>
      </c>
      <c r="K92" s="1">
        <f t="shared" si="19"/>
        <v>-3</v>
      </c>
      <c r="L92" s="1">
        <f t="shared" si="20"/>
        <v>37</v>
      </c>
      <c r="M92" s="1"/>
      <c r="N92" s="1">
        <v>0</v>
      </c>
      <c r="O92" s="1">
        <f t="shared" si="21"/>
        <v>7.4</v>
      </c>
      <c r="P92" s="5"/>
      <c r="Q92" s="5"/>
      <c r="R92" s="1"/>
      <c r="S92" s="1">
        <f t="shared" si="22"/>
        <v>12.972972972972972</v>
      </c>
      <c r="T92" s="1">
        <f t="shared" si="23"/>
        <v>12.972972972972972</v>
      </c>
      <c r="U92" s="1">
        <v>8.6</v>
      </c>
      <c r="V92" s="1">
        <v>12.4</v>
      </c>
      <c r="W92" s="1">
        <v>10.4</v>
      </c>
      <c r="X92" s="1">
        <v>8.6</v>
      </c>
      <c r="Y92" s="1">
        <v>9.8000000000000007</v>
      </c>
      <c r="Z92" s="1">
        <v>9.1999999999999993</v>
      </c>
      <c r="AA92" s="1">
        <v>7.2</v>
      </c>
      <c r="AB92" s="1">
        <v>7.6</v>
      </c>
      <c r="AC92" s="1">
        <v>7.2</v>
      </c>
      <c r="AD92" s="1">
        <v>2.2000000000000002</v>
      </c>
      <c r="AE92" s="1" t="s">
        <v>136</v>
      </c>
      <c r="AF92" s="1">
        <f t="shared" si="24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35</v>
      </c>
      <c r="C93" s="1">
        <v>11.766999999999999</v>
      </c>
      <c r="D93" s="1">
        <v>24.518999999999998</v>
      </c>
      <c r="E93" s="1">
        <v>16.963999999999999</v>
      </c>
      <c r="F93" s="1">
        <v>13.331</v>
      </c>
      <c r="G93" s="7">
        <v>1</v>
      </c>
      <c r="H93" s="1">
        <v>45</v>
      </c>
      <c r="I93" s="1" t="s">
        <v>36</v>
      </c>
      <c r="J93" s="1">
        <v>17.899999999999999</v>
      </c>
      <c r="K93" s="1">
        <f t="shared" si="19"/>
        <v>-0.93599999999999994</v>
      </c>
      <c r="L93" s="1">
        <f t="shared" si="20"/>
        <v>16.963999999999999</v>
      </c>
      <c r="M93" s="1"/>
      <c r="N93" s="1">
        <v>10.124000000000001</v>
      </c>
      <c r="O93" s="1">
        <f t="shared" si="21"/>
        <v>3.3927999999999998</v>
      </c>
      <c r="P93" s="5">
        <f t="shared" si="25"/>
        <v>13.865799999999997</v>
      </c>
      <c r="Q93" s="5"/>
      <c r="R93" s="1"/>
      <c r="S93" s="1">
        <f t="shared" si="22"/>
        <v>10.999999999999998</v>
      </c>
      <c r="T93" s="1">
        <f t="shared" si="23"/>
        <v>6.9131690639000238</v>
      </c>
      <c r="U93" s="1">
        <v>3.4872000000000001</v>
      </c>
      <c r="V93" s="1">
        <v>3.3348</v>
      </c>
      <c r="W93" s="1">
        <v>3.0884</v>
      </c>
      <c r="X93" s="1">
        <v>3.8288000000000002</v>
      </c>
      <c r="Y93" s="1">
        <v>3.8256000000000001</v>
      </c>
      <c r="Z93" s="1">
        <v>3.7951999999999999</v>
      </c>
      <c r="AA93" s="1">
        <v>2.9716</v>
      </c>
      <c r="AB93" s="1">
        <v>0.82200000000000006</v>
      </c>
      <c r="AC93" s="1">
        <v>1.3588</v>
      </c>
      <c r="AD93" s="1">
        <v>3.5516000000000001</v>
      </c>
      <c r="AE93" s="1"/>
      <c r="AF93" s="1">
        <f t="shared" si="24"/>
        <v>14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41</v>
      </c>
      <c r="C94" s="1">
        <v>23</v>
      </c>
      <c r="D94" s="1">
        <v>60</v>
      </c>
      <c r="E94" s="1">
        <v>19</v>
      </c>
      <c r="F94" s="1">
        <v>42</v>
      </c>
      <c r="G94" s="7">
        <v>0.33</v>
      </c>
      <c r="H94" s="1">
        <v>40</v>
      </c>
      <c r="I94" s="1" t="s">
        <v>36</v>
      </c>
      <c r="J94" s="1">
        <v>19</v>
      </c>
      <c r="K94" s="1">
        <f t="shared" si="19"/>
        <v>0</v>
      </c>
      <c r="L94" s="1">
        <f t="shared" si="20"/>
        <v>19</v>
      </c>
      <c r="M94" s="1"/>
      <c r="N94" s="1">
        <v>10</v>
      </c>
      <c r="O94" s="1">
        <f t="shared" si="21"/>
        <v>3.8</v>
      </c>
      <c r="P94" s="5"/>
      <c r="Q94" s="5"/>
      <c r="R94" s="1"/>
      <c r="S94" s="1">
        <f t="shared" si="22"/>
        <v>13.684210526315789</v>
      </c>
      <c r="T94" s="1">
        <f t="shared" si="23"/>
        <v>13.684210526315789</v>
      </c>
      <c r="U94" s="1">
        <v>5.4</v>
      </c>
      <c r="V94" s="1">
        <v>5.8</v>
      </c>
      <c r="W94" s="1">
        <v>1.6</v>
      </c>
      <c r="X94" s="1">
        <v>6.2</v>
      </c>
      <c r="Y94" s="1">
        <v>10.199999999999999</v>
      </c>
      <c r="Z94" s="1">
        <v>5.6</v>
      </c>
      <c r="AA94" s="1">
        <v>4</v>
      </c>
      <c r="AB94" s="1">
        <v>5</v>
      </c>
      <c r="AC94" s="1">
        <v>4.5999999999999996</v>
      </c>
      <c r="AD94" s="1">
        <v>3.4</v>
      </c>
      <c r="AE94" s="1"/>
      <c r="AF94" s="1">
        <f t="shared" si="24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41</v>
      </c>
      <c r="C95" s="1">
        <v>18</v>
      </c>
      <c r="D95" s="1">
        <v>42</v>
      </c>
      <c r="E95" s="1">
        <v>21</v>
      </c>
      <c r="F95" s="1">
        <v>30</v>
      </c>
      <c r="G95" s="7">
        <v>0.3</v>
      </c>
      <c r="H95" s="1">
        <v>40</v>
      </c>
      <c r="I95" s="1" t="s">
        <v>36</v>
      </c>
      <c r="J95" s="1">
        <v>24</v>
      </c>
      <c r="K95" s="1">
        <f t="shared" si="19"/>
        <v>-3</v>
      </c>
      <c r="L95" s="1">
        <f t="shared" si="20"/>
        <v>21</v>
      </c>
      <c r="M95" s="1"/>
      <c r="N95" s="1">
        <v>12</v>
      </c>
      <c r="O95" s="1">
        <f t="shared" si="21"/>
        <v>4.2</v>
      </c>
      <c r="P95" s="5">
        <v>6</v>
      </c>
      <c r="Q95" s="5"/>
      <c r="R95" s="1"/>
      <c r="S95" s="1">
        <f t="shared" si="22"/>
        <v>11.428571428571429</v>
      </c>
      <c r="T95" s="1">
        <f t="shared" si="23"/>
        <v>10</v>
      </c>
      <c r="U95" s="1">
        <v>4.8</v>
      </c>
      <c r="V95" s="1">
        <v>4.8</v>
      </c>
      <c r="W95" s="1">
        <v>3.6</v>
      </c>
      <c r="X95" s="1">
        <v>4.5999999999999996</v>
      </c>
      <c r="Y95" s="1">
        <v>6.8</v>
      </c>
      <c r="Z95" s="1">
        <v>5</v>
      </c>
      <c r="AA95" s="1">
        <v>3.2</v>
      </c>
      <c r="AB95" s="1">
        <v>3.2</v>
      </c>
      <c r="AC95" s="1">
        <v>4.5999999999999996</v>
      </c>
      <c r="AD95" s="1">
        <v>1.8</v>
      </c>
      <c r="AE95" s="1"/>
      <c r="AF95" s="1">
        <f t="shared" si="24"/>
        <v>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140</v>
      </c>
      <c r="B96" s="1" t="s">
        <v>41</v>
      </c>
      <c r="C96" s="1">
        <v>10</v>
      </c>
      <c r="D96" s="1">
        <v>36</v>
      </c>
      <c r="E96" s="1">
        <v>19</v>
      </c>
      <c r="F96" s="1">
        <v>23</v>
      </c>
      <c r="G96" s="7">
        <v>0.12</v>
      </c>
      <c r="H96" s="1">
        <v>45</v>
      </c>
      <c r="I96" s="1" t="s">
        <v>36</v>
      </c>
      <c r="J96" s="1">
        <v>24</v>
      </c>
      <c r="K96" s="1">
        <f t="shared" si="19"/>
        <v>-5</v>
      </c>
      <c r="L96" s="1">
        <f t="shared" si="20"/>
        <v>19</v>
      </c>
      <c r="M96" s="1"/>
      <c r="N96" s="1">
        <v>0</v>
      </c>
      <c r="O96" s="1">
        <f t="shared" si="21"/>
        <v>3.8</v>
      </c>
      <c r="P96" s="5">
        <f t="shared" si="25"/>
        <v>18.799999999999997</v>
      </c>
      <c r="Q96" s="5"/>
      <c r="R96" s="1"/>
      <c r="S96" s="1">
        <f t="shared" si="22"/>
        <v>11</v>
      </c>
      <c r="T96" s="1">
        <f t="shared" si="23"/>
        <v>6.052631578947369</v>
      </c>
      <c r="U96" s="1">
        <v>2</v>
      </c>
      <c r="V96" s="1">
        <v>2.4</v>
      </c>
      <c r="W96" s="1">
        <v>1.6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131</v>
      </c>
      <c r="AF96" s="1">
        <f t="shared" si="24"/>
        <v>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0" t="s">
        <v>141</v>
      </c>
      <c r="B97" s="1" t="s">
        <v>35</v>
      </c>
      <c r="C97" s="1"/>
      <c r="D97" s="1"/>
      <c r="E97" s="1"/>
      <c r="F97" s="1"/>
      <c r="G97" s="7">
        <v>1</v>
      </c>
      <c r="H97" s="1">
        <v>180</v>
      </c>
      <c r="I97" s="1" t="s">
        <v>36</v>
      </c>
      <c r="J97" s="1"/>
      <c r="K97" s="1">
        <f t="shared" si="19"/>
        <v>0</v>
      </c>
      <c r="L97" s="1">
        <f t="shared" si="20"/>
        <v>0</v>
      </c>
      <c r="M97" s="1"/>
      <c r="N97" s="1">
        <v>10</v>
      </c>
      <c r="O97" s="1">
        <f t="shared" si="21"/>
        <v>0</v>
      </c>
      <c r="P97" s="5"/>
      <c r="Q97" s="5"/>
      <c r="R97" s="1"/>
      <c r="S97" s="1" t="e">
        <f t="shared" si="22"/>
        <v>#DIV/0!</v>
      </c>
      <c r="T97" s="1" t="e">
        <f t="shared" si="23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131</v>
      </c>
      <c r="AF97" s="1">
        <f t="shared" si="24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97" xr:uid="{D2791DEA-B5F2-4F17-AE6B-8043B9B6EFE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2025-05-01T12:11:24Z</dcterms:created>
  <dcterms:modified xsi:type="dcterms:W3CDTF">2025-05-02T07:17:07Z</dcterms:modified>
</cp:coreProperties>
</file>