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Черкизово Ташкент\"/>
    </mc:Choice>
  </mc:AlternateContent>
  <xr:revisionPtr revIDLastSave="0" documentId="13_ncr:1_{ABD30283-8C23-42CC-A356-271BB77C7C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0" i="1"/>
  <c r="Q19" i="1"/>
  <c r="Q18" i="1"/>
  <c r="Q7" i="1"/>
  <c r="Q8" i="1"/>
  <c r="Q9" i="1"/>
  <c r="Q10" i="1"/>
  <c r="Q11" i="1"/>
  <c r="Q12" i="1"/>
  <c r="Q13" i="1"/>
  <c r="Q14" i="1"/>
  <c r="Q15" i="1"/>
  <c r="Q16" i="1"/>
  <c r="Q6" i="1"/>
  <c r="P24" i="1" l="1"/>
  <c r="P23" i="1"/>
  <c r="P22" i="1"/>
  <c r="P20" i="1"/>
  <c r="P19" i="1"/>
  <c r="P18" i="1"/>
  <c r="P7" i="1"/>
  <c r="P8" i="1"/>
  <c r="P9" i="1"/>
  <c r="P10" i="1"/>
  <c r="P11" i="1"/>
  <c r="P12" i="1"/>
  <c r="P13" i="1"/>
  <c r="P14" i="1"/>
  <c r="P15" i="1"/>
  <c r="P16" i="1"/>
  <c r="P6" i="1"/>
  <c r="P5" i="1" l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2" i="1"/>
  <c r="O23" i="1"/>
  <c r="O24" i="1"/>
  <c r="U9" i="1" l="1"/>
  <c r="T9" i="1" s="1"/>
  <c r="O17" i="1"/>
  <c r="T17" i="1" s="1"/>
  <c r="O21" i="1"/>
  <c r="T21" i="1" s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9" i="1" l="1"/>
  <c r="U17" i="1"/>
  <c r="U21" i="1"/>
  <c r="U13" i="1"/>
  <c r="U23" i="1"/>
  <c r="U19" i="1"/>
  <c r="U15" i="1"/>
  <c r="U11" i="1"/>
  <c r="U7" i="1"/>
  <c r="O5" i="1"/>
  <c r="U24" i="1"/>
  <c r="U22" i="1"/>
  <c r="U20" i="1"/>
  <c r="T20" i="1" s="1"/>
  <c r="U18" i="1"/>
  <c r="T18" i="1" s="1"/>
  <c r="U16" i="1"/>
  <c r="U14" i="1"/>
  <c r="U12" i="1"/>
  <c r="U10" i="1"/>
  <c r="U8" i="1"/>
  <c r="K5" i="1"/>
  <c r="U6" i="1"/>
  <c r="AB18" i="1" l="1"/>
  <c r="AB22" i="1"/>
  <c r="T22" i="1"/>
  <c r="AB24" i="1"/>
  <c r="T24" i="1"/>
  <c r="T23" i="1"/>
  <c r="AB23" i="1"/>
  <c r="AB20" i="1"/>
  <c r="T19" i="1"/>
  <c r="AB19" i="1"/>
  <c r="AB10" i="1"/>
  <c r="T10" i="1"/>
  <c r="AB14" i="1"/>
  <c r="T14" i="1"/>
  <c r="AB12" i="1"/>
  <c r="T12" i="1"/>
  <c r="AB16" i="1"/>
  <c r="T16" i="1"/>
  <c r="T7" i="1"/>
  <c r="AB7" i="1"/>
  <c r="T15" i="1"/>
  <c r="AB15" i="1"/>
  <c r="T11" i="1"/>
  <c r="AB11" i="1"/>
  <c r="T13" i="1"/>
  <c r="AB13" i="1"/>
  <c r="T6" i="1"/>
  <c r="AB6" i="1"/>
  <c r="T8" i="1"/>
  <c r="AB8" i="1"/>
  <c r="Q5" i="1"/>
  <c r="AB5" i="1" l="1"/>
</calcChain>
</file>

<file path=xl/sharedStrings.xml><?xml version="1.0" encoding="utf-8"?>
<sst xmlns="http://schemas.openxmlformats.org/spreadsheetml/2006/main" count="83" uniqueCount="56">
  <si>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</si>
  <si>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</si>
  <si>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</si>
  <si>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</si>
  <si>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</si>
  <si>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</si>
  <si>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</si>
  <si>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</si>
  <si>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</si>
  <si>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</si>
  <si>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</si>
  <si>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</si>
  <si>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</si>
  <si>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</si>
  <si>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</si>
  <si>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</si>
  <si>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</si>
  <si>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</si>
  <si>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</si>
  <si>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</si>
  <si>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</si>
  <si>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</si>
  <si>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</si>
  <si>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02,05,</t>
  </si>
  <si>
    <t>29,04,</t>
  </si>
  <si>
    <t>15,04,</t>
  </si>
  <si>
    <t>10,04,</t>
  </si>
  <si>
    <t>03,04,</t>
  </si>
  <si>
    <t>01,04,</t>
  </si>
  <si>
    <t>ВАР МОЛОЧНАЯ ПО-Ч НМО 1 КГ К3  ЧЕРКИЗОВО</t>
  </si>
  <si>
    <t>кг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</si>
  <si>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</si>
  <si>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</si>
  <si>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</si>
  <si>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</si>
  <si>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</si>
  <si>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</si>
  <si>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</si>
  <si>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</si>
  <si>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</si>
  <si>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</si>
  <si>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</si>
  <si>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</si>
  <si>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</si>
  <si>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</si>
  <si>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</si>
  <si>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</si>
  <si>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</si>
  <si>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</si>
  <si>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</si>
  <si>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</si>
  <si>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КОПЧ ПО-Ч ЛОТ ПМО ЗА ШТ 0.4КГ K1.6  ЧЕРКИЗОВО</t>
  </si>
  <si>
    <t>12,05,</t>
  </si>
  <si>
    <t>для расчетов</t>
  </si>
  <si>
    <t>можно менять</t>
  </si>
  <si>
    <t>27,04,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</si>
</sst>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7109375" customWidth="1"/>
    <col min="14" max="15" width="7" customWidth="1"/>
    <col min="16" max="16" width="14.5703125" customWidth="1"/>
    <col min="17" max="18" width="7" customWidth="1"/>
    <col min="19" max="19" width="21" customWidth="1"/>
    <col min="20" max="21" width="5" customWidth="1"/>
    <col min="22" max="26" width="6" customWidth="1"/>
    <col min="27" max="27" width="45.7109375" customWidth="1"/>
    <col min="28" max="28" width="7" customWidth="1"/>
    <col min="29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>
        <v>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6" t="s">
        <v>54</v>
      </c>
      <c r="Q2" s="1">
        <v>14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53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55</v>
      </c>
      <c r="O4" s="1" t="s">
        <v>23</v>
      </c>
      <c r="P4" s="1"/>
      <c r="Q4" s="14" t="s">
        <v>52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1426.0650000000001</v>
      </c>
      <c r="F5" s="4">
        <f>SUM(F6:F500)</f>
        <v>3353.0740000000001</v>
      </c>
      <c r="G5" s="7"/>
      <c r="H5" s="1"/>
      <c r="I5" s="1"/>
      <c r="J5" s="4">
        <f t="shared" ref="J5:R5" si="0">SUM(J6:J500)</f>
        <v>0</v>
      </c>
      <c r="K5" s="4">
        <f t="shared" si="0"/>
        <v>1426.0650000000001</v>
      </c>
      <c r="L5" s="4">
        <f t="shared" si="0"/>
        <v>0</v>
      </c>
      <c r="M5" s="4">
        <f t="shared" si="0"/>
        <v>0</v>
      </c>
      <c r="N5" s="4">
        <f t="shared" si="0"/>
        <v>5523</v>
      </c>
      <c r="O5" s="4">
        <f t="shared" si="0"/>
        <v>285.21300000000002</v>
      </c>
      <c r="P5" s="4">
        <f t="shared" si="0"/>
        <v>280.41300000000001</v>
      </c>
      <c r="Q5" s="4">
        <f t="shared" si="0"/>
        <v>902.38200000000006</v>
      </c>
      <c r="R5" s="4">
        <f t="shared" si="0"/>
        <v>0</v>
      </c>
      <c r="S5" s="1"/>
      <c r="T5" s="1"/>
      <c r="U5" s="1"/>
      <c r="V5" s="4">
        <f>SUM(V6:V500)</f>
        <v>547.197</v>
      </c>
      <c r="W5" s="4">
        <f>SUM(W6:W500)</f>
        <v>425.3146000000001</v>
      </c>
      <c r="X5" s="4">
        <f>SUM(X6:X500)</f>
        <v>258.29680000000002</v>
      </c>
      <c r="Y5" s="4">
        <f>SUM(Y6:Y500)</f>
        <v>592.58240000000001</v>
      </c>
      <c r="Z5" s="4">
        <f>SUM(Z6:Z500)</f>
        <v>487.55599999999998</v>
      </c>
      <c r="AA5" s="1"/>
      <c r="AB5" s="4">
        <f>SUM(AB6:AB500)</f>
        <v>442.66200000000003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29</v>
      </c>
      <c r="B6" s="1" t="s">
        <v>30</v>
      </c>
      <c r="C6" s="1">
        <v>257.64999999999998</v>
      </c>
      <c r="D6" s="1"/>
      <c r="E6" s="1">
        <v>91.064999999999998</v>
      </c>
      <c r="F6" s="1">
        <v>100.074</v>
      </c>
      <c r="G6" s="7">
        <v>1</v>
      </c>
      <c r="H6" s="1">
        <v>75</v>
      </c>
      <c r="I6" s="1">
        <v>1030115552</v>
      </c>
      <c r="J6" s="1"/>
      <c r="K6" s="1">
        <f t="shared" ref="K6:K24" si="1">E6-J6</f>
        <v>91.064999999999998</v>
      </c>
      <c r="L6" s="1"/>
      <c r="M6" s="1"/>
      <c r="N6" s="1">
        <v>51</v>
      </c>
      <c r="O6" s="1">
        <f t="shared" ref="O6:O24" si="2">E6/5</f>
        <v>18.213000000000001</v>
      </c>
      <c r="P6" s="15">
        <f>O6</f>
        <v>18.213000000000001</v>
      </c>
      <c r="Q6" s="5">
        <f>IF(((IF(U6&gt;=10,$Q$1,$Q$2+U6))*P6-N6-F6)&lt;0,0,((IF(U6&gt;=10,$Q$1,$Q$2+U6))*P6-N6-F6))</f>
        <v>254.98200000000003</v>
      </c>
      <c r="R6" s="5"/>
      <c r="S6" s="1"/>
      <c r="T6" s="1">
        <f>(F6+N6+Q6)/O6</f>
        <v>22.294844341953549</v>
      </c>
      <c r="U6" s="1">
        <f>(F6+N6)/O6</f>
        <v>8.2948443419535494</v>
      </c>
      <c r="V6" s="1">
        <v>23.797000000000001</v>
      </c>
      <c r="W6" s="1">
        <v>13.714600000000001</v>
      </c>
      <c r="X6" s="1">
        <v>17.296800000000001</v>
      </c>
      <c r="Y6" s="1">
        <v>21.5824</v>
      </c>
      <c r="Z6" s="1">
        <v>20.556000000000001</v>
      </c>
      <c r="AA6" s="1"/>
      <c r="AB6" s="1">
        <f t="shared" ref="AB6:AB16" si="3">G6*Q6</f>
        <v>254.98200000000003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31</v>
      </c>
      <c r="B7" s="1" t="s">
        <v>32</v>
      </c>
      <c r="C7" s="1">
        <v>348</v>
      </c>
      <c r="D7" s="1"/>
      <c r="E7" s="1">
        <v>165</v>
      </c>
      <c r="F7" s="1">
        <v>3</v>
      </c>
      <c r="G7" s="7">
        <v>0.4</v>
      </c>
      <c r="H7" s="1">
        <v>75</v>
      </c>
      <c r="I7" s="1">
        <v>1030115404</v>
      </c>
      <c r="J7" s="1"/>
      <c r="K7" s="1">
        <f t="shared" si="1"/>
        <v>165</v>
      </c>
      <c r="L7" s="1"/>
      <c r="M7" s="1"/>
      <c r="N7" s="1">
        <v>600</v>
      </c>
      <c r="O7" s="1">
        <f t="shared" si="2"/>
        <v>33</v>
      </c>
      <c r="P7" s="15">
        <f t="shared" ref="P7:P24" si="4">O7</f>
        <v>33</v>
      </c>
      <c r="Q7" s="5">
        <f t="shared" ref="Q7:Q24" si="5">IF(((IF(U7&gt;=10,$Q$1,$Q$2+U7))*P7-N7-F7)&lt;0,0,((IF(U7&gt;=10,$Q$1,$Q$2+U7))*P7-N7-F7))</f>
        <v>189</v>
      </c>
      <c r="R7" s="5"/>
      <c r="S7" s="1"/>
      <c r="T7" s="1">
        <f t="shared" ref="T7:T24" si="6">(F7+N7+Q7)/O7</f>
        <v>24</v>
      </c>
      <c r="U7" s="1">
        <f t="shared" ref="U7:U24" si="7">(F7+N7)/O7</f>
        <v>18.272727272727273</v>
      </c>
      <c r="V7" s="1">
        <v>59.2</v>
      </c>
      <c r="W7" s="1">
        <v>46</v>
      </c>
      <c r="X7" s="1">
        <v>31.2</v>
      </c>
      <c r="Y7" s="1">
        <v>47.8</v>
      </c>
      <c r="Z7" s="1">
        <v>41.5</v>
      </c>
      <c r="AA7" s="1"/>
      <c r="AB7" s="1">
        <f t="shared" si="3"/>
        <v>75.600000000000009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32</v>
      </c>
      <c r="C8" s="1">
        <v>168</v>
      </c>
      <c r="D8" s="1"/>
      <c r="E8" s="1">
        <v>45</v>
      </c>
      <c r="F8" s="1"/>
      <c r="G8" s="7">
        <v>0.4</v>
      </c>
      <c r="H8" s="1">
        <v>75</v>
      </c>
      <c r="I8" s="1">
        <v>1030804004</v>
      </c>
      <c r="J8" s="1"/>
      <c r="K8" s="1">
        <f t="shared" si="1"/>
        <v>45</v>
      </c>
      <c r="L8" s="1"/>
      <c r="M8" s="1"/>
      <c r="N8" s="1">
        <v>282</v>
      </c>
      <c r="O8" s="1">
        <f t="shared" si="2"/>
        <v>9</v>
      </c>
      <c r="P8" s="15">
        <f t="shared" si="4"/>
        <v>9</v>
      </c>
      <c r="Q8" s="5">
        <f t="shared" si="5"/>
        <v>0</v>
      </c>
      <c r="R8" s="5"/>
      <c r="S8" s="1"/>
      <c r="T8" s="1">
        <f t="shared" si="6"/>
        <v>31.333333333333332</v>
      </c>
      <c r="U8" s="1">
        <f t="shared" si="7"/>
        <v>31.333333333333332</v>
      </c>
      <c r="V8" s="1">
        <v>33.6</v>
      </c>
      <c r="W8" s="1">
        <v>19.399999999999999</v>
      </c>
      <c r="X8" s="1">
        <v>5.8</v>
      </c>
      <c r="Y8" s="1">
        <v>19</v>
      </c>
      <c r="Z8" s="1">
        <v>12.75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34</v>
      </c>
      <c r="B9" s="1" t="s">
        <v>32</v>
      </c>
      <c r="C9" s="1">
        <v>198</v>
      </c>
      <c r="D9" s="1"/>
      <c r="E9" s="1">
        <v>53</v>
      </c>
      <c r="F9" s="1"/>
      <c r="G9" s="7">
        <v>0.3</v>
      </c>
      <c r="H9" s="1">
        <v>45</v>
      </c>
      <c r="I9" s="1">
        <v>1030419235</v>
      </c>
      <c r="J9" s="1"/>
      <c r="K9" s="1">
        <f t="shared" si="1"/>
        <v>53</v>
      </c>
      <c r="L9" s="1"/>
      <c r="M9" s="1"/>
      <c r="N9" s="1">
        <v>0</v>
      </c>
      <c r="O9" s="1">
        <f t="shared" si="2"/>
        <v>10.6</v>
      </c>
      <c r="P9" s="15">
        <f t="shared" si="4"/>
        <v>10.6</v>
      </c>
      <c r="Q9" s="5">
        <f t="shared" si="5"/>
        <v>148.4</v>
      </c>
      <c r="R9" s="5"/>
      <c r="S9" s="1"/>
      <c r="T9" s="1">
        <f t="shared" si="6"/>
        <v>14.000000000000002</v>
      </c>
      <c r="U9" s="1">
        <f t="shared" si="7"/>
        <v>0</v>
      </c>
      <c r="V9" s="1">
        <v>39.6</v>
      </c>
      <c r="W9" s="1">
        <v>6</v>
      </c>
      <c r="X9" s="1">
        <v>17.399999999999999</v>
      </c>
      <c r="Y9" s="1">
        <v>26.2</v>
      </c>
      <c r="Z9" s="1">
        <v>15.25</v>
      </c>
      <c r="AA9" s="1"/>
      <c r="AB9" s="1">
        <f t="shared" si="3"/>
        <v>44.52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35</v>
      </c>
      <c r="B10" s="1" t="s">
        <v>32</v>
      </c>
      <c r="C10" s="1">
        <v>141</v>
      </c>
      <c r="D10" s="1"/>
      <c r="E10" s="1">
        <v>11</v>
      </c>
      <c r="F10" s="1"/>
      <c r="G10" s="7">
        <v>0.5</v>
      </c>
      <c r="H10" s="1">
        <v>45</v>
      </c>
      <c r="I10" s="1">
        <v>1030412236</v>
      </c>
      <c r="J10" s="1"/>
      <c r="K10" s="1">
        <f t="shared" si="1"/>
        <v>11</v>
      </c>
      <c r="L10" s="1"/>
      <c r="M10" s="1"/>
      <c r="N10" s="1">
        <v>100</v>
      </c>
      <c r="O10" s="1">
        <f t="shared" si="2"/>
        <v>2.2000000000000002</v>
      </c>
      <c r="P10" s="15">
        <f t="shared" si="4"/>
        <v>2.2000000000000002</v>
      </c>
      <c r="Q10" s="5">
        <f t="shared" si="5"/>
        <v>0</v>
      </c>
      <c r="R10" s="5"/>
      <c r="S10" s="1"/>
      <c r="T10" s="1">
        <f t="shared" si="6"/>
        <v>45.454545454545453</v>
      </c>
      <c r="U10" s="1">
        <f t="shared" si="7"/>
        <v>45.454545454545453</v>
      </c>
      <c r="V10" s="1">
        <v>28.2</v>
      </c>
      <c r="W10" s="1">
        <v>13.6</v>
      </c>
      <c r="X10" s="1">
        <v>14.8</v>
      </c>
      <c r="Y10" s="1">
        <v>22.6</v>
      </c>
      <c r="Z10" s="1">
        <v>18.5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36</v>
      </c>
      <c r="B11" s="1" t="s">
        <v>32</v>
      </c>
      <c r="C11" s="1">
        <v>354</v>
      </c>
      <c r="D11" s="1"/>
      <c r="E11" s="1">
        <v>58</v>
      </c>
      <c r="F11" s="1">
        <v>2</v>
      </c>
      <c r="G11" s="7">
        <v>0.18</v>
      </c>
      <c r="H11" s="1">
        <v>90</v>
      </c>
      <c r="I11" s="1">
        <v>1030712385</v>
      </c>
      <c r="J11" s="1"/>
      <c r="K11" s="1">
        <f t="shared" si="1"/>
        <v>58</v>
      </c>
      <c r="L11" s="1"/>
      <c r="M11" s="1"/>
      <c r="N11" s="1">
        <v>1000</v>
      </c>
      <c r="O11" s="1">
        <f t="shared" si="2"/>
        <v>11.6</v>
      </c>
      <c r="P11" s="15">
        <f t="shared" si="4"/>
        <v>11.6</v>
      </c>
      <c r="Q11" s="5">
        <f t="shared" si="5"/>
        <v>0</v>
      </c>
      <c r="R11" s="5"/>
      <c r="S11" s="1"/>
      <c r="T11" s="1">
        <f t="shared" si="6"/>
        <v>86.379310344827587</v>
      </c>
      <c r="U11" s="1">
        <f t="shared" si="7"/>
        <v>86.379310344827587</v>
      </c>
      <c r="V11" s="1">
        <v>72.2</v>
      </c>
      <c r="W11" s="1">
        <v>57.2</v>
      </c>
      <c r="X11" s="1">
        <v>20.6</v>
      </c>
      <c r="Y11" s="1">
        <v>47.6</v>
      </c>
      <c r="Z11" s="1">
        <v>35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37</v>
      </c>
      <c r="B12" s="1" t="s">
        <v>32</v>
      </c>
      <c r="C12" s="1">
        <v>270</v>
      </c>
      <c r="D12" s="1"/>
      <c r="E12" s="1">
        <v>26</v>
      </c>
      <c r="F12" s="1">
        <v>211</v>
      </c>
      <c r="G12" s="7">
        <v>0.3</v>
      </c>
      <c r="H12" s="1">
        <v>60</v>
      </c>
      <c r="I12" s="1">
        <v>1030709904</v>
      </c>
      <c r="J12" s="1"/>
      <c r="K12" s="1">
        <f t="shared" si="1"/>
        <v>26</v>
      </c>
      <c r="L12" s="1"/>
      <c r="M12" s="1"/>
      <c r="N12" s="1">
        <v>150</v>
      </c>
      <c r="O12" s="1">
        <f t="shared" si="2"/>
        <v>5.2</v>
      </c>
      <c r="P12" s="15">
        <f t="shared" si="4"/>
        <v>5.2</v>
      </c>
      <c r="Q12" s="5">
        <f t="shared" si="5"/>
        <v>0</v>
      </c>
      <c r="R12" s="5"/>
      <c r="S12" s="1"/>
      <c r="T12" s="1">
        <f t="shared" si="6"/>
        <v>69.42307692307692</v>
      </c>
      <c r="U12" s="1">
        <f t="shared" si="7"/>
        <v>69.42307692307692</v>
      </c>
      <c r="V12" s="1">
        <v>8.6</v>
      </c>
      <c r="W12" s="1">
        <v>3</v>
      </c>
      <c r="X12" s="1">
        <v>6.4</v>
      </c>
      <c r="Y12" s="1">
        <v>26.4</v>
      </c>
      <c r="Z12" s="1">
        <v>21</v>
      </c>
      <c r="AA12" s="10" t="s">
        <v>38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39</v>
      </c>
      <c r="B13" s="1" t="s">
        <v>32</v>
      </c>
      <c r="C13" s="1">
        <v>486</v>
      </c>
      <c r="D13" s="1"/>
      <c r="E13" s="1">
        <v>77</v>
      </c>
      <c r="F13" s="1">
        <v>364</v>
      </c>
      <c r="G13" s="7">
        <v>0.15</v>
      </c>
      <c r="H13" s="1">
        <v>90</v>
      </c>
      <c r="I13" s="1">
        <v>1030633904</v>
      </c>
      <c r="J13" s="1"/>
      <c r="K13" s="1">
        <f t="shared" si="1"/>
        <v>77</v>
      </c>
      <c r="L13" s="1"/>
      <c r="M13" s="1"/>
      <c r="N13" s="1">
        <v>198</v>
      </c>
      <c r="O13" s="1">
        <f t="shared" si="2"/>
        <v>15.4</v>
      </c>
      <c r="P13" s="15">
        <f t="shared" si="4"/>
        <v>15.4</v>
      </c>
      <c r="Q13" s="5">
        <f t="shared" si="5"/>
        <v>0</v>
      </c>
      <c r="R13" s="5"/>
      <c r="S13" s="1"/>
      <c r="T13" s="1">
        <f t="shared" si="6"/>
        <v>36.493506493506494</v>
      </c>
      <c r="U13" s="1">
        <f t="shared" si="7"/>
        <v>36.493506493506494</v>
      </c>
      <c r="V13" s="1">
        <v>20.6</v>
      </c>
      <c r="W13" s="1">
        <v>23.6</v>
      </c>
      <c r="X13" s="1">
        <v>4</v>
      </c>
      <c r="Y13" s="1">
        <v>39.6</v>
      </c>
      <c r="Z13" s="1">
        <v>31.5</v>
      </c>
      <c r="AA13" s="10" t="s">
        <v>38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40</v>
      </c>
      <c r="B14" s="1" t="s">
        <v>32</v>
      </c>
      <c r="C14" s="1">
        <v>716</v>
      </c>
      <c r="D14" s="1"/>
      <c r="E14" s="1">
        <v>215</v>
      </c>
      <c r="F14" s="1">
        <v>334</v>
      </c>
      <c r="G14" s="7">
        <v>0.3</v>
      </c>
      <c r="H14" s="1">
        <v>150</v>
      </c>
      <c r="I14" s="1">
        <v>1030686740</v>
      </c>
      <c r="J14" s="1"/>
      <c r="K14" s="1">
        <f t="shared" si="1"/>
        <v>215</v>
      </c>
      <c r="L14" s="1"/>
      <c r="M14" s="1"/>
      <c r="N14" s="1">
        <v>600</v>
      </c>
      <c r="O14" s="1">
        <f t="shared" si="2"/>
        <v>43</v>
      </c>
      <c r="P14" s="15">
        <f t="shared" si="4"/>
        <v>43</v>
      </c>
      <c r="Q14" s="5">
        <f t="shared" si="5"/>
        <v>98</v>
      </c>
      <c r="R14" s="5"/>
      <c r="S14" s="1"/>
      <c r="T14" s="1">
        <f t="shared" si="6"/>
        <v>24</v>
      </c>
      <c r="U14" s="1">
        <f t="shared" si="7"/>
        <v>21.720930232558139</v>
      </c>
      <c r="V14" s="1">
        <v>49.6</v>
      </c>
      <c r="W14" s="1">
        <v>52.2</v>
      </c>
      <c r="X14" s="1">
        <v>41.2</v>
      </c>
      <c r="Y14" s="1">
        <v>60</v>
      </c>
      <c r="Z14" s="1">
        <v>50.25</v>
      </c>
      <c r="AA14" s="1"/>
      <c r="AB14" s="1">
        <f t="shared" si="3"/>
        <v>29.4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41</v>
      </c>
      <c r="B15" s="1" t="s">
        <v>32</v>
      </c>
      <c r="C15" s="1">
        <v>749</v>
      </c>
      <c r="D15" s="1"/>
      <c r="E15" s="1">
        <v>125</v>
      </c>
      <c r="F15" s="1">
        <v>550</v>
      </c>
      <c r="G15" s="7">
        <v>0.3</v>
      </c>
      <c r="H15" s="1">
        <v>135</v>
      </c>
      <c r="I15" s="1">
        <v>1030686857</v>
      </c>
      <c r="J15" s="1"/>
      <c r="K15" s="1">
        <f t="shared" si="1"/>
        <v>125</v>
      </c>
      <c r="L15" s="1"/>
      <c r="M15" s="1"/>
      <c r="N15" s="1">
        <v>396</v>
      </c>
      <c r="O15" s="1">
        <f t="shared" si="2"/>
        <v>25</v>
      </c>
      <c r="P15" s="15">
        <f t="shared" si="4"/>
        <v>25</v>
      </c>
      <c r="Q15" s="5">
        <f t="shared" si="5"/>
        <v>0</v>
      </c>
      <c r="R15" s="5"/>
      <c r="S15" s="1"/>
      <c r="T15" s="1">
        <f t="shared" si="6"/>
        <v>37.840000000000003</v>
      </c>
      <c r="U15" s="1">
        <f t="shared" si="7"/>
        <v>37.840000000000003</v>
      </c>
      <c r="V15" s="1">
        <v>24</v>
      </c>
      <c r="W15" s="1">
        <v>44.6</v>
      </c>
      <c r="X15" s="1">
        <v>19.399999999999999</v>
      </c>
      <c r="Y15" s="1">
        <v>50.6</v>
      </c>
      <c r="Z15" s="1">
        <v>46.75</v>
      </c>
      <c r="AA15" s="10" t="s">
        <v>38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42</v>
      </c>
      <c r="B16" s="1" t="s">
        <v>32</v>
      </c>
      <c r="C16" s="1">
        <v>315</v>
      </c>
      <c r="D16" s="1"/>
      <c r="E16" s="1">
        <v>70</v>
      </c>
      <c r="F16" s="1">
        <v>222</v>
      </c>
      <c r="G16" s="7">
        <v>0.2</v>
      </c>
      <c r="H16" s="1">
        <v>90</v>
      </c>
      <c r="I16" s="1">
        <v>1030654104</v>
      </c>
      <c r="J16" s="1"/>
      <c r="K16" s="1">
        <f t="shared" si="1"/>
        <v>70</v>
      </c>
      <c r="L16" s="1"/>
      <c r="M16" s="1"/>
      <c r="N16" s="1">
        <v>300</v>
      </c>
      <c r="O16" s="1">
        <f t="shared" si="2"/>
        <v>14</v>
      </c>
      <c r="P16" s="15">
        <f t="shared" si="4"/>
        <v>14</v>
      </c>
      <c r="Q16" s="5">
        <f t="shared" si="5"/>
        <v>0</v>
      </c>
      <c r="R16" s="5"/>
      <c r="S16" s="1"/>
      <c r="T16" s="1">
        <f t="shared" si="6"/>
        <v>37.285714285714285</v>
      </c>
      <c r="U16" s="1">
        <f t="shared" si="7"/>
        <v>37.285714285714285</v>
      </c>
      <c r="V16" s="1">
        <v>7.4</v>
      </c>
      <c r="W16" s="1">
        <v>25</v>
      </c>
      <c r="X16" s="1">
        <v>12.2</v>
      </c>
      <c r="Y16" s="1">
        <v>26.4</v>
      </c>
      <c r="Z16" s="1">
        <v>24</v>
      </c>
      <c r="AA16" s="10" t="s">
        <v>38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1" t="s">
        <v>43</v>
      </c>
      <c r="B17" s="11"/>
      <c r="C17" s="11">
        <v>-3</v>
      </c>
      <c r="D17" s="11"/>
      <c r="E17" s="11"/>
      <c r="F17" s="11">
        <v>-3</v>
      </c>
      <c r="G17" s="12">
        <v>0</v>
      </c>
      <c r="H17" s="11" t="e">
        <v>#N/A</v>
      </c>
      <c r="I17" s="11" t="s">
        <v>44</v>
      </c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1"/>
      <c r="Q17" s="13"/>
      <c r="R17" s="13"/>
      <c r="S17" s="11"/>
      <c r="T17" s="11" t="e">
        <f t="shared" si="6"/>
        <v>#DIV/0!</v>
      </c>
      <c r="U17" s="11" t="e">
        <f t="shared" si="7"/>
        <v>#DIV/0!</v>
      </c>
      <c r="V17" s="11">
        <v>0</v>
      </c>
      <c r="W17" s="11">
        <v>0.6</v>
      </c>
      <c r="X17" s="11">
        <v>0</v>
      </c>
      <c r="Y17" s="11">
        <v>0</v>
      </c>
      <c r="Z17" s="11">
        <v>0</v>
      </c>
      <c r="AA17" s="11"/>
      <c r="AB17" s="1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45</v>
      </c>
      <c r="B18" s="1" t="s">
        <v>32</v>
      </c>
      <c r="C18" s="1">
        <v>200</v>
      </c>
      <c r="D18" s="1"/>
      <c r="E18" s="1">
        <v>53</v>
      </c>
      <c r="F18" s="1">
        <v>88</v>
      </c>
      <c r="G18" s="7">
        <v>0.1</v>
      </c>
      <c r="H18" s="1">
        <v>90</v>
      </c>
      <c r="I18" s="1">
        <v>1030650028</v>
      </c>
      <c r="J18" s="1"/>
      <c r="K18" s="1">
        <f t="shared" si="1"/>
        <v>53</v>
      </c>
      <c r="L18" s="1"/>
      <c r="M18" s="1"/>
      <c r="N18" s="1">
        <v>396.00000000000011</v>
      </c>
      <c r="O18" s="1">
        <f t="shared" si="2"/>
        <v>10.6</v>
      </c>
      <c r="P18" s="15">
        <f t="shared" si="4"/>
        <v>10.6</v>
      </c>
      <c r="Q18" s="5">
        <f t="shared" si="5"/>
        <v>0</v>
      </c>
      <c r="R18" s="5"/>
      <c r="S18" s="1"/>
      <c r="T18" s="1">
        <f t="shared" si="6"/>
        <v>45.660377358490578</v>
      </c>
      <c r="U18" s="1">
        <f t="shared" si="7"/>
        <v>45.660377358490578</v>
      </c>
      <c r="V18" s="1">
        <v>14.4</v>
      </c>
      <c r="W18" s="1">
        <v>27.6</v>
      </c>
      <c r="X18" s="1">
        <v>8.8000000000000007</v>
      </c>
      <c r="Y18" s="1">
        <v>22.2</v>
      </c>
      <c r="Z18" s="1">
        <v>16.5</v>
      </c>
      <c r="AA18" s="10" t="s">
        <v>38</v>
      </c>
      <c r="AB18" s="1">
        <f>G18*Q18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46</v>
      </c>
      <c r="B19" s="1" t="s">
        <v>32</v>
      </c>
      <c r="C19" s="1">
        <v>395</v>
      </c>
      <c r="D19" s="1"/>
      <c r="E19" s="1">
        <v>42</v>
      </c>
      <c r="F19" s="1">
        <v>309</v>
      </c>
      <c r="G19" s="7">
        <v>0.3</v>
      </c>
      <c r="H19" s="1">
        <v>135</v>
      </c>
      <c r="I19" s="1">
        <v>1030657419</v>
      </c>
      <c r="J19" s="1"/>
      <c r="K19" s="1">
        <f t="shared" si="1"/>
        <v>42</v>
      </c>
      <c r="L19" s="1"/>
      <c r="M19" s="1"/>
      <c r="N19" s="1">
        <v>150</v>
      </c>
      <c r="O19" s="1">
        <f t="shared" si="2"/>
        <v>8.4</v>
      </c>
      <c r="P19" s="15">
        <f t="shared" si="4"/>
        <v>8.4</v>
      </c>
      <c r="Q19" s="5">
        <f t="shared" si="5"/>
        <v>0</v>
      </c>
      <c r="R19" s="5"/>
      <c r="S19" s="1"/>
      <c r="T19" s="1">
        <f t="shared" si="6"/>
        <v>54.642857142857139</v>
      </c>
      <c r="U19" s="1">
        <f t="shared" si="7"/>
        <v>54.642857142857139</v>
      </c>
      <c r="V19" s="1">
        <v>12.8</v>
      </c>
      <c r="W19" s="1">
        <v>9.6</v>
      </c>
      <c r="X19" s="1">
        <v>15.4</v>
      </c>
      <c r="Y19" s="1">
        <v>23.4</v>
      </c>
      <c r="Z19" s="1">
        <v>19.25</v>
      </c>
      <c r="AA19" s="10" t="s">
        <v>38</v>
      </c>
      <c r="AB19" s="1">
        <f>G19*Q19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47</v>
      </c>
      <c r="B20" s="1" t="s">
        <v>32</v>
      </c>
      <c r="C20" s="1">
        <v>627</v>
      </c>
      <c r="D20" s="1"/>
      <c r="E20" s="1">
        <v>27</v>
      </c>
      <c r="F20" s="1">
        <v>595</v>
      </c>
      <c r="G20" s="7">
        <v>8.5000000000000006E-2</v>
      </c>
      <c r="H20" s="1">
        <v>90</v>
      </c>
      <c r="I20" s="1">
        <v>1030657628</v>
      </c>
      <c r="J20" s="1"/>
      <c r="K20" s="1">
        <f t="shared" si="1"/>
        <v>27</v>
      </c>
      <c r="L20" s="1"/>
      <c r="M20" s="1"/>
      <c r="N20" s="1">
        <v>0</v>
      </c>
      <c r="O20" s="1">
        <f t="shared" si="2"/>
        <v>5.4</v>
      </c>
      <c r="P20" s="15">
        <f t="shared" si="4"/>
        <v>5.4</v>
      </c>
      <c r="Q20" s="5">
        <f t="shared" si="5"/>
        <v>0</v>
      </c>
      <c r="R20" s="5"/>
      <c r="S20" s="1"/>
      <c r="T20" s="1">
        <f t="shared" si="6"/>
        <v>110.18518518518518</v>
      </c>
      <c r="U20" s="1">
        <f t="shared" si="7"/>
        <v>110.18518518518518</v>
      </c>
      <c r="V20" s="1">
        <v>4.4000000000000004</v>
      </c>
      <c r="W20" s="1">
        <v>8.8000000000000007</v>
      </c>
      <c r="X20" s="1">
        <v>4.4000000000000004</v>
      </c>
      <c r="Y20" s="1">
        <v>31.4</v>
      </c>
      <c r="Z20" s="1">
        <v>33.25</v>
      </c>
      <c r="AA20" s="10" t="s">
        <v>38</v>
      </c>
      <c r="AB20" s="1">
        <f>G20*Q20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1" t="s">
        <v>48</v>
      </c>
      <c r="B21" s="11"/>
      <c r="C21" s="11">
        <v>-9</v>
      </c>
      <c r="D21" s="11"/>
      <c r="E21" s="11">
        <v>24</v>
      </c>
      <c r="F21" s="11">
        <v>-33</v>
      </c>
      <c r="G21" s="12">
        <v>0</v>
      </c>
      <c r="H21" s="11" t="e">
        <v>#N/A</v>
      </c>
      <c r="I21" s="11" t="s">
        <v>44</v>
      </c>
      <c r="J21" s="11"/>
      <c r="K21" s="11">
        <f t="shared" si="1"/>
        <v>24</v>
      </c>
      <c r="L21" s="11"/>
      <c r="M21" s="11"/>
      <c r="N21" s="11"/>
      <c r="O21" s="11">
        <f t="shared" si="2"/>
        <v>4.8</v>
      </c>
      <c r="P21" s="11"/>
      <c r="Q21" s="13"/>
      <c r="R21" s="13"/>
      <c r="S21" s="11"/>
      <c r="T21" s="11">
        <f t="shared" si="6"/>
        <v>-6.875</v>
      </c>
      <c r="U21" s="11">
        <f t="shared" si="7"/>
        <v>-6.875</v>
      </c>
      <c r="V21" s="11">
        <v>0</v>
      </c>
      <c r="W21" s="11">
        <v>1.2</v>
      </c>
      <c r="X21" s="11">
        <v>0</v>
      </c>
      <c r="Y21" s="11">
        <v>0</v>
      </c>
      <c r="Z21" s="11">
        <v>0</v>
      </c>
      <c r="AA21" s="11"/>
      <c r="AB21" s="1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49</v>
      </c>
      <c r="B22" s="1" t="s">
        <v>32</v>
      </c>
      <c r="C22" s="1">
        <v>401</v>
      </c>
      <c r="D22" s="1"/>
      <c r="E22" s="1">
        <v>155</v>
      </c>
      <c r="F22" s="1">
        <v>34</v>
      </c>
      <c r="G22" s="7">
        <v>0.18</v>
      </c>
      <c r="H22" s="1">
        <v>150</v>
      </c>
      <c r="I22" s="1">
        <v>1030638204</v>
      </c>
      <c r="J22" s="1"/>
      <c r="K22" s="1">
        <f t="shared" si="1"/>
        <v>155</v>
      </c>
      <c r="L22" s="1"/>
      <c r="M22" s="1"/>
      <c r="N22" s="1">
        <v>498</v>
      </c>
      <c r="O22" s="1">
        <f t="shared" si="2"/>
        <v>31</v>
      </c>
      <c r="P22" s="15">
        <f t="shared" si="4"/>
        <v>31</v>
      </c>
      <c r="Q22" s="5">
        <f t="shared" si="5"/>
        <v>212</v>
      </c>
      <c r="R22" s="5"/>
      <c r="S22" s="1"/>
      <c r="T22" s="1">
        <f t="shared" si="6"/>
        <v>24</v>
      </c>
      <c r="U22" s="1">
        <f t="shared" si="7"/>
        <v>17.161290322580644</v>
      </c>
      <c r="V22" s="1">
        <v>52.8</v>
      </c>
      <c r="W22" s="1">
        <v>51.2</v>
      </c>
      <c r="X22" s="1">
        <v>20.2</v>
      </c>
      <c r="Y22" s="1">
        <v>35</v>
      </c>
      <c r="Z22" s="1">
        <v>26.75</v>
      </c>
      <c r="AA22" s="1"/>
      <c r="AB22" s="1">
        <f>G22*Q22</f>
        <v>38.159999999999997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50</v>
      </c>
      <c r="B23" s="1" t="s">
        <v>32</v>
      </c>
      <c r="C23" s="1">
        <v>729</v>
      </c>
      <c r="D23" s="1"/>
      <c r="E23" s="1">
        <v>114</v>
      </c>
      <c r="F23" s="1">
        <v>577</v>
      </c>
      <c r="G23" s="7">
        <v>0.25</v>
      </c>
      <c r="H23" s="1">
        <v>120</v>
      </c>
      <c r="I23" s="1">
        <v>1030670844</v>
      </c>
      <c r="J23" s="1"/>
      <c r="K23" s="1">
        <f t="shared" si="1"/>
        <v>114</v>
      </c>
      <c r="L23" s="1"/>
      <c r="M23" s="1"/>
      <c r="N23" s="1">
        <v>402</v>
      </c>
      <c r="O23" s="1">
        <f t="shared" si="2"/>
        <v>22.8</v>
      </c>
      <c r="P23" s="15">
        <f t="shared" si="4"/>
        <v>22.8</v>
      </c>
      <c r="Q23" s="5">
        <f t="shared" si="5"/>
        <v>0</v>
      </c>
      <c r="R23" s="5"/>
      <c r="S23" s="1"/>
      <c r="T23" s="1">
        <f t="shared" si="6"/>
        <v>42.938596491228068</v>
      </c>
      <c r="U23" s="1">
        <f t="shared" si="7"/>
        <v>42.938596491228068</v>
      </c>
      <c r="V23" s="1">
        <v>16</v>
      </c>
      <c r="W23" s="1">
        <v>21.8</v>
      </c>
      <c r="X23" s="1">
        <v>17.600000000000001</v>
      </c>
      <c r="Y23" s="1">
        <v>47.2</v>
      </c>
      <c r="Z23" s="1">
        <v>39</v>
      </c>
      <c r="AA23" s="10" t="s">
        <v>38</v>
      </c>
      <c r="AB23" s="1">
        <f>G23*Q23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51</v>
      </c>
      <c r="B24" s="1" t="s">
        <v>32</v>
      </c>
      <c r="C24" s="1">
        <v>400</v>
      </c>
      <c r="D24" s="1"/>
      <c r="E24" s="1">
        <v>75</v>
      </c>
      <c r="F24" s="1"/>
      <c r="G24" s="7">
        <v>0.4</v>
      </c>
      <c r="H24" s="1">
        <v>41</v>
      </c>
      <c r="I24" s="1">
        <v>1030234120</v>
      </c>
      <c r="J24" s="1"/>
      <c r="K24" s="1">
        <f t="shared" si="1"/>
        <v>75</v>
      </c>
      <c r="L24" s="1"/>
      <c r="M24" s="1"/>
      <c r="N24" s="1">
        <v>400</v>
      </c>
      <c r="O24" s="1">
        <f t="shared" si="2"/>
        <v>15</v>
      </c>
      <c r="P24" s="15">
        <f t="shared" si="4"/>
        <v>15</v>
      </c>
      <c r="Q24" s="5">
        <f t="shared" si="5"/>
        <v>0</v>
      </c>
      <c r="R24" s="5"/>
      <c r="S24" s="1"/>
      <c r="T24" s="1">
        <f t="shared" si="6"/>
        <v>26.666666666666668</v>
      </c>
      <c r="U24" s="1">
        <f t="shared" si="7"/>
        <v>26.666666666666668</v>
      </c>
      <c r="V24" s="1">
        <v>80</v>
      </c>
      <c r="W24" s="1">
        <v>0.2</v>
      </c>
      <c r="X24" s="1">
        <v>1.6</v>
      </c>
      <c r="Y24" s="1">
        <v>45.6</v>
      </c>
      <c r="Z24" s="1">
        <v>35.75</v>
      </c>
      <c r="AA24" s="1"/>
      <c r="AB24" s="1">
        <f>G24*Q24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B24" xr:uid="{9A9C8937-049B-44A9-8F6D-A9A5BB3D36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2025-05-02T08:47:06Z</dcterms:created>
  <dcterms:modified xsi:type="dcterms:W3CDTF">2025-05-05T10:53:20Z</dcterms:modified>
</cp:coreProperties>
</file>