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Симф КИ\"/>
    </mc:Choice>
  </mc:AlternateContent>
  <xr:revisionPtr revIDLastSave="0" documentId="13_ncr:1_{86D28BE5-9F7D-43EA-BDE6-072C2FFF93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1" i="1"/>
  <c r="AH52" i="1"/>
  <c r="AH53" i="1"/>
  <c r="AH55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57" i="1"/>
  <c r="Z65" i="1"/>
  <c r="Z73" i="1"/>
  <c r="Z81" i="1"/>
  <c r="Z89" i="1"/>
  <c r="Z9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AD57" i="1"/>
  <c r="W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Y8" i="1" s="1"/>
  <c r="L9" i="1"/>
  <c r="Y9" i="1" s="1"/>
  <c r="L10" i="1"/>
  <c r="L11" i="1"/>
  <c r="L12" i="1"/>
  <c r="Y12" i="1" s="1"/>
  <c r="L13" i="1"/>
  <c r="Y13" i="1" s="1"/>
  <c r="L14" i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L23" i="1"/>
  <c r="L24" i="1"/>
  <c r="Y24" i="1" s="1"/>
  <c r="L25" i="1"/>
  <c r="Y25" i="1" s="1"/>
  <c r="L26" i="1"/>
  <c r="L27" i="1"/>
  <c r="L28" i="1"/>
  <c r="Y28" i="1" s="1"/>
  <c r="L29" i="1"/>
  <c r="Y29" i="1" s="1"/>
  <c r="L30" i="1"/>
  <c r="L31" i="1"/>
  <c r="L32" i="1"/>
  <c r="Y32" i="1" s="1"/>
  <c r="L33" i="1"/>
  <c r="Y33" i="1" s="1"/>
  <c r="L34" i="1"/>
  <c r="Y34" i="1" s="1"/>
  <c r="L35" i="1"/>
  <c r="L36" i="1"/>
  <c r="Y36" i="1" s="1"/>
  <c r="L37" i="1"/>
  <c r="Y37" i="1" s="1"/>
  <c r="L38" i="1"/>
  <c r="L39" i="1"/>
  <c r="L40" i="1"/>
  <c r="Y40" i="1" s="1"/>
  <c r="L41" i="1"/>
  <c r="Y41" i="1" s="1"/>
  <c r="L42" i="1"/>
  <c r="L43" i="1"/>
  <c r="L44" i="1"/>
  <c r="L45" i="1"/>
  <c r="Y45" i="1" s="1"/>
  <c r="L46" i="1"/>
  <c r="L47" i="1"/>
  <c r="L48" i="1"/>
  <c r="L49" i="1"/>
  <c r="Y49" i="1" s="1"/>
  <c r="L50" i="1"/>
  <c r="Y50" i="1" s="1"/>
  <c r="L51" i="1"/>
  <c r="L52" i="1"/>
  <c r="L53" i="1"/>
  <c r="Y53" i="1" s="1"/>
  <c r="L54" i="1"/>
  <c r="L55" i="1"/>
  <c r="L56" i="1"/>
  <c r="L57" i="1"/>
  <c r="Y57" i="1" s="1"/>
  <c r="L58" i="1"/>
  <c r="L59" i="1"/>
  <c r="L60" i="1"/>
  <c r="L61" i="1"/>
  <c r="Y61" i="1" s="1"/>
  <c r="L62" i="1"/>
  <c r="L63" i="1"/>
  <c r="L64" i="1"/>
  <c r="L65" i="1"/>
  <c r="Y65" i="1" s="1"/>
  <c r="L66" i="1"/>
  <c r="L67" i="1"/>
  <c r="L68" i="1"/>
  <c r="L69" i="1"/>
  <c r="Y69" i="1" s="1"/>
  <c r="L70" i="1"/>
  <c r="L71" i="1"/>
  <c r="L72" i="1"/>
  <c r="L73" i="1"/>
  <c r="Y73" i="1" s="1"/>
  <c r="L74" i="1"/>
  <c r="L75" i="1"/>
  <c r="L76" i="1"/>
  <c r="L77" i="1"/>
  <c r="Y77" i="1" s="1"/>
  <c r="L78" i="1"/>
  <c r="L79" i="1"/>
  <c r="L80" i="1"/>
  <c r="L81" i="1"/>
  <c r="Y81" i="1" s="1"/>
  <c r="L82" i="1"/>
  <c r="L83" i="1"/>
  <c r="L84" i="1"/>
  <c r="L85" i="1"/>
  <c r="Y85" i="1" s="1"/>
  <c r="L86" i="1"/>
  <c r="L87" i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L104" i="1"/>
  <c r="L105" i="1"/>
  <c r="Y105" i="1" s="1"/>
  <c r="L106" i="1"/>
  <c r="L107" i="1"/>
  <c r="L108" i="1"/>
  <c r="L109" i="1"/>
  <c r="L110" i="1"/>
  <c r="L111" i="1"/>
  <c r="L7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A6" i="1"/>
  <c r="O6" i="1"/>
  <c r="P6" i="1"/>
  <c r="Q6" i="1"/>
  <c r="R6" i="1"/>
  <c r="S6" i="1"/>
  <c r="T6" i="1"/>
  <c r="U6" i="1"/>
  <c r="X6" i="1"/>
  <c r="F6" i="1"/>
  <c r="E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AK95" i="1" s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AK111" i="1" s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Y110" i="1" l="1"/>
  <c r="Y100" i="1"/>
  <c r="Y94" i="1"/>
  <c r="Y84" i="1"/>
  <c r="Y78" i="1"/>
  <c r="Y68" i="1"/>
  <c r="Y62" i="1"/>
  <c r="Y56" i="1"/>
  <c r="Z56" i="1"/>
  <c r="AK109" i="1"/>
  <c r="AJ109" i="1"/>
  <c r="AJ107" i="1"/>
  <c r="AK107" i="1"/>
  <c r="AK105" i="1"/>
  <c r="AJ105" i="1"/>
  <c r="AJ103" i="1"/>
  <c r="AK103" i="1"/>
  <c r="AK101" i="1"/>
  <c r="AJ101" i="1"/>
  <c r="AJ99" i="1"/>
  <c r="AK99" i="1"/>
  <c r="AK97" i="1"/>
  <c r="AJ97" i="1"/>
  <c r="AK93" i="1"/>
  <c r="AJ93" i="1"/>
  <c r="AK91" i="1"/>
  <c r="AJ91" i="1"/>
  <c r="AK89" i="1"/>
  <c r="AJ89" i="1"/>
  <c r="AJ87" i="1"/>
  <c r="AK87" i="1"/>
  <c r="AK85" i="1"/>
  <c r="AJ85" i="1"/>
  <c r="AJ83" i="1"/>
  <c r="AK83" i="1"/>
  <c r="AK81" i="1"/>
  <c r="AJ81" i="1"/>
  <c r="AJ79" i="1"/>
  <c r="AK79" i="1"/>
  <c r="AK77" i="1"/>
  <c r="AJ77" i="1"/>
  <c r="AJ75" i="1"/>
  <c r="AK75" i="1"/>
  <c r="AK73" i="1"/>
  <c r="AJ73" i="1"/>
  <c r="AJ71" i="1"/>
  <c r="AK71" i="1"/>
  <c r="AK69" i="1"/>
  <c r="AJ69" i="1"/>
  <c r="AJ67" i="1"/>
  <c r="AK67" i="1"/>
  <c r="AK65" i="1"/>
  <c r="AJ65" i="1"/>
  <c r="AJ63" i="1"/>
  <c r="AK63" i="1"/>
  <c r="AK61" i="1"/>
  <c r="AJ61" i="1"/>
  <c r="AJ59" i="1"/>
  <c r="AK59" i="1"/>
  <c r="AK57" i="1"/>
  <c r="AJ57" i="1"/>
  <c r="AJ55" i="1"/>
  <c r="AK55" i="1"/>
  <c r="AK53" i="1"/>
  <c r="AJ53" i="1"/>
  <c r="AJ51" i="1"/>
  <c r="AK51" i="1"/>
  <c r="AJ49" i="1"/>
  <c r="AK49" i="1"/>
  <c r="AJ47" i="1"/>
  <c r="AK47" i="1"/>
  <c r="AK45" i="1"/>
  <c r="AJ45" i="1"/>
  <c r="AJ43" i="1"/>
  <c r="AK43" i="1"/>
  <c r="AJ41" i="1"/>
  <c r="AK41" i="1"/>
  <c r="AJ39" i="1"/>
  <c r="AK39" i="1"/>
  <c r="AK37" i="1"/>
  <c r="AJ37" i="1"/>
  <c r="AJ35" i="1"/>
  <c r="AK35" i="1"/>
  <c r="AJ33" i="1"/>
  <c r="AK33" i="1"/>
  <c r="AJ31" i="1"/>
  <c r="AK31" i="1"/>
  <c r="AK29" i="1"/>
  <c r="AJ29" i="1"/>
  <c r="AJ27" i="1"/>
  <c r="AK27" i="1"/>
  <c r="AJ25" i="1"/>
  <c r="AK25" i="1"/>
  <c r="AJ23" i="1"/>
  <c r="AK23" i="1"/>
  <c r="AK21" i="1"/>
  <c r="AJ21" i="1"/>
  <c r="AJ19" i="1"/>
  <c r="AK19" i="1"/>
  <c r="AJ17" i="1"/>
  <c r="AK17" i="1"/>
  <c r="AJ15" i="1"/>
  <c r="AK15" i="1"/>
  <c r="AK13" i="1"/>
  <c r="AJ13" i="1"/>
  <c r="AJ11" i="1"/>
  <c r="AK11" i="1"/>
  <c r="AJ9" i="1"/>
  <c r="AK9" i="1"/>
  <c r="Y7" i="1"/>
  <c r="Y108" i="1"/>
  <c r="Y106" i="1"/>
  <c r="Y104" i="1"/>
  <c r="Y102" i="1"/>
  <c r="Y98" i="1"/>
  <c r="Y96" i="1"/>
  <c r="Y92" i="1"/>
  <c r="Y90" i="1"/>
  <c r="Y88" i="1"/>
  <c r="Y86" i="1"/>
  <c r="Y82" i="1"/>
  <c r="Y80" i="1"/>
  <c r="Y76" i="1"/>
  <c r="Y74" i="1"/>
  <c r="Y72" i="1"/>
  <c r="Y70" i="1"/>
  <c r="Y66" i="1"/>
  <c r="Y64" i="1"/>
  <c r="Y60" i="1"/>
  <c r="Y58" i="1"/>
  <c r="Y54" i="1"/>
  <c r="Y52" i="1"/>
  <c r="Y48" i="1"/>
  <c r="Y46" i="1"/>
  <c r="Y44" i="1"/>
  <c r="Y42" i="1"/>
  <c r="Y38" i="1"/>
  <c r="Y30" i="1"/>
  <c r="Y26" i="1"/>
  <c r="Y22" i="1"/>
  <c r="Y14" i="1"/>
  <c r="Y10" i="1"/>
  <c r="AK7" i="1"/>
  <c r="AJ7" i="1"/>
  <c r="AK110" i="1"/>
  <c r="AJ110" i="1"/>
  <c r="AK108" i="1"/>
  <c r="AJ108" i="1"/>
  <c r="AK106" i="1"/>
  <c r="AJ106" i="1"/>
  <c r="AK104" i="1"/>
  <c r="AJ104" i="1"/>
  <c r="AK102" i="1"/>
  <c r="AJ102" i="1"/>
  <c r="AK100" i="1"/>
  <c r="AJ100" i="1"/>
  <c r="AK98" i="1"/>
  <c r="AJ98" i="1"/>
  <c r="AK96" i="1"/>
  <c r="AJ96" i="1"/>
  <c r="AK94" i="1"/>
  <c r="AJ94" i="1"/>
  <c r="AK92" i="1"/>
  <c r="AJ92" i="1"/>
  <c r="AK90" i="1"/>
  <c r="AJ90" i="1"/>
  <c r="AK88" i="1"/>
  <c r="AJ88" i="1"/>
  <c r="AK86" i="1"/>
  <c r="AJ86" i="1"/>
  <c r="AK84" i="1"/>
  <c r="AJ84" i="1"/>
  <c r="AK82" i="1"/>
  <c r="AJ82" i="1"/>
  <c r="AK80" i="1"/>
  <c r="AJ80" i="1"/>
  <c r="AK78" i="1"/>
  <c r="AJ78" i="1"/>
  <c r="AK76" i="1"/>
  <c r="AJ76" i="1"/>
  <c r="AK74" i="1"/>
  <c r="AJ74" i="1"/>
  <c r="AK72" i="1"/>
  <c r="AJ72" i="1"/>
  <c r="AK70" i="1"/>
  <c r="AJ70" i="1"/>
  <c r="AK68" i="1"/>
  <c r="AJ68" i="1"/>
  <c r="AK66" i="1"/>
  <c r="AJ66" i="1"/>
  <c r="AK64" i="1"/>
  <c r="AJ64" i="1"/>
  <c r="AK62" i="1"/>
  <c r="AJ62" i="1"/>
  <c r="AK60" i="1"/>
  <c r="AJ60" i="1"/>
  <c r="AK58" i="1"/>
  <c r="AJ58" i="1"/>
  <c r="AK56" i="1"/>
  <c r="AJ56" i="1"/>
  <c r="AK54" i="1"/>
  <c r="AJ54" i="1"/>
  <c r="AK52" i="1"/>
  <c r="AJ52" i="1"/>
  <c r="AK50" i="1"/>
  <c r="AJ50" i="1"/>
  <c r="AK48" i="1"/>
  <c r="AJ48" i="1"/>
  <c r="AK46" i="1"/>
  <c r="AJ46" i="1"/>
  <c r="AK44" i="1"/>
  <c r="AJ44" i="1"/>
  <c r="AK42" i="1"/>
  <c r="AJ42" i="1"/>
  <c r="AK40" i="1"/>
  <c r="AJ40" i="1"/>
  <c r="AK38" i="1"/>
  <c r="AJ38" i="1"/>
  <c r="AK36" i="1"/>
  <c r="AJ36" i="1"/>
  <c r="AK34" i="1"/>
  <c r="AJ34" i="1"/>
  <c r="AK32" i="1"/>
  <c r="AJ32" i="1"/>
  <c r="AK30" i="1"/>
  <c r="AJ30" i="1"/>
  <c r="AK28" i="1"/>
  <c r="AJ28" i="1"/>
  <c r="AK26" i="1"/>
  <c r="AJ26" i="1"/>
  <c r="AK24" i="1"/>
  <c r="AJ24" i="1"/>
  <c r="AK22" i="1"/>
  <c r="AJ22" i="1"/>
  <c r="AK20" i="1"/>
  <c r="AJ20" i="1"/>
  <c r="AK18" i="1"/>
  <c r="AJ18" i="1"/>
  <c r="AK16" i="1"/>
  <c r="AJ16" i="1"/>
  <c r="AK14" i="1"/>
  <c r="AJ14" i="1"/>
  <c r="AK12" i="1"/>
  <c r="AJ12" i="1"/>
  <c r="AK10" i="1"/>
  <c r="AJ10" i="1"/>
  <c r="AK8" i="1"/>
  <c r="AJ8" i="1"/>
  <c r="Y111" i="1"/>
  <c r="Y109" i="1"/>
  <c r="N6" i="1"/>
  <c r="AH6" i="1"/>
  <c r="AK6" i="1"/>
  <c r="Y55" i="1"/>
  <c r="Y51" i="1"/>
  <c r="Y47" i="1"/>
  <c r="Y43" i="1"/>
  <c r="Y39" i="1"/>
  <c r="Y35" i="1"/>
  <c r="Y31" i="1"/>
  <c r="Y27" i="1"/>
  <c r="Y23" i="1"/>
  <c r="Y19" i="1"/>
  <c r="Y15" i="1"/>
  <c r="Y11" i="1"/>
  <c r="AJ111" i="1"/>
  <c r="AJ95" i="1"/>
  <c r="AJ6" i="1" s="1"/>
  <c r="Y107" i="1"/>
  <c r="Y103" i="1"/>
  <c r="Y87" i="1"/>
  <c r="Y83" i="1"/>
  <c r="Y79" i="1"/>
  <c r="Y75" i="1"/>
  <c r="Y71" i="1"/>
  <c r="Y67" i="1"/>
  <c r="Y63" i="1"/>
  <c r="Y59" i="1"/>
  <c r="V6" i="1"/>
  <c r="K6" i="1"/>
  <c r="W6" i="1"/>
  <c r="AG6" i="1"/>
  <c r="AF6" i="1"/>
  <c r="AE6" i="1"/>
  <c r="AD6" i="1"/>
  <c r="M6" i="1"/>
  <c r="L6" i="1"/>
  <c r="J6" i="1"/>
</calcChain>
</file>

<file path=xl/sharedStrings.xml><?xml version="1.0" encoding="utf-8"?>
<sst xmlns="http://schemas.openxmlformats.org/spreadsheetml/2006/main" count="260" uniqueCount="140">
  <si>
    <t>Период: 25.07.2025 - 01.08.2025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</si>
  <si>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</si>
  <si>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</si>
  <si>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</si>
  <si>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</si>
  <si>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</si>
  <si>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</si>
  <si>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</si>
  <si>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</si>
  <si>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</si>
  <si>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</si>
  <si>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</si>
  <si>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</si>
  <si>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</si>
  <si>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</si>
  <si>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</si>
  <si>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</si>
  <si>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</si>
  <si>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</si>
  <si>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</si>
  <si>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</si>
  <si>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</si>
  <si>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</si>
  <si>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</si>
  <si>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</si>
  <si>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</si>
  <si>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</si>
  <si>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</si>
  <si>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</si>
  <si>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</si>
  <si>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</si>
  <si>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</si>
  <si>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</si>
  <si>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</si>
  <si>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</si>
  <si>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</si>
  <si>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</si>
  <si>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</si>
  <si>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</si>
  <si>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</si>
  <si>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</si>
  <si>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</si>
  <si>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</si>
  <si>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</si>
  <si>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</si>
  <si>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</si>
  <si>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</si>
  <si>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</si>
  <si>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</si>
  <si>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</si>
  <si>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</si>
  <si>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</si>
  <si>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</si>
  <si>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</si>
  <si>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</si>
  <si>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</si>
  <si>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</si>
  <si>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</si>
  <si>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</si>
  <si>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</si>
  <si>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</si>
  <si>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</si>
  <si>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</si>
  <si>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</si>
  <si>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</si>
  <si>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</si>
  <si>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</si>
  <si>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</si>
  <si>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</si>
  <si>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</si>
  <si>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</si>
  <si>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</si>
  <si>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</si>
  <si>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</si>
  <si>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</si>
  <si>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</si>
  <si>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</si>
  <si>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</si>
  <si>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</si>
  <si>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</si>
  <si>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</si>
  <si>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</si>
  <si>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</si>
  <si>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</si>
  <si>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</si>
  <si>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</si>
  <si>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</si>
  <si>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</si>
  <si>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</si>
  <si>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</si>
  <si>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</si>
  <si>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</si>
  <si>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</si>
  <si>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</si>
  <si>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</si>
  <si>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</si>
  <si>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</si>
  <si>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</si>
  <si>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</si>
  <si>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</si>
  <si>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</si>
  <si>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</si>
  <si>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</si>
  <si>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</si>
  <si>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</si>
  <si>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</si>
  <si>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</si>
  <si>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</si>
  <si>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</si>
  <si>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</si>
  <si>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</si>
  <si>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</si>
  <si>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</si>
  <si>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</si>
  <si>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</si>
  <si>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</si>
  <si>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</si>
  <si>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</si>
  <si>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</si>
  <si>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</si>
  <si>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</si>
  <si>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</si>
  <si>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</si>
  <si>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</si>
  <si>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</si>
  <si>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</si>
  <si>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</si>
  <si>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</si>
  <si>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</si>
  <si>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</si>
  <si>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</si>
  <si>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04,08,</t>
  </si>
  <si>
    <t>05,08,</t>
  </si>
  <si>
    <t>06,08,</t>
  </si>
  <si>
    <t>07,08,</t>
  </si>
  <si>
    <t>08,08,</t>
  </si>
  <si>
    <t>11,07,</t>
  </si>
  <si>
    <t>18,07,</t>
  </si>
  <si>
    <t>25,07,</t>
  </si>
  <si>
    <t>01,08,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</si>
</sst>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1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24.07.2025 - 31.07.2025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01,08,</v>
          </cell>
          <cell r="M5" t="str">
            <v>04,08,</v>
          </cell>
          <cell r="N5" t="str">
            <v>05,08,</v>
          </cell>
          <cell r="X5" t="str">
            <v>06,08,</v>
          </cell>
          <cell r="AE5" t="str">
            <v>11,07,</v>
          </cell>
          <cell r="AF5" t="str">
            <v>18,07,</v>
          </cell>
          <cell r="AG5" t="str">
            <v>25,07,</v>
          </cell>
          <cell r="AH5" t="str">
            <v>31,07,</v>
          </cell>
        </row>
        <row r="6">
          <cell r="E6">
            <v>169680.08099999998</v>
          </cell>
          <cell r="F6">
            <v>103717.18699999999</v>
          </cell>
          <cell r="J6">
            <v>171094.57600000003</v>
          </cell>
          <cell r="K6">
            <v>-1414.4949999999999</v>
          </cell>
          <cell r="L6">
            <v>30032</v>
          </cell>
          <cell r="M6">
            <v>26690</v>
          </cell>
          <cell r="N6">
            <v>28830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29534.822799999987</v>
          </cell>
          <cell r="X6">
            <v>27360</v>
          </cell>
          <cell r="AA6">
            <v>0</v>
          </cell>
          <cell r="AB6">
            <v>0</v>
          </cell>
          <cell r="AC6">
            <v>0</v>
          </cell>
          <cell r="AD6">
            <v>22005.967000000001</v>
          </cell>
          <cell r="AE6">
            <v>26362.5118</v>
          </cell>
          <cell r="AF6">
            <v>27373.962999999996</v>
          </cell>
          <cell r="AG6">
            <v>32795.085000000014</v>
          </cell>
          <cell r="AH6">
            <v>26163.233000000004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549.173</v>
          </cell>
          <cell r="D7">
            <v>703.54200000000003</v>
          </cell>
          <cell r="E7">
            <v>815.61300000000006</v>
          </cell>
          <cell r="F7">
            <v>429.37599999999998</v>
          </cell>
          <cell r="G7" t="str">
            <v>н</v>
          </cell>
          <cell r="H7">
            <v>1</v>
          </cell>
          <cell r="I7">
            <v>45</v>
          </cell>
          <cell r="J7">
            <v>823.7</v>
          </cell>
          <cell r="K7">
            <v>-8.0869999999999891</v>
          </cell>
          <cell r="L7">
            <v>200</v>
          </cell>
          <cell r="M7">
            <v>300</v>
          </cell>
          <cell r="N7">
            <v>150</v>
          </cell>
          <cell r="W7">
            <v>163.12260000000001</v>
          </cell>
          <cell r="X7">
            <v>100</v>
          </cell>
          <cell r="Y7">
            <v>7.2299975601173596</v>
          </cell>
          <cell r="Z7">
            <v>2.63222876535808</v>
          </cell>
          <cell r="AD7">
            <v>0</v>
          </cell>
          <cell r="AE7">
            <v>112.917</v>
          </cell>
          <cell r="AF7">
            <v>164.91159999999999</v>
          </cell>
          <cell r="AG7">
            <v>164.72899999999998</v>
          </cell>
          <cell r="AH7">
            <v>50.920999999999999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504.13799999999998</v>
          </cell>
          <cell r="D8">
            <v>890.03700000000003</v>
          </cell>
          <cell r="E8">
            <v>833.88400000000001</v>
          </cell>
          <cell r="F8">
            <v>378.84899999999999</v>
          </cell>
          <cell r="G8" t="str">
            <v>ябл</v>
          </cell>
          <cell r="H8">
            <v>1</v>
          </cell>
          <cell r="I8">
            <v>45</v>
          </cell>
          <cell r="J8">
            <v>906.197</v>
          </cell>
          <cell r="K8">
            <v>-72.312999999999988</v>
          </cell>
          <cell r="L8">
            <v>400</v>
          </cell>
          <cell r="M8">
            <v>250</v>
          </cell>
          <cell r="N8">
            <v>150</v>
          </cell>
          <cell r="W8">
            <v>166.77680000000001</v>
          </cell>
          <cell r="X8">
            <v>250</v>
          </cell>
          <cell r="Y8">
            <v>8.5674326405111501</v>
          </cell>
          <cell r="Z8">
            <v>2.2715929313909369</v>
          </cell>
          <cell r="AD8">
            <v>0</v>
          </cell>
          <cell r="AE8">
            <v>156.4554</v>
          </cell>
          <cell r="AF8">
            <v>178.25460000000001</v>
          </cell>
          <cell r="AG8">
            <v>182.19200000000001</v>
          </cell>
          <cell r="AH8">
            <v>134.48099999999999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843.92200000000003</v>
          </cell>
          <cell r="D9">
            <v>4346.3959999999997</v>
          </cell>
          <cell r="E9">
            <v>3364.6909999999998</v>
          </cell>
          <cell r="F9">
            <v>1352.162</v>
          </cell>
          <cell r="G9" t="str">
            <v>ткмай</v>
          </cell>
          <cell r="H9">
            <v>1</v>
          </cell>
          <cell r="I9">
            <v>45</v>
          </cell>
          <cell r="J9">
            <v>3328.8879999999999</v>
          </cell>
          <cell r="K9">
            <v>35.802999999999884</v>
          </cell>
          <cell r="L9">
            <v>550</v>
          </cell>
          <cell r="M9">
            <v>1200</v>
          </cell>
          <cell r="N9">
            <v>900</v>
          </cell>
          <cell r="W9">
            <v>672.93819999999994</v>
          </cell>
          <cell r="X9">
            <v>800</v>
          </cell>
          <cell r="Y9">
            <v>7.1361114586748098</v>
          </cell>
          <cell r="Z9">
            <v>2.0093405308243759</v>
          </cell>
          <cell r="AD9">
            <v>0</v>
          </cell>
          <cell r="AE9">
            <v>551.42460000000005</v>
          </cell>
          <cell r="AF9">
            <v>577.41360000000009</v>
          </cell>
          <cell r="AG9">
            <v>697.91719999999998</v>
          </cell>
          <cell r="AH9">
            <v>332.06700000000001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1408</v>
          </cell>
          <cell r="D10">
            <v>7283</v>
          </cell>
          <cell r="E10">
            <v>4990</v>
          </cell>
          <cell r="F10">
            <v>2832</v>
          </cell>
          <cell r="G10" t="str">
            <v>ябл</v>
          </cell>
          <cell r="H10">
            <v>0.4</v>
          </cell>
          <cell r="I10">
            <v>45</v>
          </cell>
          <cell r="J10">
            <v>5080</v>
          </cell>
          <cell r="K10">
            <v>-90</v>
          </cell>
          <cell r="L10">
            <v>900</v>
          </cell>
          <cell r="M10">
            <v>1100</v>
          </cell>
          <cell r="N10">
            <v>700</v>
          </cell>
          <cell r="W10">
            <v>678</v>
          </cell>
          <cell r="X10">
            <v>800</v>
          </cell>
          <cell r="Y10">
            <v>9.3392330383480822</v>
          </cell>
          <cell r="Z10">
            <v>4.1769911504424782</v>
          </cell>
          <cell r="AD10">
            <v>1600</v>
          </cell>
          <cell r="AE10">
            <v>553.6</v>
          </cell>
          <cell r="AF10">
            <v>615.20000000000005</v>
          </cell>
          <cell r="AG10">
            <v>733.6</v>
          </cell>
          <cell r="AH10">
            <v>657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1897</v>
          </cell>
          <cell r="D11">
            <v>14279</v>
          </cell>
          <cell r="E11">
            <v>7897</v>
          </cell>
          <cell r="F11">
            <v>3776</v>
          </cell>
          <cell r="G11">
            <v>0</v>
          </cell>
          <cell r="H11">
            <v>0.45</v>
          </cell>
          <cell r="I11">
            <v>45</v>
          </cell>
          <cell r="J11">
            <v>7949</v>
          </cell>
          <cell r="K11">
            <v>-52</v>
          </cell>
          <cell r="L11">
            <v>1000</v>
          </cell>
          <cell r="M11">
            <v>1000</v>
          </cell>
          <cell r="N11">
            <v>1000</v>
          </cell>
          <cell r="W11">
            <v>1079</v>
          </cell>
          <cell r="X11">
            <v>1000</v>
          </cell>
          <cell r="Y11">
            <v>7.2066728452270619</v>
          </cell>
          <cell r="Z11">
            <v>3.4995366079703429</v>
          </cell>
          <cell r="AD11">
            <v>2502</v>
          </cell>
          <cell r="AE11">
            <v>792.4</v>
          </cell>
          <cell r="AF11">
            <v>1047</v>
          </cell>
          <cell r="AG11">
            <v>1175.5999999999999</v>
          </cell>
          <cell r="AH11">
            <v>840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1163</v>
          </cell>
          <cell r="D12">
            <v>15540</v>
          </cell>
          <cell r="E12">
            <v>8519</v>
          </cell>
          <cell r="F12">
            <v>3918</v>
          </cell>
          <cell r="G12" t="str">
            <v>оконч</v>
          </cell>
          <cell r="H12">
            <v>0.45</v>
          </cell>
          <cell r="I12">
            <v>45</v>
          </cell>
          <cell r="J12">
            <v>8619</v>
          </cell>
          <cell r="K12">
            <v>-100</v>
          </cell>
          <cell r="L12">
            <v>1300</v>
          </cell>
          <cell r="M12">
            <v>1000</v>
          </cell>
          <cell r="N12">
            <v>1100</v>
          </cell>
          <cell r="W12">
            <v>1203.4000000000001</v>
          </cell>
          <cell r="X12">
            <v>1300</v>
          </cell>
          <cell r="Y12">
            <v>7.1613761010470327</v>
          </cell>
          <cell r="Z12">
            <v>3.2557753033072956</v>
          </cell>
          <cell r="AD12">
            <v>2502</v>
          </cell>
          <cell r="AE12">
            <v>1069</v>
          </cell>
          <cell r="AF12">
            <v>1005.4</v>
          </cell>
          <cell r="AG12">
            <v>1320</v>
          </cell>
          <cell r="AH12">
            <v>1145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40</v>
          </cell>
          <cell r="D13">
            <v>96</v>
          </cell>
          <cell r="E13">
            <v>89</v>
          </cell>
          <cell r="F13">
            <v>44</v>
          </cell>
          <cell r="G13">
            <v>0</v>
          </cell>
          <cell r="H13">
            <v>0.4</v>
          </cell>
          <cell r="I13">
            <v>50</v>
          </cell>
          <cell r="J13">
            <v>110</v>
          </cell>
          <cell r="K13">
            <v>-21</v>
          </cell>
          <cell r="L13">
            <v>0</v>
          </cell>
          <cell r="M13">
            <v>60</v>
          </cell>
          <cell r="N13">
            <v>0</v>
          </cell>
          <cell r="W13">
            <v>17.8</v>
          </cell>
          <cell r="X13">
            <v>50</v>
          </cell>
          <cell r="Y13">
            <v>8.6516853932584272</v>
          </cell>
          <cell r="Z13">
            <v>2.4719101123595504</v>
          </cell>
          <cell r="AD13">
            <v>0</v>
          </cell>
          <cell r="AE13">
            <v>12.2</v>
          </cell>
          <cell r="AF13">
            <v>13</v>
          </cell>
          <cell r="AG13">
            <v>11.4</v>
          </cell>
          <cell r="AH13">
            <v>15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201</v>
          </cell>
          <cell r="D14">
            <v>323</v>
          </cell>
          <cell r="E14">
            <v>260</v>
          </cell>
          <cell r="F14">
            <v>263</v>
          </cell>
          <cell r="G14">
            <v>0</v>
          </cell>
          <cell r="H14">
            <v>0.17</v>
          </cell>
          <cell r="I14">
            <v>180</v>
          </cell>
          <cell r="J14">
            <v>345</v>
          </cell>
          <cell r="K14">
            <v>-85</v>
          </cell>
          <cell r="L14">
            <v>300</v>
          </cell>
          <cell r="M14">
            <v>0</v>
          </cell>
          <cell r="N14">
            <v>0</v>
          </cell>
          <cell r="W14">
            <v>52</v>
          </cell>
          <cell r="X14">
            <v>200</v>
          </cell>
          <cell r="Y14">
            <v>14.673076923076923</v>
          </cell>
          <cell r="Z14">
            <v>5.0576923076923075</v>
          </cell>
          <cell r="AD14">
            <v>0</v>
          </cell>
          <cell r="AE14">
            <v>62.4</v>
          </cell>
          <cell r="AF14">
            <v>53.6</v>
          </cell>
          <cell r="AG14">
            <v>66.599999999999994</v>
          </cell>
          <cell r="AH14">
            <v>64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123</v>
          </cell>
          <cell r="D15">
            <v>488</v>
          </cell>
          <cell r="E15">
            <v>370</v>
          </cell>
          <cell r="F15">
            <v>238</v>
          </cell>
          <cell r="G15">
            <v>0</v>
          </cell>
          <cell r="H15">
            <v>0.3</v>
          </cell>
          <cell r="I15">
            <v>40</v>
          </cell>
          <cell r="J15">
            <v>394</v>
          </cell>
          <cell r="K15">
            <v>-24</v>
          </cell>
          <cell r="L15">
            <v>70</v>
          </cell>
          <cell r="M15">
            <v>60</v>
          </cell>
          <cell r="N15">
            <v>70</v>
          </cell>
          <cell r="W15">
            <v>74</v>
          </cell>
          <cell r="X15">
            <v>100</v>
          </cell>
          <cell r="Y15">
            <v>7.2702702702702702</v>
          </cell>
          <cell r="Z15">
            <v>3.2162162162162162</v>
          </cell>
          <cell r="AD15">
            <v>0</v>
          </cell>
          <cell r="AE15">
            <v>62</v>
          </cell>
          <cell r="AF15">
            <v>60.4</v>
          </cell>
          <cell r="AG15">
            <v>77.599999999999994</v>
          </cell>
          <cell r="AH15">
            <v>98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1073</v>
          </cell>
          <cell r="D16">
            <v>1941</v>
          </cell>
          <cell r="E16">
            <v>1627</v>
          </cell>
          <cell r="F16">
            <v>1365</v>
          </cell>
          <cell r="G16">
            <v>0</v>
          </cell>
          <cell r="H16">
            <v>0.17</v>
          </cell>
          <cell r="I16">
            <v>180</v>
          </cell>
          <cell r="J16">
            <v>1653</v>
          </cell>
          <cell r="K16">
            <v>-26</v>
          </cell>
          <cell r="L16">
            <v>1000</v>
          </cell>
          <cell r="M16">
            <v>0</v>
          </cell>
          <cell r="N16">
            <v>0</v>
          </cell>
          <cell r="W16">
            <v>325.39999999999998</v>
          </cell>
          <cell r="Y16">
            <v>7.2679778733866014</v>
          </cell>
          <cell r="Z16">
            <v>4.1948371235402586</v>
          </cell>
          <cell r="AD16">
            <v>0</v>
          </cell>
          <cell r="AE16">
            <v>298.8</v>
          </cell>
          <cell r="AF16">
            <v>302.60000000000002</v>
          </cell>
          <cell r="AG16">
            <v>349.4</v>
          </cell>
          <cell r="AH16">
            <v>389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320</v>
          </cell>
          <cell r="D17">
            <v>1130</v>
          </cell>
          <cell r="E17">
            <v>765</v>
          </cell>
          <cell r="F17">
            <v>665</v>
          </cell>
          <cell r="G17">
            <v>0</v>
          </cell>
          <cell r="H17">
            <v>0.35</v>
          </cell>
          <cell r="I17">
            <v>45</v>
          </cell>
          <cell r="J17">
            <v>818</v>
          </cell>
          <cell r="K17">
            <v>-53</v>
          </cell>
          <cell r="L17">
            <v>200</v>
          </cell>
          <cell r="M17">
            <v>100</v>
          </cell>
          <cell r="N17">
            <v>120</v>
          </cell>
          <cell r="W17">
            <v>153</v>
          </cell>
          <cell r="X17">
            <v>100</v>
          </cell>
          <cell r="Y17">
            <v>7.7450980392156863</v>
          </cell>
          <cell r="Z17">
            <v>4.3464052287581696</v>
          </cell>
          <cell r="AD17">
            <v>0</v>
          </cell>
          <cell r="AE17">
            <v>144.19999999999999</v>
          </cell>
          <cell r="AF17">
            <v>137</v>
          </cell>
          <cell r="AG17">
            <v>175.8</v>
          </cell>
          <cell r="AH17">
            <v>78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40</v>
          </cell>
          <cell r="D18">
            <v>182</v>
          </cell>
          <cell r="E18">
            <v>125</v>
          </cell>
          <cell r="F18">
            <v>96</v>
          </cell>
          <cell r="G18" t="str">
            <v>н</v>
          </cell>
          <cell r="H18">
            <v>0.35</v>
          </cell>
          <cell r="I18">
            <v>45</v>
          </cell>
          <cell r="J18">
            <v>141</v>
          </cell>
          <cell r="K18">
            <v>-16</v>
          </cell>
          <cell r="L18">
            <v>30</v>
          </cell>
          <cell r="M18">
            <v>30</v>
          </cell>
          <cell r="N18">
            <v>0</v>
          </cell>
          <cell r="W18">
            <v>25</v>
          </cell>
          <cell r="X18">
            <v>30</v>
          </cell>
          <cell r="Y18">
            <v>7.44</v>
          </cell>
          <cell r="Z18">
            <v>3.84</v>
          </cell>
          <cell r="AD18">
            <v>0</v>
          </cell>
          <cell r="AE18">
            <v>20.6</v>
          </cell>
          <cell r="AF18">
            <v>23.6</v>
          </cell>
          <cell r="AG18">
            <v>24.8</v>
          </cell>
          <cell r="AH18">
            <v>37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209</v>
          </cell>
          <cell r="D19">
            <v>137</v>
          </cell>
          <cell r="E19">
            <v>154</v>
          </cell>
          <cell r="F19">
            <v>189</v>
          </cell>
          <cell r="G19">
            <v>0</v>
          </cell>
          <cell r="H19">
            <v>0.35</v>
          </cell>
          <cell r="I19">
            <v>45</v>
          </cell>
          <cell r="J19">
            <v>165</v>
          </cell>
          <cell r="K19">
            <v>-11</v>
          </cell>
          <cell r="L19">
            <v>30</v>
          </cell>
          <cell r="M19">
            <v>40</v>
          </cell>
          <cell r="N19">
            <v>0</v>
          </cell>
          <cell r="W19">
            <v>30.8</v>
          </cell>
          <cell r="Y19">
            <v>8.4090909090909083</v>
          </cell>
          <cell r="Z19">
            <v>6.1363636363636358</v>
          </cell>
          <cell r="AD19">
            <v>0</v>
          </cell>
          <cell r="AE19">
            <v>30.4</v>
          </cell>
          <cell r="AF19">
            <v>45</v>
          </cell>
          <cell r="AG19">
            <v>39</v>
          </cell>
          <cell r="AH19">
            <v>31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703</v>
          </cell>
          <cell r="D20">
            <v>633</v>
          </cell>
          <cell r="E20">
            <v>605</v>
          </cell>
          <cell r="F20">
            <v>709</v>
          </cell>
          <cell r="G20">
            <v>0</v>
          </cell>
          <cell r="H20">
            <v>0.35</v>
          </cell>
          <cell r="I20">
            <v>45</v>
          </cell>
          <cell r="J20">
            <v>639</v>
          </cell>
          <cell r="K20">
            <v>-34</v>
          </cell>
          <cell r="L20">
            <v>250</v>
          </cell>
          <cell r="M20">
            <v>100</v>
          </cell>
          <cell r="N20">
            <v>0</v>
          </cell>
          <cell r="W20">
            <v>121</v>
          </cell>
          <cell r="X20">
            <v>100</v>
          </cell>
          <cell r="Y20">
            <v>9.5785123966942152</v>
          </cell>
          <cell r="Z20">
            <v>5.8595041322314048</v>
          </cell>
          <cell r="AD20">
            <v>0</v>
          </cell>
          <cell r="AE20">
            <v>131.80000000000001</v>
          </cell>
          <cell r="AF20">
            <v>133</v>
          </cell>
          <cell r="AG20">
            <v>165.4</v>
          </cell>
          <cell r="AH20">
            <v>37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397.23500000000001</v>
          </cell>
          <cell r="D21">
            <v>728.18399999999997</v>
          </cell>
          <cell r="E21">
            <v>579.14300000000003</v>
          </cell>
          <cell r="F21">
            <v>311.02800000000002</v>
          </cell>
          <cell r="G21">
            <v>0</v>
          </cell>
          <cell r="H21">
            <v>1</v>
          </cell>
          <cell r="I21">
            <v>50</v>
          </cell>
          <cell r="J21">
            <v>586.07100000000003</v>
          </cell>
          <cell r="K21">
            <v>-6.9279999999999973</v>
          </cell>
          <cell r="L21">
            <v>100</v>
          </cell>
          <cell r="M21">
            <v>200</v>
          </cell>
          <cell r="N21">
            <v>100</v>
          </cell>
          <cell r="W21">
            <v>115.82860000000001</v>
          </cell>
          <cell r="X21">
            <v>120</v>
          </cell>
          <cell r="Y21">
            <v>7.1746356253982171</v>
          </cell>
          <cell r="Z21">
            <v>2.6852435408871385</v>
          </cell>
          <cell r="AD21">
            <v>0</v>
          </cell>
          <cell r="AE21">
            <v>125.123</v>
          </cell>
          <cell r="AF21">
            <v>127.54220000000001</v>
          </cell>
          <cell r="AG21">
            <v>119.76439999999999</v>
          </cell>
          <cell r="AH21">
            <v>78.590999999999994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2601.1759999999999</v>
          </cell>
          <cell r="D22">
            <v>7230.6779999999999</v>
          </cell>
          <cell r="E22">
            <v>5768.1850000000004</v>
          </cell>
          <cell r="F22">
            <v>3961.6509999999998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5917.0690000000004</v>
          </cell>
          <cell r="K22">
            <v>-148.88400000000001</v>
          </cell>
          <cell r="L22">
            <v>1000</v>
          </cell>
          <cell r="M22">
            <v>1100</v>
          </cell>
          <cell r="N22">
            <v>1100</v>
          </cell>
          <cell r="W22">
            <v>1153.6370000000002</v>
          </cell>
          <cell r="X22">
            <v>1200</v>
          </cell>
          <cell r="Y22">
            <v>7.2480780349451335</v>
          </cell>
          <cell r="Z22">
            <v>3.4340533460698635</v>
          </cell>
          <cell r="AD22">
            <v>0</v>
          </cell>
          <cell r="AE22">
            <v>1001.7270000000001</v>
          </cell>
          <cell r="AF22">
            <v>1111.759</v>
          </cell>
          <cell r="AG22">
            <v>1242.9382000000001</v>
          </cell>
          <cell r="AH22">
            <v>904.92899999999997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276.90800000000002</v>
          </cell>
          <cell r="D23">
            <v>719.41300000000001</v>
          </cell>
          <cell r="E23">
            <v>406.30500000000001</v>
          </cell>
          <cell r="F23">
            <v>293.58499999999998</v>
          </cell>
          <cell r="G23">
            <v>0</v>
          </cell>
          <cell r="H23">
            <v>1</v>
          </cell>
          <cell r="I23">
            <v>50</v>
          </cell>
          <cell r="J23">
            <v>401.245</v>
          </cell>
          <cell r="K23">
            <v>5.0600000000000023</v>
          </cell>
          <cell r="L23">
            <v>100</v>
          </cell>
          <cell r="M23">
            <v>100</v>
          </cell>
          <cell r="N23">
            <v>100</v>
          </cell>
          <cell r="W23">
            <v>81.260999999999996</v>
          </cell>
          <cell r="Y23">
            <v>7.304672598171325</v>
          </cell>
          <cell r="Z23">
            <v>3.6128647198533121</v>
          </cell>
          <cell r="AD23">
            <v>0</v>
          </cell>
          <cell r="AE23">
            <v>76.770200000000003</v>
          </cell>
          <cell r="AF23">
            <v>94.671400000000006</v>
          </cell>
          <cell r="AG23">
            <v>101.5446</v>
          </cell>
          <cell r="AH23">
            <v>74.908000000000001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633.07100000000003</v>
          </cell>
          <cell r="D24">
            <v>2341.681</v>
          </cell>
          <cell r="E24">
            <v>1946.4190000000001</v>
          </cell>
          <cell r="F24">
            <v>997.19299999999998</v>
          </cell>
          <cell r="G24">
            <v>0</v>
          </cell>
          <cell r="H24">
            <v>1</v>
          </cell>
          <cell r="I24">
            <v>60</v>
          </cell>
          <cell r="J24">
            <v>1980.204</v>
          </cell>
          <cell r="K24">
            <v>-33.784999999999854</v>
          </cell>
          <cell r="L24">
            <v>360</v>
          </cell>
          <cell r="M24">
            <v>700</v>
          </cell>
          <cell r="N24">
            <v>400</v>
          </cell>
          <cell r="W24">
            <v>389.28380000000004</v>
          </cell>
          <cell r="X24">
            <v>350</v>
          </cell>
          <cell r="Y24">
            <v>7.2111734421005957</v>
          </cell>
          <cell r="Z24">
            <v>2.5616092937851507</v>
          </cell>
          <cell r="AD24">
            <v>0</v>
          </cell>
          <cell r="AE24">
            <v>256.07600000000002</v>
          </cell>
          <cell r="AF24">
            <v>291.24</v>
          </cell>
          <cell r="AG24">
            <v>389.08760000000001</v>
          </cell>
          <cell r="AH24">
            <v>280.19799999999998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547.65700000000004</v>
          </cell>
          <cell r="D25">
            <v>916.51099999999997</v>
          </cell>
          <cell r="E25">
            <v>695.19899999999996</v>
          </cell>
          <cell r="F25">
            <v>432.30099999999999</v>
          </cell>
          <cell r="G25">
            <v>0</v>
          </cell>
          <cell r="H25">
            <v>1</v>
          </cell>
          <cell r="I25">
            <v>50</v>
          </cell>
          <cell r="J25">
            <v>703.85799999999995</v>
          </cell>
          <cell r="K25">
            <v>-8.6589999999999918</v>
          </cell>
          <cell r="L25">
            <v>100</v>
          </cell>
          <cell r="M25">
            <v>200</v>
          </cell>
          <cell r="N25">
            <v>150</v>
          </cell>
          <cell r="W25">
            <v>139.03979999999999</v>
          </cell>
          <cell r="X25">
            <v>150</v>
          </cell>
          <cell r="Y25">
            <v>7.4245000352417083</v>
          </cell>
          <cell r="Z25">
            <v>3.1091888797308398</v>
          </cell>
          <cell r="AD25">
            <v>0</v>
          </cell>
          <cell r="AE25">
            <v>143.1592</v>
          </cell>
          <cell r="AF25">
            <v>157.5264</v>
          </cell>
          <cell r="AG25">
            <v>149.35679999999999</v>
          </cell>
          <cell r="AH25">
            <v>129.45699999999999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76.132999999999996</v>
          </cell>
          <cell r="D26">
            <v>356.91500000000002</v>
          </cell>
          <cell r="E26">
            <v>183.94</v>
          </cell>
          <cell r="F26">
            <v>168.75</v>
          </cell>
          <cell r="G26">
            <v>0</v>
          </cell>
          <cell r="H26">
            <v>1</v>
          </cell>
          <cell r="I26">
            <v>60</v>
          </cell>
          <cell r="J26">
            <v>200.42699999999999</v>
          </cell>
          <cell r="K26">
            <v>-16.486999999999995</v>
          </cell>
          <cell r="L26">
            <v>40</v>
          </cell>
          <cell r="M26">
            <v>30</v>
          </cell>
          <cell r="N26">
            <v>30</v>
          </cell>
          <cell r="W26">
            <v>36.787999999999997</v>
          </cell>
          <cell r="Y26">
            <v>7.3053713167337184</v>
          </cell>
          <cell r="Z26">
            <v>4.5870936174839629</v>
          </cell>
          <cell r="AD26">
            <v>0</v>
          </cell>
          <cell r="AE26">
            <v>34.957999999999998</v>
          </cell>
          <cell r="AF26">
            <v>34.806200000000004</v>
          </cell>
          <cell r="AG26">
            <v>45.845999999999997</v>
          </cell>
          <cell r="AH26">
            <v>38.578000000000003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73.608999999999995</v>
          </cell>
          <cell r="D27">
            <v>281.91699999999997</v>
          </cell>
          <cell r="E27">
            <v>178.15799999999999</v>
          </cell>
          <cell r="F27">
            <v>111.402</v>
          </cell>
          <cell r="G27">
            <v>0</v>
          </cell>
          <cell r="H27">
            <v>1</v>
          </cell>
          <cell r="I27">
            <v>60</v>
          </cell>
          <cell r="J27">
            <v>191.44900000000001</v>
          </cell>
          <cell r="K27">
            <v>-13.291000000000025</v>
          </cell>
          <cell r="L27">
            <v>40</v>
          </cell>
          <cell r="M27">
            <v>60</v>
          </cell>
          <cell r="N27">
            <v>50</v>
          </cell>
          <cell r="W27">
            <v>35.631599999999999</v>
          </cell>
          <cell r="Y27">
            <v>7.3362408648503017</v>
          </cell>
          <cell r="Z27">
            <v>3.1264944599737312</v>
          </cell>
          <cell r="AD27">
            <v>0</v>
          </cell>
          <cell r="AE27">
            <v>34.2776</v>
          </cell>
          <cell r="AF27">
            <v>32.2714</v>
          </cell>
          <cell r="AG27">
            <v>35.851600000000005</v>
          </cell>
          <cell r="AH27">
            <v>25.472000000000001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181.67699999999999</v>
          </cell>
          <cell r="D28">
            <v>1292.4590000000001</v>
          </cell>
          <cell r="E28">
            <v>555.65099999999995</v>
          </cell>
          <cell r="F28">
            <v>695.71600000000001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544.99199999999996</v>
          </cell>
          <cell r="K28">
            <v>10.658999999999992</v>
          </cell>
          <cell r="L28">
            <v>50</v>
          </cell>
          <cell r="M28">
            <v>50</v>
          </cell>
          <cell r="N28">
            <v>50</v>
          </cell>
          <cell r="W28">
            <v>111.13019999999999</v>
          </cell>
          <cell r="Y28">
            <v>7.6101365785358084</v>
          </cell>
          <cell r="Z28">
            <v>6.2603684686970782</v>
          </cell>
          <cell r="AD28">
            <v>0</v>
          </cell>
          <cell r="AE28">
            <v>128.58340000000001</v>
          </cell>
          <cell r="AF28">
            <v>114.8194</v>
          </cell>
          <cell r="AG28">
            <v>150.58499999999998</v>
          </cell>
          <cell r="AH28">
            <v>88.594999999999999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136.11099999999999</v>
          </cell>
          <cell r="D29">
            <v>249.52799999999999</v>
          </cell>
          <cell r="E29">
            <v>147.90799999999999</v>
          </cell>
          <cell r="F29">
            <v>133.93100000000001</v>
          </cell>
          <cell r="G29">
            <v>0</v>
          </cell>
          <cell r="H29">
            <v>1</v>
          </cell>
          <cell r="I29">
            <v>30</v>
          </cell>
          <cell r="J29">
            <v>146.95599999999999</v>
          </cell>
          <cell r="K29">
            <v>0.95199999999999818</v>
          </cell>
          <cell r="L29">
            <v>0</v>
          </cell>
          <cell r="M29">
            <v>0</v>
          </cell>
          <cell r="N29">
            <v>20</v>
          </cell>
          <cell r="W29">
            <v>29.581599999999998</v>
          </cell>
          <cell r="X29">
            <v>60</v>
          </cell>
          <cell r="Y29">
            <v>7.231894150417828</v>
          </cell>
          <cell r="Z29">
            <v>4.5275103442680589</v>
          </cell>
          <cell r="AD29">
            <v>0</v>
          </cell>
          <cell r="AE29">
            <v>23.269600000000001</v>
          </cell>
          <cell r="AF29">
            <v>34.2258</v>
          </cell>
          <cell r="AG29">
            <v>19.581</v>
          </cell>
          <cell r="AH29">
            <v>37.779000000000003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154.726</v>
          </cell>
          <cell r="D30">
            <v>298.53800000000001</v>
          </cell>
          <cell r="E30">
            <v>224.50899999999999</v>
          </cell>
          <cell r="F30">
            <v>85.313999999999993</v>
          </cell>
          <cell r="G30" t="str">
            <v>н</v>
          </cell>
          <cell r="H30">
            <v>1</v>
          </cell>
          <cell r="I30">
            <v>30</v>
          </cell>
          <cell r="J30">
            <v>218.99700000000001</v>
          </cell>
          <cell r="K30">
            <v>5.511999999999972</v>
          </cell>
          <cell r="L30">
            <v>40</v>
          </cell>
          <cell r="M30">
            <v>30</v>
          </cell>
          <cell r="N30">
            <v>20</v>
          </cell>
          <cell r="W30">
            <v>44.901799999999994</v>
          </cell>
          <cell r="X30">
            <v>100</v>
          </cell>
          <cell r="Y30">
            <v>6.1314691170509867</v>
          </cell>
          <cell r="Z30">
            <v>1.900012917076821</v>
          </cell>
          <cell r="AD30">
            <v>0</v>
          </cell>
          <cell r="AE30">
            <v>36.033000000000001</v>
          </cell>
          <cell r="AF30">
            <v>38.559800000000003</v>
          </cell>
          <cell r="AG30">
            <v>39.210599999999999</v>
          </cell>
          <cell r="AH30">
            <v>93.787000000000006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919.47699999999998</v>
          </cell>
          <cell r="D31">
            <v>3844.8049999999998</v>
          </cell>
          <cell r="E31">
            <v>2263.5569999999998</v>
          </cell>
          <cell r="F31">
            <v>1067.5619999999999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2286.346</v>
          </cell>
          <cell r="K31">
            <v>-22.789000000000215</v>
          </cell>
          <cell r="L31">
            <v>450</v>
          </cell>
          <cell r="M31">
            <v>850</v>
          </cell>
          <cell r="N31">
            <v>500</v>
          </cell>
          <cell r="W31">
            <v>452.71139999999997</v>
          </cell>
          <cell r="X31">
            <v>400</v>
          </cell>
          <cell r="Y31">
            <v>7.2177594820894724</v>
          </cell>
          <cell r="Z31">
            <v>2.3581513520534272</v>
          </cell>
          <cell r="AD31">
            <v>0</v>
          </cell>
          <cell r="AE31">
            <v>387.65819999999997</v>
          </cell>
          <cell r="AF31">
            <v>312.06920000000002</v>
          </cell>
          <cell r="AG31">
            <v>452.25739999999996</v>
          </cell>
          <cell r="AH31">
            <v>253.90700000000001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114.955</v>
          </cell>
          <cell r="D32">
            <v>274.10000000000002</v>
          </cell>
          <cell r="E32">
            <v>143.02600000000001</v>
          </cell>
          <cell r="F32">
            <v>163.84</v>
          </cell>
          <cell r="G32">
            <v>0</v>
          </cell>
          <cell r="H32">
            <v>1</v>
          </cell>
          <cell r="I32">
            <v>40</v>
          </cell>
          <cell r="J32">
            <v>167.94200000000001</v>
          </cell>
          <cell r="K32">
            <v>-24.915999999999997</v>
          </cell>
          <cell r="L32">
            <v>30</v>
          </cell>
          <cell r="M32">
            <v>30</v>
          </cell>
          <cell r="N32">
            <v>0</v>
          </cell>
          <cell r="W32">
            <v>28.605200000000004</v>
          </cell>
          <cell r="X32">
            <v>20</v>
          </cell>
          <cell r="Y32">
            <v>8.5243242487379902</v>
          </cell>
          <cell r="Z32">
            <v>5.727629941409254</v>
          </cell>
          <cell r="AD32">
            <v>0</v>
          </cell>
          <cell r="AE32">
            <v>20.187000000000001</v>
          </cell>
          <cell r="AF32">
            <v>21.229599999999998</v>
          </cell>
          <cell r="AG32">
            <v>31.985599999999998</v>
          </cell>
          <cell r="AH32">
            <v>8.7119999999999997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0.70599999999999996</v>
          </cell>
          <cell r="D33">
            <v>1347.347</v>
          </cell>
          <cell r="E33">
            <v>481.517</v>
          </cell>
          <cell r="F33">
            <v>350.60599999999999</v>
          </cell>
          <cell r="G33" t="str">
            <v>н</v>
          </cell>
          <cell r="H33">
            <v>1</v>
          </cell>
          <cell r="I33">
            <v>35</v>
          </cell>
          <cell r="J33">
            <v>603.81500000000005</v>
          </cell>
          <cell r="K33">
            <v>-122.29800000000006</v>
          </cell>
          <cell r="L33">
            <v>150</v>
          </cell>
          <cell r="M33">
            <v>150</v>
          </cell>
          <cell r="N33">
            <v>150</v>
          </cell>
          <cell r="W33">
            <v>96.303399999999996</v>
          </cell>
          <cell r="X33">
            <v>100</v>
          </cell>
          <cell r="Y33">
            <v>9.3517570511529193</v>
          </cell>
          <cell r="Z33">
            <v>3.6406398943339489</v>
          </cell>
          <cell r="AD33">
            <v>0</v>
          </cell>
          <cell r="AE33">
            <v>67.953800000000001</v>
          </cell>
          <cell r="AF33">
            <v>67.767200000000003</v>
          </cell>
          <cell r="AG33">
            <v>123.01900000000001</v>
          </cell>
          <cell r="AH33">
            <v>37.622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100.706</v>
          </cell>
          <cell r="D34">
            <v>224.214</v>
          </cell>
          <cell r="E34">
            <v>100.85599999999999</v>
          </cell>
          <cell r="F34">
            <v>96.414000000000001</v>
          </cell>
          <cell r="G34">
            <v>0</v>
          </cell>
          <cell r="H34">
            <v>1</v>
          </cell>
          <cell r="I34">
            <v>30</v>
          </cell>
          <cell r="J34">
            <v>112.166</v>
          </cell>
          <cell r="K34">
            <v>-11.310000000000002</v>
          </cell>
          <cell r="L34">
            <v>20</v>
          </cell>
          <cell r="M34">
            <v>0</v>
          </cell>
          <cell r="N34">
            <v>0</v>
          </cell>
          <cell r="W34">
            <v>20.171199999999999</v>
          </cell>
          <cell r="X34">
            <v>30</v>
          </cell>
          <cell r="Y34">
            <v>7.2585666693107003</v>
          </cell>
          <cell r="Z34">
            <v>4.7797850400571118</v>
          </cell>
          <cell r="AD34">
            <v>0</v>
          </cell>
          <cell r="AE34">
            <v>27.597199999999997</v>
          </cell>
          <cell r="AF34">
            <v>31.292000000000002</v>
          </cell>
          <cell r="AG34">
            <v>29.382400000000001</v>
          </cell>
          <cell r="AH34">
            <v>16.658000000000001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29.687999999999999</v>
          </cell>
          <cell r="D35">
            <v>57.113999999999997</v>
          </cell>
          <cell r="E35">
            <v>9.0470000000000006</v>
          </cell>
          <cell r="F35">
            <v>34.848999999999997</v>
          </cell>
          <cell r="G35" t="str">
            <v>н</v>
          </cell>
          <cell r="H35">
            <v>1</v>
          </cell>
          <cell r="I35">
            <v>45</v>
          </cell>
          <cell r="J35">
            <v>50.436</v>
          </cell>
          <cell r="K35">
            <v>-41.388999999999996</v>
          </cell>
          <cell r="L35">
            <v>0</v>
          </cell>
          <cell r="M35">
            <v>0</v>
          </cell>
          <cell r="N35">
            <v>0</v>
          </cell>
          <cell r="W35">
            <v>1.8094000000000001</v>
          </cell>
          <cell r="Y35">
            <v>19.259975682546699</v>
          </cell>
          <cell r="Z35">
            <v>19.259975682546699</v>
          </cell>
          <cell r="AD35">
            <v>0</v>
          </cell>
          <cell r="AE35">
            <v>3.411</v>
          </cell>
          <cell r="AF35">
            <v>5.8144</v>
          </cell>
          <cell r="AG35">
            <v>6.7052000000000005</v>
          </cell>
          <cell r="AH35">
            <v>0.92200000000000004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29.632999999999999</v>
          </cell>
          <cell r="D36">
            <v>5.5060000000000002</v>
          </cell>
          <cell r="E36">
            <v>11.144</v>
          </cell>
          <cell r="F36">
            <v>16.667999999999999</v>
          </cell>
          <cell r="G36" t="str">
            <v>н</v>
          </cell>
          <cell r="H36">
            <v>1</v>
          </cell>
          <cell r="I36">
            <v>45</v>
          </cell>
          <cell r="J36">
            <v>15.930999999999999</v>
          </cell>
          <cell r="K36">
            <v>-4.786999999999999</v>
          </cell>
          <cell r="L36">
            <v>0</v>
          </cell>
          <cell r="M36">
            <v>0</v>
          </cell>
          <cell r="N36">
            <v>0</v>
          </cell>
          <cell r="W36">
            <v>2.2288000000000001</v>
          </cell>
          <cell r="Y36">
            <v>7.478463747307968</v>
          </cell>
          <cell r="Z36">
            <v>7.478463747307968</v>
          </cell>
          <cell r="AD36">
            <v>0</v>
          </cell>
          <cell r="AE36">
            <v>3.7164000000000001</v>
          </cell>
          <cell r="AF36">
            <v>1.1126</v>
          </cell>
          <cell r="AG36">
            <v>2.4152</v>
          </cell>
          <cell r="AH36">
            <v>0.92400000000000004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33.456000000000003</v>
          </cell>
          <cell r="D37">
            <v>6.5019999999999998</v>
          </cell>
          <cell r="E37">
            <v>8.31</v>
          </cell>
          <cell r="F37">
            <v>16.763000000000002</v>
          </cell>
          <cell r="G37" t="str">
            <v>н</v>
          </cell>
          <cell r="H37">
            <v>1</v>
          </cell>
          <cell r="I37">
            <v>45</v>
          </cell>
          <cell r="J37">
            <v>23.861999999999998</v>
          </cell>
          <cell r="K37">
            <v>-15.551999999999998</v>
          </cell>
          <cell r="L37">
            <v>0</v>
          </cell>
          <cell r="M37">
            <v>0</v>
          </cell>
          <cell r="N37">
            <v>0</v>
          </cell>
          <cell r="W37">
            <v>1.6620000000000001</v>
          </cell>
          <cell r="Y37">
            <v>10.086040914560771</v>
          </cell>
          <cell r="Z37">
            <v>10.086040914560771</v>
          </cell>
          <cell r="AD37">
            <v>0</v>
          </cell>
          <cell r="AE37">
            <v>3.9064000000000001</v>
          </cell>
          <cell r="AF37">
            <v>1.4763999999999999</v>
          </cell>
          <cell r="AG37">
            <v>3.3305999999999996</v>
          </cell>
          <cell r="AH37">
            <v>0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898</v>
          </cell>
          <cell r="D38">
            <v>2668</v>
          </cell>
          <cell r="E38">
            <v>2284</v>
          </cell>
          <cell r="F38">
            <v>1260</v>
          </cell>
          <cell r="G38" t="str">
            <v>отк</v>
          </cell>
          <cell r="H38">
            <v>0.35</v>
          </cell>
          <cell r="I38">
            <v>40</v>
          </cell>
          <cell r="J38">
            <v>2326</v>
          </cell>
          <cell r="K38">
            <v>-42</v>
          </cell>
          <cell r="L38">
            <v>450</v>
          </cell>
          <cell r="M38">
            <v>600</v>
          </cell>
          <cell r="N38">
            <v>500</v>
          </cell>
          <cell r="W38">
            <v>456.8</v>
          </cell>
          <cell r="X38">
            <v>200</v>
          </cell>
          <cell r="Y38">
            <v>6.5893169877408058</v>
          </cell>
          <cell r="Z38">
            <v>2.7583187390542907</v>
          </cell>
          <cell r="AD38">
            <v>0</v>
          </cell>
          <cell r="AE38">
            <v>330</v>
          </cell>
          <cell r="AF38">
            <v>366.2</v>
          </cell>
          <cell r="AG38">
            <v>461</v>
          </cell>
          <cell r="AH38">
            <v>240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2012</v>
          </cell>
          <cell r="D39">
            <v>6329</v>
          </cell>
          <cell r="E39">
            <v>5361</v>
          </cell>
          <cell r="F39">
            <v>2943</v>
          </cell>
          <cell r="G39">
            <v>0</v>
          </cell>
          <cell r="H39">
            <v>0.4</v>
          </cell>
          <cell r="I39">
            <v>40</v>
          </cell>
          <cell r="J39">
            <v>5384</v>
          </cell>
          <cell r="K39">
            <v>-23</v>
          </cell>
          <cell r="L39">
            <v>900</v>
          </cell>
          <cell r="M39">
            <v>700</v>
          </cell>
          <cell r="N39">
            <v>1000</v>
          </cell>
          <cell r="W39">
            <v>832.2</v>
          </cell>
          <cell r="X39">
            <v>800</v>
          </cell>
          <cell r="Y39">
            <v>7.6219658735880795</v>
          </cell>
          <cell r="Z39">
            <v>3.5364095169430425</v>
          </cell>
          <cell r="AD39">
            <v>1200</v>
          </cell>
          <cell r="AE39">
            <v>801.4</v>
          </cell>
          <cell r="AF39">
            <v>631</v>
          </cell>
          <cell r="AG39">
            <v>952</v>
          </cell>
          <cell r="AH39">
            <v>1095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1592</v>
          </cell>
          <cell r="D40">
            <v>12224</v>
          </cell>
          <cell r="E40">
            <v>8871</v>
          </cell>
          <cell r="F40">
            <v>3831</v>
          </cell>
          <cell r="G40">
            <v>0</v>
          </cell>
          <cell r="H40">
            <v>0.45</v>
          </cell>
          <cell r="I40">
            <v>45</v>
          </cell>
          <cell r="J40">
            <v>8931</v>
          </cell>
          <cell r="K40">
            <v>-60</v>
          </cell>
          <cell r="L40">
            <v>1200</v>
          </cell>
          <cell r="M40">
            <v>1500</v>
          </cell>
          <cell r="N40">
            <v>1100</v>
          </cell>
          <cell r="W40">
            <v>974.2</v>
          </cell>
          <cell r="X40">
            <v>1000</v>
          </cell>
          <cell r="Y40">
            <v>8.8595770888934506</v>
          </cell>
          <cell r="Z40">
            <v>3.9324574009443642</v>
          </cell>
          <cell r="AD40">
            <v>4000</v>
          </cell>
          <cell r="AE40">
            <v>814.6</v>
          </cell>
          <cell r="AF40">
            <v>1004.6</v>
          </cell>
          <cell r="AG40">
            <v>1006</v>
          </cell>
          <cell r="AH40">
            <v>969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396.62</v>
          </cell>
          <cell r="D41">
            <v>2793.75</v>
          </cell>
          <cell r="E41">
            <v>1467.9390000000001</v>
          </cell>
          <cell r="F41">
            <v>798.54200000000003</v>
          </cell>
          <cell r="G41">
            <v>0</v>
          </cell>
          <cell r="H41">
            <v>1</v>
          </cell>
          <cell r="I41">
            <v>40</v>
          </cell>
          <cell r="J41">
            <v>1418.1790000000001</v>
          </cell>
          <cell r="K41">
            <v>49.759999999999991</v>
          </cell>
          <cell r="L41">
            <v>200</v>
          </cell>
          <cell r="M41">
            <v>350</v>
          </cell>
          <cell r="N41">
            <v>250</v>
          </cell>
          <cell r="W41">
            <v>293.58780000000002</v>
          </cell>
          <cell r="X41">
            <v>300</v>
          </cell>
          <cell r="Y41">
            <v>6.4666924170554765</v>
          </cell>
          <cell r="Z41">
            <v>2.7199427224155772</v>
          </cell>
          <cell r="AD41">
            <v>0</v>
          </cell>
          <cell r="AE41">
            <v>240.38119999999998</v>
          </cell>
          <cell r="AF41">
            <v>243.142</v>
          </cell>
          <cell r="AG41">
            <v>304.84199999999998</v>
          </cell>
          <cell r="AH41">
            <v>363.76299999999998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482</v>
          </cell>
          <cell r="D42">
            <v>1531</v>
          </cell>
          <cell r="E42">
            <v>661</v>
          </cell>
          <cell r="F42">
            <v>1326</v>
          </cell>
          <cell r="G42">
            <v>0</v>
          </cell>
          <cell r="H42">
            <v>0.1</v>
          </cell>
          <cell r="I42">
            <v>730</v>
          </cell>
          <cell r="J42">
            <v>690</v>
          </cell>
          <cell r="K42">
            <v>-29</v>
          </cell>
          <cell r="L42">
            <v>0</v>
          </cell>
          <cell r="M42">
            <v>0</v>
          </cell>
          <cell r="N42">
            <v>0</v>
          </cell>
          <cell r="W42">
            <v>132.19999999999999</v>
          </cell>
          <cell r="Y42">
            <v>10.030257186081695</v>
          </cell>
          <cell r="Z42">
            <v>10.030257186081695</v>
          </cell>
          <cell r="AD42">
            <v>0</v>
          </cell>
          <cell r="AE42">
            <v>130.6</v>
          </cell>
          <cell r="AF42">
            <v>155.6</v>
          </cell>
          <cell r="AG42">
            <v>156.6</v>
          </cell>
          <cell r="AH42">
            <v>141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456</v>
          </cell>
          <cell r="D43">
            <v>1812</v>
          </cell>
          <cell r="E43">
            <v>1269</v>
          </cell>
          <cell r="F43">
            <v>971</v>
          </cell>
          <cell r="G43">
            <v>0</v>
          </cell>
          <cell r="H43">
            <v>0.35</v>
          </cell>
          <cell r="I43">
            <v>40</v>
          </cell>
          <cell r="J43">
            <v>1309</v>
          </cell>
          <cell r="K43">
            <v>-40</v>
          </cell>
          <cell r="L43">
            <v>300</v>
          </cell>
          <cell r="M43">
            <v>100</v>
          </cell>
          <cell r="N43">
            <v>300</v>
          </cell>
          <cell r="W43">
            <v>253.8</v>
          </cell>
          <cell r="X43">
            <v>150</v>
          </cell>
          <cell r="Y43">
            <v>7.1749408983451533</v>
          </cell>
          <cell r="Z43">
            <v>3.825847123719464</v>
          </cell>
          <cell r="AD43">
            <v>0</v>
          </cell>
          <cell r="AE43">
            <v>257.60000000000002</v>
          </cell>
          <cell r="AF43">
            <v>249.8</v>
          </cell>
          <cell r="AG43">
            <v>305.39999999999998</v>
          </cell>
          <cell r="AH43">
            <v>292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163.114</v>
          </cell>
          <cell r="D44">
            <v>265.48099999999999</v>
          </cell>
          <cell r="E44">
            <v>221.50899999999999</v>
          </cell>
          <cell r="F44">
            <v>203.446</v>
          </cell>
          <cell r="G44">
            <v>0</v>
          </cell>
          <cell r="H44">
            <v>1</v>
          </cell>
          <cell r="I44">
            <v>40</v>
          </cell>
          <cell r="J44">
            <v>234.24700000000001</v>
          </cell>
          <cell r="K44">
            <v>-12.738000000000028</v>
          </cell>
          <cell r="L44">
            <v>150</v>
          </cell>
          <cell r="M44">
            <v>100</v>
          </cell>
          <cell r="N44">
            <v>50</v>
          </cell>
          <cell r="W44">
            <v>44.3018</v>
          </cell>
          <cell r="Y44">
            <v>11.364007782979472</v>
          </cell>
          <cell r="Z44">
            <v>4.5922739030919733</v>
          </cell>
          <cell r="AD44">
            <v>0</v>
          </cell>
          <cell r="AE44">
            <v>48.336200000000005</v>
          </cell>
          <cell r="AF44">
            <v>53.209400000000002</v>
          </cell>
          <cell r="AG44">
            <v>46.3718</v>
          </cell>
          <cell r="AH44">
            <v>34.582999999999998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905</v>
          </cell>
          <cell r="D45">
            <v>1258</v>
          </cell>
          <cell r="E45">
            <v>1020</v>
          </cell>
          <cell r="F45">
            <v>1110</v>
          </cell>
          <cell r="G45">
            <v>0</v>
          </cell>
          <cell r="H45">
            <v>0.4</v>
          </cell>
          <cell r="I45">
            <v>35</v>
          </cell>
          <cell r="J45">
            <v>1069</v>
          </cell>
          <cell r="K45">
            <v>-49</v>
          </cell>
          <cell r="L45">
            <v>200</v>
          </cell>
          <cell r="M45">
            <v>0</v>
          </cell>
          <cell r="N45">
            <v>200</v>
          </cell>
          <cell r="W45">
            <v>204</v>
          </cell>
          <cell r="Y45">
            <v>7.4019607843137258</v>
          </cell>
          <cell r="Z45">
            <v>5.4411764705882355</v>
          </cell>
          <cell r="AD45">
            <v>0</v>
          </cell>
          <cell r="AE45">
            <v>243</v>
          </cell>
          <cell r="AF45">
            <v>241.2</v>
          </cell>
          <cell r="AG45">
            <v>283.2</v>
          </cell>
          <cell r="AH45">
            <v>261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1183</v>
          </cell>
          <cell r="D46">
            <v>3427</v>
          </cell>
          <cell r="E46">
            <v>2863</v>
          </cell>
          <cell r="F46">
            <v>1723</v>
          </cell>
          <cell r="G46" t="str">
            <v>оконч</v>
          </cell>
          <cell r="H46">
            <v>0.4</v>
          </cell>
          <cell r="I46">
            <v>40</v>
          </cell>
          <cell r="J46">
            <v>2959</v>
          </cell>
          <cell r="K46">
            <v>-96</v>
          </cell>
          <cell r="L46">
            <v>650</v>
          </cell>
          <cell r="M46">
            <v>800</v>
          </cell>
          <cell r="N46">
            <v>500</v>
          </cell>
          <cell r="W46">
            <v>572.6</v>
          </cell>
          <cell r="X46">
            <v>400</v>
          </cell>
          <cell r="Y46">
            <v>7.1131680055885429</v>
          </cell>
          <cell r="Z46">
            <v>3.0090813831645127</v>
          </cell>
          <cell r="AD46">
            <v>0</v>
          </cell>
          <cell r="AE46">
            <v>551.20000000000005</v>
          </cell>
          <cell r="AF46">
            <v>485</v>
          </cell>
          <cell r="AG46">
            <v>625.4</v>
          </cell>
          <cell r="AH46">
            <v>545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146.23400000000001</v>
          </cell>
          <cell r="D47">
            <v>194.04599999999999</v>
          </cell>
          <cell r="E47">
            <v>196.70099999999999</v>
          </cell>
          <cell r="F47">
            <v>141.208</v>
          </cell>
          <cell r="G47" t="str">
            <v>лид, я</v>
          </cell>
          <cell r="H47">
            <v>1</v>
          </cell>
          <cell r="I47">
            <v>40</v>
          </cell>
          <cell r="J47">
            <v>200.54900000000001</v>
          </cell>
          <cell r="K47">
            <v>-3.8480000000000132</v>
          </cell>
          <cell r="L47">
            <v>50</v>
          </cell>
          <cell r="M47">
            <v>70</v>
          </cell>
          <cell r="N47">
            <v>0</v>
          </cell>
          <cell r="W47">
            <v>39.340199999999996</v>
          </cell>
          <cell r="X47">
            <v>50</v>
          </cell>
          <cell r="Y47">
            <v>7.9106867784098709</v>
          </cell>
          <cell r="Z47">
            <v>3.589407272967601</v>
          </cell>
          <cell r="AD47">
            <v>0</v>
          </cell>
          <cell r="AE47">
            <v>30.960799999999999</v>
          </cell>
          <cell r="AF47">
            <v>38.868400000000001</v>
          </cell>
          <cell r="AG47">
            <v>38.832799999999999</v>
          </cell>
          <cell r="AH47">
            <v>23.856999999999999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139.51599999999999</v>
          </cell>
          <cell r="D48">
            <v>885.05600000000004</v>
          </cell>
          <cell r="E48">
            <v>592.88800000000003</v>
          </cell>
          <cell r="F48">
            <v>417.38299999999998</v>
          </cell>
          <cell r="G48" t="str">
            <v>ткмай</v>
          </cell>
          <cell r="H48">
            <v>1</v>
          </cell>
          <cell r="I48">
            <v>40</v>
          </cell>
          <cell r="J48">
            <v>760.51099999999997</v>
          </cell>
          <cell r="K48">
            <v>-167.62299999999993</v>
          </cell>
          <cell r="L48">
            <v>120</v>
          </cell>
          <cell r="M48">
            <v>200</v>
          </cell>
          <cell r="N48">
            <v>120</v>
          </cell>
          <cell r="W48">
            <v>118.5776</v>
          </cell>
          <cell r="Y48">
            <v>7.2305646260339218</v>
          </cell>
          <cell r="Z48">
            <v>3.5199143851789878</v>
          </cell>
          <cell r="AD48">
            <v>0</v>
          </cell>
          <cell r="AE48">
            <v>119.048</v>
          </cell>
          <cell r="AF48">
            <v>113.27919999999999</v>
          </cell>
          <cell r="AG48">
            <v>138.15540000000001</v>
          </cell>
          <cell r="AH48">
            <v>96.747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238</v>
          </cell>
          <cell r="D49">
            <v>2275</v>
          </cell>
          <cell r="E49">
            <v>1357</v>
          </cell>
          <cell r="F49">
            <v>1128</v>
          </cell>
          <cell r="G49" t="str">
            <v>лид, я</v>
          </cell>
          <cell r="H49">
            <v>0.35</v>
          </cell>
          <cell r="I49">
            <v>40</v>
          </cell>
          <cell r="J49">
            <v>1484</v>
          </cell>
          <cell r="K49">
            <v>-127</v>
          </cell>
          <cell r="L49">
            <v>300</v>
          </cell>
          <cell r="M49">
            <v>100</v>
          </cell>
          <cell r="N49">
            <v>200</v>
          </cell>
          <cell r="W49">
            <v>271.39999999999998</v>
          </cell>
          <cell r="X49">
            <v>250</v>
          </cell>
          <cell r="Y49">
            <v>7.28813559322034</v>
          </cell>
          <cell r="Z49">
            <v>4.156226971260133</v>
          </cell>
          <cell r="AD49">
            <v>0</v>
          </cell>
          <cell r="AE49">
            <v>257.2</v>
          </cell>
          <cell r="AF49">
            <v>247.8</v>
          </cell>
          <cell r="AG49">
            <v>335.6</v>
          </cell>
          <cell r="AH49">
            <v>327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511</v>
          </cell>
          <cell r="D50">
            <v>4162</v>
          </cell>
          <cell r="E50">
            <v>2769</v>
          </cell>
          <cell r="F50">
            <v>1874</v>
          </cell>
          <cell r="G50" t="str">
            <v>бонмай</v>
          </cell>
          <cell r="H50">
            <v>0.35</v>
          </cell>
          <cell r="I50">
            <v>40</v>
          </cell>
          <cell r="J50">
            <v>2219</v>
          </cell>
          <cell r="K50">
            <v>550</v>
          </cell>
          <cell r="L50">
            <v>600</v>
          </cell>
          <cell r="M50">
            <v>500</v>
          </cell>
          <cell r="N50">
            <v>500</v>
          </cell>
          <cell r="W50">
            <v>553.79999999999995</v>
          </cell>
          <cell r="X50">
            <v>550</v>
          </cell>
          <cell r="Y50">
            <v>7.2661610689779712</v>
          </cell>
          <cell r="Z50">
            <v>3.3838931022029617</v>
          </cell>
          <cell r="AD50">
            <v>0</v>
          </cell>
          <cell r="AE50">
            <v>526.6</v>
          </cell>
          <cell r="AF50">
            <v>490.8</v>
          </cell>
          <cell r="AG50">
            <v>620.6</v>
          </cell>
          <cell r="AH50">
            <v>493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482</v>
          </cell>
          <cell r="D51">
            <v>1813</v>
          </cell>
          <cell r="E51">
            <v>1666</v>
          </cell>
          <cell r="F51">
            <v>598</v>
          </cell>
          <cell r="G51">
            <v>0</v>
          </cell>
          <cell r="H51">
            <v>0.4</v>
          </cell>
          <cell r="I51">
            <v>35</v>
          </cell>
          <cell r="J51">
            <v>1866</v>
          </cell>
          <cell r="K51">
            <v>-200</v>
          </cell>
          <cell r="L51">
            <v>200</v>
          </cell>
          <cell r="M51">
            <v>450</v>
          </cell>
          <cell r="N51">
            <v>350</v>
          </cell>
          <cell r="W51">
            <v>333.2</v>
          </cell>
          <cell r="X51">
            <v>600</v>
          </cell>
          <cell r="Y51">
            <v>6.5966386554621854</v>
          </cell>
          <cell r="Z51">
            <v>1.7947178871548619</v>
          </cell>
          <cell r="AD51">
            <v>0</v>
          </cell>
          <cell r="AE51">
            <v>288.8</v>
          </cell>
          <cell r="AF51">
            <v>242.8</v>
          </cell>
          <cell r="AG51">
            <v>268.2</v>
          </cell>
          <cell r="AH51">
            <v>490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149.88499999999999</v>
          </cell>
          <cell r="D52">
            <v>651.69299999999998</v>
          </cell>
          <cell r="E52">
            <v>546.07799999999997</v>
          </cell>
          <cell r="F52">
            <v>246.00700000000001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544.14800000000002</v>
          </cell>
          <cell r="K52">
            <v>1.92999999999995</v>
          </cell>
          <cell r="L52">
            <v>100</v>
          </cell>
          <cell r="M52">
            <v>250</v>
          </cell>
          <cell r="N52">
            <v>150</v>
          </cell>
          <cell r="W52">
            <v>109.21559999999999</v>
          </cell>
          <cell r="X52">
            <v>50</v>
          </cell>
          <cell r="Y52">
            <v>7.2884001919139765</v>
          </cell>
          <cell r="Z52">
            <v>2.2524895710869144</v>
          </cell>
          <cell r="AD52">
            <v>0</v>
          </cell>
          <cell r="AE52">
            <v>55.670399999999994</v>
          </cell>
          <cell r="AF52">
            <v>67.996200000000002</v>
          </cell>
          <cell r="AG52">
            <v>93.171400000000006</v>
          </cell>
          <cell r="AH52">
            <v>52.787999999999997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684.77800000000002</v>
          </cell>
          <cell r="D53">
            <v>1507.1869999999999</v>
          </cell>
          <cell r="E53">
            <v>1037.1120000000001</v>
          </cell>
          <cell r="F53">
            <v>1152.009</v>
          </cell>
          <cell r="G53" t="str">
            <v>н</v>
          </cell>
          <cell r="H53">
            <v>1</v>
          </cell>
          <cell r="I53">
            <v>50</v>
          </cell>
          <cell r="J53">
            <v>1018.619</v>
          </cell>
          <cell r="K53">
            <v>18.493000000000052</v>
          </cell>
          <cell r="L53">
            <v>400</v>
          </cell>
          <cell r="M53">
            <v>200</v>
          </cell>
          <cell r="N53">
            <v>200</v>
          </cell>
          <cell r="W53">
            <v>207.42240000000001</v>
          </cell>
          <cell r="X53">
            <v>100</v>
          </cell>
          <cell r="Y53">
            <v>9.8928997061069577</v>
          </cell>
          <cell r="Z53">
            <v>5.5539276375164883</v>
          </cell>
          <cell r="AD53">
            <v>0</v>
          </cell>
          <cell r="AE53">
            <v>148.56900000000002</v>
          </cell>
          <cell r="AF53">
            <v>187.57040000000001</v>
          </cell>
          <cell r="AG53">
            <v>214.58620000000002</v>
          </cell>
          <cell r="AH53">
            <v>91.471000000000004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43.36</v>
          </cell>
          <cell r="D54">
            <v>31.704999999999998</v>
          </cell>
          <cell r="E54">
            <v>28.594999999999999</v>
          </cell>
          <cell r="F54">
            <v>25.425000000000001</v>
          </cell>
          <cell r="G54">
            <v>0</v>
          </cell>
          <cell r="H54">
            <v>1</v>
          </cell>
          <cell r="I54">
            <v>50</v>
          </cell>
          <cell r="J54">
            <v>42.7</v>
          </cell>
          <cell r="K54">
            <v>-14.105000000000004</v>
          </cell>
          <cell r="L54">
            <v>0</v>
          </cell>
          <cell r="M54">
            <v>30</v>
          </cell>
          <cell r="N54">
            <v>20</v>
          </cell>
          <cell r="W54">
            <v>5.7189999999999994</v>
          </cell>
          <cell r="Y54">
            <v>13.188494492044065</v>
          </cell>
          <cell r="Z54">
            <v>4.4457072914845259</v>
          </cell>
          <cell r="AD54">
            <v>0</v>
          </cell>
          <cell r="AE54">
            <v>7.8182</v>
          </cell>
          <cell r="AF54">
            <v>7.8462000000000005</v>
          </cell>
          <cell r="AG54">
            <v>6.9055999999999997</v>
          </cell>
          <cell r="AH54">
            <v>0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2754.14</v>
          </cell>
          <cell r="D55">
            <v>7638.1139999999996</v>
          </cell>
          <cell r="E55">
            <v>3777.8589999999999</v>
          </cell>
          <cell r="F55">
            <v>2980.9639999999999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3684.5729999999999</v>
          </cell>
          <cell r="K55">
            <v>93.286000000000058</v>
          </cell>
          <cell r="L55">
            <v>500</v>
          </cell>
          <cell r="M55">
            <v>250</v>
          </cell>
          <cell r="N55">
            <v>700</v>
          </cell>
          <cell r="W55">
            <v>755.57179999999994</v>
          </cell>
          <cell r="X55">
            <v>800</v>
          </cell>
          <cell r="Y55">
            <v>6.9231858573864198</v>
          </cell>
          <cell r="Z55">
            <v>3.9453087052746016</v>
          </cell>
          <cell r="AD55">
            <v>0</v>
          </cell>
          <cell r="AE55">
            <v>787.32039999999995</v>
          </cell>
          <cell r="AF55">
            <v>909.64359999999999</v>
          </cell>
          <cell r="AG55">
            <v>861.61699999999996</v>
          </cell>
          <cell r="AH55">
            <v>301.755</v>
          </cell>
          <cell r="AI55" t="str">
            <v>авгяб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1987</v>
          </cell>
          <cell r="D56">
            <v>14722</v>
          </cell>
          <cell r="E56">
            <v>8992</v>
          </cell>
          <cell r="F56">
            <v>5212</v>
          </cell>
          <cell r="G56" t="str">
            <v>бонмай</v>
          </cell>
          <cell r="H56">
            <v>0.45</v>
          </cell>
          <cell r="I56">
            <v>50</v>
          </cell>
          <cell r="J56">
            <v>6328</v>
          </cell>
          <cell r="K56">
            <v>2664</v>
          </cell>
          <cell r="L56">
            <v>1800</v>
          </cell>
          <cell r="M56">
            <v>1200</v>
          </cell>
          <cell r="N56">
            <v>1900</v>
          </cell>
          <cell r="W56">
            <v>1558.4</v>
          </cell>
          <cell r="X56">
            <v>1100</v>
          </cell>
          <cell r="Y56">
            <v>7.194558521560575</v>
          </cell>
          <cell r="Z56">
            <v>3.3444558521560572</v>
          </cell>
          <cell r="AD56">
            <v>1200</v>
          </cell>
          <cell r="AE56">
            <v>1170</v>
          </cell>
          <cell r="AF56">
            <v>1334</v>
          </cell>
          <cell r="AG56">
            <v>1802.8</v>
          </cell>
          <cell r="AH56">
            <v>697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-95</v>
          </cell>
          <cell r="D57">
            <v>10713</v>
          </cell>
          <cell r="E57">
            <v>6695</v>
          </cell>
          <cell r="F57">
            <v>3131</v>
          </cell>
          <cell r="G57" t="str">
            <v>акяб</v>
          </cell>
          <cell r="H57">
            <v>0.45</v>
          </cell>
          <cell r="I57">
            <v>50</v>
          </cell>
          <cell r="J57">
            <v>6935</v>
          </cell>
          <cell r="K57">
            <v>-240</v>
          </cell>
          <cell r="L57">
            <v>500</v>
          </cell>
          <cell r="M57">
            <v>500</v>
          </cell>
          <cell r="N57">
            <v>1000</v>
          </cell>
          <cell r="W57">
            <v>939</v>
          </cell>
          <cell r="X57">
            <v>1600</v>
          </cell>
          <cell r="Y57">
            <v>7.1682641107561231</v>
          </cell>
          <cell r="Z57">
            <v>3.3343982960596379</v>
          </cell>
          <cell r="AD57">
            <v>2000</v>
          </cell>
          <cell r="AE57">
            <v>871.8</v>
          </cell>
          <cell r="AF57">
            <v>680.2</v>
          </cell>
          <cell r="AG57">
            <v>967.4</v>
          </cell>
          <cell r="AH57">
            <v>1057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192</v>
          </cell>
          <cell r="D58">
            <v>4708</v>
          </cell>
          <cell r="E58">
            <v>2340</v>
          </cell>
          <cell r="F58">
            <v>1777</v>
          </cell>
          <cell r="G58">
            <v>0</v>
          </cell>
          <cell r="H58">
            <v>0.45</v>
          </cell>
          <cell r="I58">
            <v>50</v>
          </cell>
          <cell r="J58">
            <v>2371</v>
          </cell>
          <cell r="K58">
            <v>-31</v>
          </cell>
          <cell r="L58">
            <v>500</v>
          </cell>
          <cell r="M58">
            <v>200</v>
          </cell>
          <cell r="N58">
            <v>500</v>
          </cell>
          <cell r="W58">
            <v>468</v>
          </cell>
          <cell r="X58">
            <v>300</v>
          </cell>
          <cell r="Y58">
            <v>7.0021367521367521</v>
          </cell>
          <cell r="Z58">
            <v>3.7970085470085468</v>
          </cell>
          <cell r="AD58">
            <v>0</v>
          </cell>
          <cell r="AE58">
            <v>391.8</v>
          </cell>
          <cell r="AF58">
            <v>413.6</v>
          </cell>
          <cell r="AG58">
            <v>538.20000000000005</v>
          </cell>
          <cell r="AH58">
            <v>370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137</v>
          </cell>
          <cell r="D59">
            <v>553</v>
          </cell>
          <cell r="E59">
            <v>369</v>
          </cell>
          <cell r="F59">
            <v>315</v>
          </cell>
          <cell r="G59">
            <v>0</v>
          </cell>
          <cell r="H59">
            <v>0.4</v>
          </cell>
          <cell r="I59">
            <v>40</v>
          </cell>
          <cell r="J59">
            <v>397</v>
          </cell>
          <cell r="K59">
            <v>-28</v>
          </cell>
          <cell r="L59">
            <v>90</v>
          </cell>
          <cell r="M59">
            <v>0</v>
          </cell>
          <cell r="N59">
            <v>50</v>
          </cell>
          <cell r="W59">
            <v>73.8</v>
          </cell>
          <cell r="X59">
            <v>80</v>
          </cell>
          <cell r="Y59">
            <v>7.2493224932249323</v>
          </cell>
          <cell r="Z59">
            <v>4.2682926829268295</v>
          </cell>
          <cell r="AD59">
            <v>0</v>
          </cell>
          <cell r="AE59">
            <v>75</v>
          </cell>
          <cell r="AF59">
            <v>69.8</v>
          </cell>
          <cell r="AG59">
            <v>92.2</v>
          </cell>
          <cell r="AH59">
            <v>108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312</v>
          </cell>
          <cell r="D60">
            <v>296</v>
          </cell>
          <cell r="E60">
            <v>375</v>
          </cell>
          <cell r="F60">
            <v>223</v>
          </cell>
          <cell r="G60">
            <v>0</v>
          </cell>
          <cell r="H60">
            <v>0.4</v>
          </cell>
          <cell r="I60">
            <v>40</v>
          </cell>
          <cell r="J60">
            <v>394</v>
          </cell>
          <cell r="K60">
            <v>-19</v>
          </cell>
          <cell r="L60">
            <v>80</v>
          </cell>
          <cell r="M60">
            <v>50</v>
          </cell>
          <cell r="N60">
            <v>80</v>
          </cell>
          <cell r="W60">
            <v>75</v>
          </cell>
          <cell r="X60">
            <v>100</v>
          </cell>
          <cell r="Y60">
            <v>7.1066666666666665</v>
          </cell>
          <cell r="Z60">
            <v>2.9733333333333332</v>
          </cell>
          <cell r="AD60">
            <v>0</v>
          </cell>
          <cell r="AE60">
            <v>71.2</v>
          </cell>
          <cell r="AF60">
            <v>74</v>
          </cell>
          <cell r="AG60">
            <v>80.8</v>
          </cell>
          <cell r="AH60">
            <v>114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364.86</v>
          </cell>
          <cell r="D61">
            <v>1731.028</v>
          </cell>
          <cell r="E61">
            <v>1076.326</v>
          </cell>
          <cell r="F61">
            <v>1012.692</v>
          </cell>
          <cell r="G61" t="str">
            <v>ткмай</v>
          </cell>
          <cell r="H61">
            <v>1</v>
          </cell>
          <cell r="I61">
            <v>50</v>
          </cell>
          <cell r="J61">
            <v>1102.5329999999999</v>
          </cell>
          <cell r="K61">
            <v>-26.20699999999988</v>
          </cell>
          <cell r="L61">
            <v>300</v>
          </cell>
          <cell r="M61">
            <v>500</v>
          </cell>
          <cell r="N61">
            <v>200</v>
          </cell>
          <cell r="W61">
            <v>215.26519999999999</v>
          </cell>
          <cell r="X61">
            <v>100</v>
          </cell>
          <cell r="Y61">
            <v>9.8143685091691548</v>
          </cell>
          <cell r="Z61">
            <v>4.7043925353470977</v>
          </cell>
          <cell r="AD61">
            <v>0</v>
          </cell>
          <cell r="AE61">
            <v>189.01439999999999</v>
          </cell>
          <cell r="AF61">
            <v>197.53800000000001</v>
          </cell>
          <cell r="AG61">
            <v>220.17739999999998</v>
          </cell>
          <cell r="AH61">
            <v>110.94499999999999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549</v>
          </cell>
          <cell r="D62">
            <v>523</v>
          </cell>
          <cell r="E62">
            <v>403</v>
          </cell>
          <cell r="F62">
            <v>649</v>
          </cell>
          <cell r="G62">
            <v>0</v>
          </cell>
          <cell r="H62">
            <v>0.1</v>
          </cell>
          <cell r="I62">
            <v>730</v>
          </cell>
          <cell r="J62">
            <v>432</v>
          </cell>
          <cell r="K62">
            <v>-29</v>
          </cell>
          <cell r="L62">
            <v>0</v>
          </cell>
          <cell r="M62">
            <v>0</v>
          </cell>
          <cell r="N62">
            <v>0</v>
          </cell>
          <cell r="W62">
            <v>80.599999999999994</v>
          </cell>
          <cell r="X62">
            <v>300</v>
          </cell>
          <cell r="Y62">
            <v>11.774193548387098</v>
          </cell>
          <cell r="Z62">
            <v>8.0521091811414394</v>
          </cell>
          <cell r="AD62">
            <v>0</v>
          </cell>
          <cell r="AE62">
            <v>85.4</v>
          </cell>
          <cell r="AF62">
            <v>98.6</v>
          </cell>
          <cell r="AG62">
            <v>97</v>
          </cell>
          <cell r="AH62">
            <v>92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146.06100000000001</v>
          </cell>
          <cell r="D63">
            <v>1479.7</v>
          </cell>
          <cell r="E63">
            <v>980.47699999999998</v>
          </cell>
          <cell r="F63">
            <v>631.48900000000003</v>
          </cell>
          <cell r="G63">
            <v>0</v>
          </cell>
          <cell r="H63">
            <v>1</v>
          </cell>
          <cell r="I63">
            <v>50</v>
          </cell>
          <cell r="J63">
            <v>1105.3789999999999</v>
          </cell>
          <cell r="K63">
            <v>-124.90199999999993</v>
          </cell>
          <cell r="L63">
            <v>200</v>
          </cell>
          <cell r="M63">
            <v>180</v>
          </cell>
          <cell r="N63">
            <v>200</v>
          </cell>
          <cell r="W63">
            <v>196.09539999999998</v>
          </cell>
          <cell r="X63">
            <v>180</v>
          </cell>
          <cell r="Y63">
            <v>7.0959798139069052</v>
          </cell>
          <cell r="Z63">
            <v>3.2203152139213875</v>
          </cell>
          <cell r="AD63">
            <v>0</v>
          </cell>
          <cell r="AE63">
            <v>140.88140000000001</v>
          </cell>
          <cell r="AF63">
            <v>136.10499999999999</v>
          </cell>
          <cell r="AG63">
            <v>218.2792</v>
          </cell>
          <cell r="AH63">
            <v>205.501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1280</v>
          </cell>
          <cell r="D64">
            <v>6746</v>
          </cell>
          <cell r="E64">
            <v>5238</v>
          </cell>
          <cell r="F64">
            <v>2720</v>
          </cell>
          <cell r="G64">
            <v>0</v>
          </cell>
          <cell r="H64">
            <v>0.4</v>
          </cell>
          <cell r="I64">
            <v>40</v>
          </cell>
          <cell r="J64">
            <v>5365</v>
          </cell>
          <cell r="K64">
            <v>-127</v>
          </cell>
          <cell r="L64">
            <v>700</v>
          </cell>
          <cell r="M64">
            <v>400</v>
          </cell>
          <cell r="N64">
            <v>800</v>
          </cell>
          <cell r="W64">
            <v>747.6</v>
          </cell>
          <cell r="X64">
            <v>700</v>
          </cell>
          <cell r="Y64">
            <v>7.1161048689138573</v>
          </cell>
          <cell r="Z64">
            <v>3.6383092562867843</v>
          </cell>
          <cell r="AD64">
            <v>1500</v>
          </cell>
          <cell r="AE64">
            <v>724.4</v>
          </cell>
          <cell r="AF64">
            <v>700.8</v>
          </cell>
          <cell r="AG64">
            <v>854.4</v>
          </cell>
          <cell r="AH64">
            <v>809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1317</v>
          </cell>
          <cell r="D65">
            <v>4445</v>
          </cell>
          <cell r="E65">
            <v>3263</v>
          </cell>
          <cell r="F65">
            <v>2469</v>
          </cell>
          <cell r="G65">
            <v>0</v>
          </cell>
          <cell r="H65">
            <v>0.4</v>
          </cell>
          <cell r="I65">
            <v>40</v>
          </cell>
          <cell r="J65">
            <v>3496</v>
          </cell>
          <cell r="K65">
            <v>-233</v>
          </cell>
          <cell r="L65">
            <v>800</v>
          </cell>
          <cell r="M65">
            <v>0</v>
          </cell>
          <cell r="N65">
            <v>700</v>
          </cell>
          <cell r="W65">
            <v>652.6</v>
          </cell>
          <cell r="X65">
            <v>700</v>
          </cell>
          <cell r="Y65">
            <v>7.1544590867300029</v>
          </cell>
          <cell r="Z65">
            <v>3.783328225559301</v>
          </cell>
          <cell r="AD65">
            <v>0</v>
          </cell>
          <cell r="AE65">
            <v>631.20000000000005</v>
          </cell>
          <cell r="AF65">
            <v>597.6</v>
          </cell>
          <cell r="AG65">
            <v>769.4</v>
          </cell>
          <cell r="AH65">
            <v>710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492.37200000000001</v>
          </cell>
          <cell r="D66">
            <v>1423.836</v>
          </cell>
          <cell r="E66">
            <v>1067.5219999999999</v>
          </cell>
          <cell r="F66">
            <v>809.01</v>
          </cell>
          <cell r="G66" t="str">
            <v>ябл</v>
          </cell>
          <cell r="H66">
            <v>1</v>
          </cell>
          <cell r="I66">
            <v>40</v>
          </cell>
          <cell r="J66">
            <v>1115.1690000000001</v>
          </cell>
          <cell r="K66">
            <v>-47.647000000000162</v>
          </cell>
          <cell r="L66">
            <v>250</v>
          </cell>
          <cell r="M66">
            <v>90</v>
          </cell>
          <cell r="N66">
            <v>250</v>
          </cell>
          <cell r="W66">
            <v>213.50439999999998</v>
          </cell>
          <cell r="X66">
            <v>130</v>
          </cell>
          <cell r="Y66">
            <v>7.1614917537999228</v>
          </cell>
          <cell r="Z66">
            <v>3.7891959135268412</v>
          </cell>
          <cell r="AD66">
            <v>0</v>
          </cell>
          <cell r="AE66">
            <v>223.87299999999999</v>
          </cell>
          <cell r="AF66">
            <v>223.64619999999999</v>
          </cell>
          <cell r="AG66">
            <v>261.20400000000001</v>
          </cell>
          <cell r="AH66">
            <v>237.53399999999999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83.274000000000001</v>
          </cell>
          <cell r="D67">
            <v>340.762</v>
          </cell>
          <cell r="E67">
            <v>231.49299999999999</v>
          </cell>
          <cell r="F67">
            <v>190.727</v>
          </cell>
          <cell r="G67">
            <v>0</v>
          </cell>
          <cell r="H67">
            <v>1</v>
          </cell>
          <cell r="I67">
            <v>40</v>
          </cell>
          <cell r="J67">
            <v>244.16800000000001</v>
          </cell>
          <cell r="K67">
            <v>-12.675000000000011</v>
          </cell>
          <cell r="L67">
            <v>40</v>
          </cell>
          <cell r="M67">
            <v>0</v>
          </cell>
          <cell r="N67">
            <v>50</v>
          </cell>
          <cell r="W67">
            <v>46.2986</v>
          </cell>
          <cell r="X67">
            <v>60</v>
          </cell>
          <cell r="Y67">
            <v>7.3593369993909095</v>
          </cell>
          <cell r="Z67">
            <v>4.1194982137688827</v>
          </cell>
          <cell r="AD67">
            <v>0</v>
          </cell>
          <cell r="AE67">
            <v>50.189</v>
          </cell>
          <cell r="AF67">
            <v>43.14</v>
          </cell>
          <cell r="AG67">
            <v>52.995600000000003</v>
          </cell>
          <cell r="AH67">
            <v>62.476999999999997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404.54199999999997</v>
          </cell>
          <cell r="D68">
            <v>636.58699999999999</v>
          </cell>
          <cell r="E68">
            <v>593.79999999999995</v>
          </cell>
          <cell r="F68">
            <v>435.95499999999998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571.61199999999997</v>
          </cell>
          <cell r="K68">
            <v>22.187999999999988</v>
          </cell>
          <cell r="L68">
            <v>40</v>
          </cell>
          <cell r="M68">
            <v>0</v>
          </cell>
          <cell r="N68">
            <v>120</v>
          </cell>
          <cell r="W68">
            <v>118.75999999999999</v>
          </cell>
          <cell r="X68">
            <v>220</v>
          </cell>
          <cell r="Y68">
            <v>6.8706214213539916</v>
          </cell>
          <cell r="Z68">
            <v>3.6708908723475919</v>
          </cell>
          <cell r="AD68">
            <v>0</v>
          </cell>
          <cell r="AE68">
            <v>116.33019999999999</v>
          </cell>
          <cell r="AF68">
            <v>148.39159999999998</v>
          </cell>
          <cell r="AG68">
            <v>126.03579999999999</v>
          </cell>
          <cell r="AH68">
            <v>166.773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101.036</v>
          </cell>
          <cell r="D69">
            <v>463.97699999999998</v>
          </cell>
          <cell r="E69">
            <v>294.13900000000001</v>
          </cell>
          <cell r="F69">
            <v>269.23399999999998</v>
          </cell>
          <cell r="G69">
            <v>0</v>
          </cell>
          <cell r="H69">
            <v>1</v>
          </cell>
          <cell r="I69">
            <v>40</v>
          </cell>
          <cell r="J69">
            <v>308.26600000000002</v>
          </cell>
          <cell r="K69">
            <v>-14.12700000000001</v>
          </cell>
          <cell r="L69">
            <v>50</v>
          </cell>
          <cell r="M69">
            <v>0</v>
          </cell>
          <cell r="N69">
            <v>50</v>
          </cell>
          <cell r="W69">
            <v>58.827800000000003</v>
          </cell>
          <cell r="X69">
            <v>50</v>
          </cell>
          <cell r="Y69">
            <v>7.1264606189590625</v>
          </cell>
          <cell r="Z69">
            <v>4.5766457355196009</v>
          </cell>
          <cell r="AD69">
            <v>0</v>
          </cell>
          <cell r="AE69">
            <v>66.766199999999998</v>
          </cell>
          <cell r="AF69">
            <v>56.888599999999997</v>
          </cell>
          <cell r="AG69">
            <v>69.64439999999999</v>
          </cell>
          <cell r="AH69">
            <v>74.341999999999999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108</v>
          </cell>
          <cell r="D70">
            <v>162</v>
          </cell>
          <cell r="E70">
            <v>155</v>
          </cell>
          <cell r="F70">
            <v>115</v>
          </cell>
          <cell r="G70" t="str">
            <v>дк</v>
          </cell>
          <cell r="H70">
            <v>0.6</v>
          </cell>
          <cell r="I70">
            <v>60</v>
          </cell>
          <cell r="J70">
            <v>178</v>
          </cell>
          <cell r="K70">
            <v>-23</v>
          </cell>
          <cell r="L70">
            <v>30</v>
          </cell>
          <cell r="M70">
            <v>0</v>
          </cell>
          <cell r="N70">
            <v>50</v>
          </cell>
          <cell r="W70">
            <v>31</v>
          </cell>
          <cell r="X70">
            <v>30</v>
          </cell>
          <cell r="Y70">
            <v>7.258064516129032</v>
          </cell>
          <cell r="Z70">
            <v>3.7096774193548385</v>
          </cell>
          <cell r="AD70">
            <v>0</v>
          </cell>
          <cell r="AE70">
            <v>28.8</v>
          </cell>
          <cell r="AF70">
            <v>29.8</v>
          </cell>
          <cell r="AG70">
            <v>35</v>
          </cell>
          <cell r="AH70">
            <v>47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108</v>
          </cell>
          <cell r="D71">
            <v>493</v>
          </cell>
          <cell r="E71">
            <v>283</v>
          </cell>
          <cell r="F71">
            <v>316</v>
          </cell>
          <cell r="G71" t="str">
            <v>ябл</v>
          </cell>
          <cell r="H71">
            <v>0.6</v>
          </cell>
          <cell r="I71">
            <v>60</v>
          </cell>
          <cell r="J71">
            <v>419</v>
          </cell>
          <cell r="K71">
            <v>-136</v>
          </cell>
          <cell r="L71">
            <v>100</v>
          </cell>
          <cell r="M71">
            <v>0</v>
          </cell>
          <cell r="N71">
            <v>50</v>
          </cell>
          <cell r="W71">
            <v>56.6</v>
          </cell>
          <cell r="X71">
            <v>50</v>
          </cell>
          <cell r="Y71">
            <v>9.1166077738515892</v>
          </cell>
          <cell r="Z71">
            <v>5.5830388692579502</v>
          </cell>
          <cell r="AD71">
            <v>0</v>
          </cell>
          <cell r="AE71">
            <v>54.8</v>
          </cell>
          <cell r="AF71">
            <v>66</v>
          </cell>
          <cell r="AG71">
            <v>79.599999999999994</v>
          </cell>
          <cell r="AH71">
            <v>24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446</v>
          </cell>
          <cell r="D72">
            <v>686</v>
          </cell>
          <cell r="E72">
            <v>578</v>
          </cell>
          <cell r="F72">
            <v>551</v>
          </cell>
          <cell r="G72" t="str">
            <v>ябл</v>
          </cell>
          <cell r="H72">
            <v>0.6</v>
          </cell>
          <cell r="I72">
            <v>60</v>
          </cell>
          <cell r="J72">
            <v>579</v>
          </cell>
          <cell r="K72">
            <v>-1</v>
          </cell>
          <cell r="L72">
            <v>100</v>
          </cell>
          <cell r="M72">
            <v>0</v>
          </cell>
          <cell r="N72">
            <v>150</v>
          </cell>
          <cell r="W72">
            <v>115.6</v>
          </cell>
          <cell r="X72">
            <v>30</v>
          </cell>
          <cell r="Y72">
            <v>7.1885813148788928</v>
          </cell>
          <cell r="Z72">
            <v>4.7664359861591699</v>
          </cell>
          <cell r="AD72">
            <v>0</v>
          </cell>
          <cell r="AE72">
            <v>109.6</v>
          </cell>
          <cell r="AF72">
            <v>146.4</v>
          </cell>
          <cell r="AG72">
            <v>145.4</v>
          </cell>
          <cell r="AH72">
            <v>95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56.3</v>
          </cell>
          <cell r="D73">
            <v>274.60500000000002</v>
          </cell>
          <cell r="E73">
            <v>185.51900000000001</v>
          </cell>
          <cell r="F73">
            <v>90.328000000000003</v>
          </cell>
          <cell r="G73">
            <v>0</v>
          </cell>
          <cell r="H73">
            <v>1</v>
          </cell>
          <cell r="I73">
            <v>30</v>
          </cell>
          <cell r="J73">
            <v>216.261</v>
          </cell>
          <cell r="K73">
            <v>-30.74199999999999</v>
          </cell>
          <cell r="L73">
            <v>30</v>
          </cell>
          <cell r="M73">
            <v>50</v>
          </cell>
          <cell r="N73">
            <v>40</v>
          </cell>
          <cell r="W73">
            <v>37.1038</v>
          </cell>
          <cell r="X73">
            <v>50</v>
          </cell>
          <cell r="Y73">
            <v>7.0162085824093481</v>
          </cell>
          <cell r="Z73">
            <v>2.434467628652591</v>
          </cell>
          <cell r="AD73">
            <v>0</v>
          </cell>
          <cell r="AE73">
            <v>31.588000000000001</v>
          </cell>
          <cell r="AF73">
            <v>39.105599999999995</v>
          </cell>
          <cell r="AG73">
            <v>34.009</v>
          </cell>
          <cell r="AH73">
            <v>36.97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358</v>
          </cell>
          <cell r="D74">
            <v>1279</v>
          </cell>
          <cell r="E74">
            <v>813</v>
          </cell>
          <cell r="F74">
            <v>813</v>
          </cell>
          <cell r="G74" t="str">
            <v>ябл,дк</v>
          </cell>
          <cell r="H74">
            <v>0.6</v>
          </cell>
          <cell r="I74">
            <v>60</v>
          </cell>
          <cell r="J74">
            <v>812</v>
          </cell>
          <cell r="K74">
            <v>1</v>
          </cell>
          <cell r="L74">
            <v>100</v>
          </cell>
          <cell r="M74">
            <v>100</v>
          </cell>
          <cell r="N74">
            <v>200</v>
          </cell>
          <cell r="W74">
            <v>162.6</v>
          </cell>
          <cell r="X74">
            <v>100</v>
          </cell>
          <cell r="Y74">
            <v>8.0750307503075032</v>
          </cell>
          <cell r="Z74">
            <v>5</v>
          </cell>
          <cell r="AD74">
            <v>0</v>
          </cell>
          <cell r="AE74">
            <v>146.6</v>
          </cell>
          <cell r="AF74">
            <v>185</v>
          </cell>
          <cell r="AG74">
            <v>199.2</v>
          </cell>
          <cell r="AH74">
            <v>115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592</v>
          </cell>
          <cell r="D75">
            <v>1289</v>
          </cell>
          <cell r="E75">
            <v>1082</v>
          </cell>
          <cell r="F75">
            <v>784</v>
          </cell>
          <cell r="G75" t="str">
            <v>ябл,дк</v>
          </cell>
          <cell r="H75">
            <v>0.6</v>
          </cell>
          <cell r="I75">
            <v>60</v>
          </cell>
          <cell r="J75">
            <v>1082</v>
          </cell>
          <cell r="K75">
            <v>0</v>
          </cell>
          <cell r="L75">
            <v>200</v>
          </cell>
          <cell r="M75">
            <v>150</v>
          </cell>
          <cell r="N75">
            <v>250</v>
          </cell>
          <cell r="W75">
            <v>216.4</v>
          </cell>
          <cell r="X75">
            <v>170</v>
          </cell>
          <cell r="Y75">
            <v>7.1811460258780038</v>
          </cell>
          <cell r="Z75">
            <v>3.622920517560074</v>
          </cell>
          <cell r="AD75">
            <v>0</v>
          </cell>
          <cell r="AE75">
            <v>202.8</v>
          </cell>
          <cell r="AF75">
            <v>230.2</v>
          </cell>
          <cell r="AG75">
            <v>243</v>
          </cell>
          <cell r="AH75">
            <v>170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1</v>
          </cell>
          <cell r="D76">
            <v>116</v>
          </cell>
          <cell r="E76">
            <v>7</v>
          </cell>
          <cell r="F76">
            <v>103</v>
          </cell>
          <cell r="G76">
            <v>0</v>
          </cell>
          <cell r="H76">
            <v>0.4</v>
          </cell>
          <cell r="I76" t="e">
            <v>#N/A</v>
          </cell>
          <cell r="J76">
            <v>108</v>
          </cell>
          <cell r="K76">
            <v>-101</v>
          </cell>
          <cell r="L76">
            <v>100</v>
          </cell>
          <cell r="M76">
            <v>200</v>
          </cell>
          <cell r="N76">
            <v>200</v>
          </cell>
          <cell r="W76">
            <v>1.4</v>
          </cell>
          <cell r="X76">
            <v>100</v>
          </cell>
          <cell r="Y76">
            <v>502.14285714285717</v>
          </cell>
          <cell r="Z76">
            <v>73.571428571428569</v>
          </cell>
          <cell r="AD76">
            <v>0</v>
          </cell>
          <cell r="AE76">
            <v>102.4</v>
          </cell>
          <cell r="AF76">
            <v>2.2000000000000002</v>
          </cell>
          <cell r="AG76">
            <v>1.4</v>
          </cell>
          <cell r="AH76">
            <v>0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401</v>
          </cell>
          <cell r="D77">
            <v>1539</v>
          </cell>
          <cell r="E77">
            <v>1031</v>
          </cell>
          <cell r="F77">
            <v>534</v>
          </cell>
          <cell r="G77">
            <v>0</v>
          </cell>
          <cell r="H77">
            <v>0.33</v>
          </cell>
          <cell r="I77">
            <v>60</v>
          </cell>
          <cell r="J77">
            <v>1057</v>
          </cell>
          <cell r="K77">
            <v>-26</v>
          </cell>
          <cell r="L77">
            <v>270</v>
          </cell>
          <cell r="M77">
            <v>150</v>
          </cell>
          <cell r="N77">
            <v>220</v>
          </cell>
          <cell r="W77">
            <v>206.2</v>
          </cell>
          <cell r="X77">
            <v>250</v>
          </cell>
          <cell r="Y77">
            <v>6.9059165858389919</v>
          </cell>
          <cell r="Z77">
            <v>2.5897187196896221</v>
          </cell>
          <cell r="AD77">
            <v>0</v>
          </cell>
          <cell r="AE77">
            <v>181.6</v>
          </cell>
          <cell r="AF77">
            <v>186.4</v>
          </cell>
          <cell r="AG77">
            <v>229.2</v>
          </cell>
          <cell r="AH77">
            <v>265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110</v>
          </cell>
          <cell r="D78">
            <v>1027</v>
          </cell>
          <cell r="E78">
            <v>535</v>
          </cell>
          <cell r="F78">
            <v>491</v>
          </cell>
          <cell r="G78">
            <v>0</v>
          </cell>
          <cell r="H78">
            <v>0.35</v>
          </cell>
          <cell r="I78" t="e">
            <v>#N/A</v>
          </cell>
          <cell r="J78">
            <v>632</v>
          </cell>
          <cell r="K78">
            <v>-97</v>
          </cell>
          <cell r="L78">
            <v>100</v>
          </cell>
          <cell r="M78">
            <v>0</v>
          </cell>
          <cell r="N78">
            <v>100</v>
          </cell>
          <cell r="W78">
            <v>107</v>
          </cell>
          <cell r="X78">
            <v>80</v>
          </cell>
          <cell r="Y78">
            <v>7.2056074766355138</v>
          </cell>
          <cell r="Z78">
            <v>4.5887850467289724</v>
          </cell>
          <cell r="AD78">
            <v>0</v>
          </cell>
          <cell r="AE78">
            <v>104.4</v>
          </cell>
          <cell r="AF78">
            <v>82.4</v>
          </cell>
          <cell r="AG78">
            <v>137.80000000000001</v>
          </cell>
          <cell r="AH78">
            <v>169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298</v>
          </cell>
          <cell r="D79">
            <v>546</v>
          </cell>
          <cell r="E79">
            <v>314</v>
          </cell>
          <cell r="F79">
            <v>156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342</v>
          </cell>
          <cell r="K79">
            <v>-28</v>
          </cell>
          <cell r="L79">
            <v>100</v>
          </cell>
          <cell r="M79">
            <v>80</v>
          </cell>
          <cell r="N79">
            <v>50</v>
          </cell>
          <cell r="W79">
            <v>62.8</v>
          </cell>
          <cell r="X79">
            <v>60</v>
          </cell>
          <cell r="Y79">
            <v>7.1019108280254777</v>
          </cell>
          <cell r="Z79">
            <v>2.484076433121019</v>
          </cell>
          <cell r="AD79">
            <v>0</v>
          </cell>
          <cell r="AE79">
            <v>53.8</v>
          </cell>
          <cell r="AF79">
            <v>80.599999999999994</v>
          </cell>
          <cell r="AG79">
            <v>67.599999999999994</v>
          </cell>
          <cell r="AH79">
            <v>36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1270</v>
          </cell>
          <cell r="D80">
            <v>8233</v>
          </cell>
          <cell r="E80">
            <v>5584</v>
          </cell>
          <cell r="F80">
            <v>3833</v>
          </cell>
          <cell r="G80">
            <v>0</v>
          </cell>
          <cell r="H80">
            <v>0.35</v>
          </cell>
          <cell r="I80">
            <v>40</v>
          </cell>
          <cell r="J80">
            <v>5658</v>
          </cell>
          <cell r="K80">
            <v>-74</v>
          </cell>
          <cell r="L80">
            <v>1200</v>
          </cell>
          <cell r="M80">
            <v>900</v>
          </cell>
          <cell r="N80">
            <v>1100</v>
          </cell>
          <cell r="W80">
            <v>836</v>
          </cell>
          <cell r="X80">
            <v>1000</v>
          </cell>
          <cell r="Y80">
            <v>9.6088516746411479</v>
          </cell>
          <cell r="Z80">
            <v>4.5849282296650715</v>
          </cell>
          <cell r="AD80">
            <v>1404</v>
          </cell>
          <cell r="AE80">
            <v>685.6</v>
          </cell>
          <cell r="AF80">
            <v>823.4</v>
          </cell>
          <cell r="AG80">
            <v>921.6</v>
          </cell>
          <cell r="AH80">
            <v>779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3556</v>
          </cell>
          <cell r="D81">
            <v>16836</v>
          </cell>
          <cell r="E81">
            <v>13652</v>
          </cell>
          <cell r="F81">
            <v>6608</v>
          </cell>
          <cell r="G81" t="str">
            <v>отк</v>
          </cell>
          <cell r="H81">
            <v>0.35</v>
          </cell>
          <cell r="I81">
            <v>45</v>
          </cell>
          <cell r="J81">
            <v>13767</v>
          </cell>
          <cell r="K81">
            <v>-115</v>
          </cell>
          <cell r="L81">
            <v>1300</v>
          </cell>
          <cell r="M81">
            <v>2100</v>
          </cell>
          <cell r="N81">
            <v>1800</v>
          </cell>
          <cell r="W81">
            <v>2130.4</v>
          </cell>
          <cell r="X81">
            <v>2000</v>
          </cell>
          <cell r="Y81">
            <v>6.4814119414194513</v>
          </cell>
          <cell r="Z81">
            <v>3.1017649267743144</v>
          </cell>
          <cell r="AD81">
            <v>3000</v>
          </cell>
          <cell r="AE81">
            <v>1772</v>
          </cell>
          <cell r="AF81">
            <v>2082.1999999999998</v>
          </cell>
          <cell r="AG81">
            <v>2296</v>
          </cell>
          <cell r="AH81">
            <v>1528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229</v>
          </cell>
          <cell r="D82">
            <v>809</v>
          </cell>
          <cell r="E82">
            <v>554</v>
          </cell>
          <cell r="F82">
            <v>471</v>
          </cell>
          <cell r="G82">
            <v>0</v>
          </cell>
          <cell r="H82">
            <v>0.4</v>
          </cell>
          <cell r="I82" t="e">
            <v>#N/A</v>
          </cell>
          <cell r="J82">
            <v>567</v>
          </cell>
          <cell r="K82">
            <v>-13</v>
          </cell>
          <cell r="L82">
            <v>90</v>
          </cell>
          <cell r="M82">
            <v>0</v>
          </cell>
          <cell r="N82">
            <v>100</v>
          </cell>
          <cell r="W82">
            <v>110.8</v>
          </cell>
          <cell r="X82">
            <v>130</v>
          </cell>
          <cell r="Y82">
            <v>7.1389891696750905</v>
          </cell>
          <cell r="Z82">
            <v>4.2509025270758123</v>
          </cell>
          <cell r="AD82">
            <v>0</v>
          </cell>
          <cell r="AE82">
            <v>119.4</v>
          </cell>
          <cell r="AF82">
            <v>122.6</v>
          </cell>
          <cell r="AG82">
            <v>135.80000000000001</v>
          </cell>
          <cell r="AH82">
            <v>140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181.45</v>
          </cell>
          <cell r="D83">
            <v>1338.047</v>
          </cell>
          <cell r="E83">
            <v>678.28399999999999</v>
          </cell>
          <cell r="F83">
            <v>833.23500000000001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673.47299999999996</v>
          </cell>
          <cell r="K83">
            <v>4.8110000000000355</v>
          </cell>
          <cell r="L83">
            <v>150</v>
          </cell>
          <cell r="M83">
            <v>0</v>
          </cell>
          <cell r="N83">
            <v>0</v>
          </cell>
          <cell r="W83">
            <v>135.6568</v>
          </cell>
          <cell r="Y83">
            <v>7.2479595567638331</v>
          </cell>
          <cell r="Z83">
            <v>6.1422280342747282</v>
          </cell>
          <cell r="AD83">
            <v>0</v>
          </cell>
          <cell r="AE83">
            <v>146.68720000000002</v>
          </cell>
          <cell r="AF83">
            <v>129.18979999999999</v>
          </cell>
          <cell r="AG83">
            <v>208.87240000000003</v>
          </cell>
          <cell r="AH83">
            <v>145.64099999999999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234</v>
          </cell>
          <cell r="D84">
            <v>395</v>
          </cell>
          <cell r="E84">
            <v>395</v>
          </cell>
          <cell r="F84">
            <v>222</v>
          </cell>
          <cell r="G84">
            <v>0</v>
          </cell>
          <cell r="H84">
            <v>0.4</v>
          </cell>
          <cell r="I84" t="e">
            <v>#N/A</v>
          </cell>
          <cell r="J84">
            <v>412</v>
          </cell>
          <cell r="K84">
            <v>-17</v>
          </cell>
          <cell r="L84">
            <v>70</v>
          </cell>
          <cell r="M84">
            <v>80</v>
          </cell>
          <cell r="N84">
            <v>90</v>
          </cell>
          <cell r="W84">
            <v>79</v>
          </cell>
          <cell r="X84">
            <v>100</v>
          </cell>
          <cell r="Y84">
            <v>7.1139240506329111</v>
          </cell>
          <cell r="Z84">
            <v>2.8101265822784809</v>
          </cell>
          <cell r="AD84">
            <v>0</v>
          </cell>
          <cell r="AE84">
            <v>60</v>
          </cell>
          <cell r="AF84">
            <v>80</v>
          </cell>
          <cell r="AG84">
            <v>77.8</v>
          </cell>
          <cell r="AH84">
            <v>84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70.224000000000004</v>
          </cell>
          <cell r="D85">
            <v>120.041</v>
          </cell>
          <cell r="E85">
            <v>90.43</v>
          </cell>
          <cell r="F85">
            <v>98.393000000000001</v>
          </cell>
          <cell r="G85">
            <v>0</v>
          </cell>
          <cell r="H85">
            <v>1</v>
          </cell>
          <cell r="I85" t="e">
            <v>#N/A</v>
          </cell>
          <cell r="J85">
            <v>99.900999999999996</v>
          </cell>
          <cell r="K85">
            <v>-9.4709999999999894</v>
          </cell>
          <cell r="L85">
            <v>2</v>
          </cell>
          <cell r="M85">
            <v>0</v>
          </cell>
          <cell r="N85">
            <v>20</v>
          </cell>
          <cell r="W85">
            <v>18.086000000000002</v>
          </cell>
          <cell r="X85">
            <v>20</v>
          </cell>
          <cell r="Y85">
            <v>7.7625234988388803</v>
          </cell>
          <cell r="Z85">
            <v>5.4402853035497065</v>
          </cell>
          <cell r="AD85">
            <v>0</v>
          </cell>
          <cell r="AE85">
            <v>15.316399999999998</v>
          </cell>
          <cell r="AF85">
            <v>17.9208</v>
          </cell>
          <cell r="AG85">
            <v>22.2514</v>
          </cell>
          <cell r="AH85">
            <v>13.167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731</v>
          </cell>
          <cell r="D86">
            <v>1527</v>
          </cell>
          <cell r="E86">
            <v>931</v>
          </cell>
          <cell r="F86">
            <v>605</v>
          </cell>
          <cell r="G86">
            <v>0</v>
          </cell>
          <cell r="H86">
            <v>0.2</v>
          </cell>
          <cell r="I86" t="e">
            <v>#N/A</v>
          </cell>
          <cell r="J86">
            <v>957</v>
          </cell>
          <cell r="K86">
            <v>-26</v>
          </cell>
          <cell r="L86">
            <v>300</v>
          </cell>
          <cell r="M86">
            <v>200</v>
          </cell>
          <cell r="N86">
            <v>200</v>
          </cell>
          <cell r="W86">
            <v>186.2</v>
          </cell>
          <cell r="X86">
            <v>200</v>
          </cell>
          <cell r="Y86">
            <v>8.0827067669172941</v>
          </cell>
          <cell r="Z86">
            <v>3.2491944146079486</v>
          </cell>
          <cell r="AD86">
            <v>0</v>
          </cell>
          <cell r="AE86">
            <v>212.6</v>
          </cell>
          <cell r="AF86">
            <v>189.4</v>
          </cell>
          <cell r="AG86">
            <v>229.2</v>
          </cell>
          <cell r="AH86">
            <v>182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290</v>
          </cell>
          <cell r="D87">
            <v>1221</v>
          </cell>
          <cell r="E87">
            <v>683</v>
          </cell>
          <cell r="F87">
            <v>387</v>
          </cell>
          <cell r="G87">
            <v>0</v>
          </cell>
          <cell r="H87">
            <v>0.3</v>
          </cell>
          <cell r="I87" t="e">
            <v>#N/A</v>
          </cell>
          <cell r="J87">
            <v>709</v>
          </cell>
          <cell r="K87">
            <v>-26</v>
          </cell>
          <cell r="L87">
            <v>150</v>
          </cell>
          <cell r="M87">
            <v>120</v>
          </cell>
          <cell r="N87">
            <v>150</v>
          </cell>
          <cell r="W87">
            <v>136.6</v>
          </cell>
          <cell r="X87">
            <v>70</v>
          </cell>
          <cell r="Y87">
            <v>6.4202049780380674</v>
          </cell>
          <cell r="Z87">
            <v>2.8330893118594438</v>
          </cell>
          <cell r="AD87">
            <v>0</v>
          </cell>
          <cell r="AE87">
            <v>86.8</v>
          </cell>
          <cell r="AF87">
            <v>132.19999999999999</v>
          </cell>
          <cell r="AG87">
            <v>140.80000000000001</v>
          </cell>
          <cell r="AH87">
            <v>26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59.85</v>
          </cell>
          <cell r="D88">
            <v>525.14099999999996</v>
          </cell>
          <cell r="E88">
            <v>361.36399999999998</v>
          </cell>
          <cell r="F88">
            <v>213.499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373.375</v>
          </cell>
          <cell r="K88">
            <v>-12.011000000000024</v>
          </cell>
          <cell r="L88">
            <v>100</v>
          </cell>
          <cell r="M88">
            <v>50</v>
          </cell>
          <cell r="N88">
            <v>50</v>
          </cell>
          <cell r="W88">
            <v>72.272799999999989</v>
          </cell>
          <cell r="X88">
            <v>100</v>
          </cell>
          <cell r="Y88">
            <v>7.1050104603668336</v>
          </cell>
          <cell r="Z88">
            <v>2.9540712411861727</v>
          </cell>
          <cell r="AD88">
            <v>0</v>
          </cell>
          <cell r="AE88">
            <v>69.974999999999994</v>
          </cell>
          <cell r="AF88">
            <v>63.7864</v>
          </cell>
          <cell r="AG88">
            <v>70.724199999999996</v>
          </cell>
          <cell r="AH88">
            <v>67.227999999999994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2448.6959999999999</v>
          </cell>
          <cell r="D89">
            <v>4707.7659999999996</v>
          </cell>
          <cell r="E89">
            <v>4072.665</v>
          </cell>
          <cell r="F89">
            <v>3046.1419999999998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4113.4799999999996</v>
          </cell>
          <cell r="K89">
            <v>-40.8149999999996</v>
          </cell>
          <cell r="L89">
            <v>1000</v>
          </cell>
          <cell r="M89">
            <v>700</v>
          </cell>
          <cell r="N89">
            <v>1000</v>
          </cell>
          <cell r="W89">
            <v>814.53300000000002</v>
          </cell>
          <cell r="X89">
            <v>700</v>
          </cell>
          <cell r="Y89">
            <v>7.9139114069043242</v>
          </cell>
          <cell r="Z89">
            <v>3.7397404402277132</v>
          </cell>
          <cell r="AD89">
            <v>0</v>
          </cell>
          <cell r="AE89">
            <v>784.02200000000005</v>
          </cell>
          <cell r="AF89">
            <v>847.20259999999996</v>
          </cell>
          <cell r="AG89">
            <v>814.72900000000004</v>
          </cell>
          <cell r="AH89">
            <v>603.00300000000004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4003.1</v>
          </cell>
          <cell r="D90">
            <v>8634.0300000000007</v>
          </cell>
          <cell r="E90">
            <v>7822.55</v>
          </cell>
          <cell r="F90">
            <v>4683.78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8015.6419999999998</v>
          </cell>
          <cell r="K90">
            <v>-193.09199999999964</v>
          </cell>
          <cell r="L90">
            <v>1300</v>
          </cell>
          <cell r="M90">
            <v>1800</v>
          </cell>
          <cell r="N90">
            <v>1400</v>
          </cell>
          <cell r="W90">
            <v>1552.4947999999999</v>
          </cell>
          <cell r="X90">
            <v>1150</v>
          </cell>
          <cell r="Y90">
            <v>6.6562412962671429</v>
          </cell>
          <cell r="Z90">
            <v>3.016937641272615</v>
          </cell>
          <cell r="AD90">
            <v>60.076000000000001</v>
          </cell>
          <cell r="AE90">
            <v>1347.3152</v>
          </cell>
          <cell r="AF90">
            <v>1477.2182</v>
          </cell>
          <cell r="AG90">
            <v>1755.5484000000001</v>
          </cell>
          <cell r="AH90">
            <v>1008.179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3605.7939999999999</v>
          </cell>
          <cell r="D91">
            <v>9866.7090000000007</v>
          </cell>
          <cell r="E91">
            <v>7435.9189999999999</v>
          </cell>
          <cell r="F91">
            <v>5966.3310000000001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7506.8180000000002</v>
          </cell>
          <cell r="K91">
            <v>-70.899000000000342</v>
          </cell>
          <cell r="L91">
            <v>1500</v>
          </cell>
          <cell r="M91">
            <v>1500</v>
          </cell>
          <cell r="N91">
            <v>1500</v>
          </cell>
          <cell r="W91">
            <v>1475.2056</v>
          </cell>
          <cell r="X91">
            <v>1200</v>
          </cell>
          <cell r="Y91">
            <v>7.9082746160941904</v>
          </cell>
          <cell r="Z91">
            <v>4.0444064203660837</v>
          </cell>
          <cell r="AD91">
            <v>59.890999999999998</v>
          </cell>
          <cell r="AE91">
            <v>1385.7482</v>
          </cell>
          <cell r="AF91">
            <v>1446.5886</v>
          </cell>
          <cell r="AG91">
            <v>1634.3142</v>
          </cell>
          <cell r="AH91">
            <v>1558.4390000000001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199.17699999999999</v>
          </cell>
          <cell r="D92">
            <v>224.03</v>
          </cell>
          <cell r="E92">
            <v>229.517</v>
          </cell>
          <cell r="F92">
            <v>191.24799999999999</v>
          </cell>
          <cell r="G92" t="str">
            <v>г</v>
          </cell>
          <cell r="H92">
            <v>1</v>
          </cell>
          <cell r="I92" t="e">
            <v>#N/A</v>
          </cell>
          <cell r="J92">
            <v>229.571</v>
          </cell>
          <cell r="K92">
            <v>-5.4000000000002046E-2</v>
          </cell>
          <cell r="L92">
            <v>30</v>
          </cell>
          <cell r="M92">
            <v>50</v>
          </cell>
          <cell r="N92">
            <v>50</v>
          </cell>
          <cell r="W92">
            <v>45.903399999999998</v>
          </cell>
          <cell r="X92">
            <v>30</v>
          </cell>
          <cell r="Y92">
            <v>7.6518950665963743</v>
          </cell>
          <cell r="Z92">
            <v>4.166314477794673</v>
          </cell>
          <cell r="AD92">
            <v>0</v>
          </cell>
          <cell r="AE92">
            <v>45.9238</v>
          </cell>
          <cell r="AF92">
            <v>44.1252</v>
          </cell>
          <cell r="AG92">
            <v>48.192999999999998</v>
          </cell>
          <cell r="AH92">
            <v>56.811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57</v>
          </cell>
          <cell r="D93">
            <v>237</v>
          </cell>
          <cell r="E93">
            <v>142</v>
          </cell>
          <cell r="F93">
            <v>148</v>
          </cell>
          <cell r="G93">
            <v>0</v>
          </cell>
          <cell r="H93">
            <v>0.5</v>
          </cell>
          <cell r="I93" t="e">
            <v>#N/A</v>
          </cell>
          <cell r="J93">
            <v>216</v>
          </cell>
          <cell r="K93">
            <v>-74</v>
          </cell>
          <cell r="L93">
            <v>40</v>
          </cell>
          <cell r="M93">
            <v>0</v>
          </cell>
          <cell r="N93">
            <v>0</v>
          </cell>
          <cell r="W93">
            <v>28.4</v>
          </cell>
          <cell r="X93">
            <v>30</v>
          </cell>
          <cell r="Y93">
            <v>7.676056338028169</v>
          </cell>
          <cell r="Z93">
            <v>5.211267605633803</v>
          </cell>
          <cell r="AD93">
            <v>0</v>
          </cell>
          <cell r="AE93">
            <v>31</v>
          </cell>
          <cell r="AF93">
            <v>25.2</v>
          </cell>
          <cell r="AG93">
            <v>40.200000000000003</v>
          </cell>
          <cell r="AH93">
            <v>56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58.021000000000001</v>
          </cell>
          <cell r="D94">
            <v>27.917999999999999</v>
          </cell>
          <cell r="E94">
            <v>12.099</v>
          </cell>
          <cell r="F94">
            <v>19.268000000000001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17.600000000000001</v>
          </cell>
          <cell r="K94">
            <v>-5.5010000000000012</v>
          </cell>
          <cell r="L94">
            <v>0</v>
          </cell>
          <cell r="M94">
            <v>0</v>
          </cell>
          <cell r="N94">
            <v>0</v>
          </cell>
          <cell r="W94">
            <v>2.4198</v>
          </cell>
          <cell r="Y94">
            <v>7.9626415406231921</v>
          </cell>
          <cell r="Z94">
            <v>7.9626415406231921</v>
          </cell>
          <cell r="AD94">
            <v>0</v>
          </cell>
          <cell r="AE94">
            <v>6.8452000000000002</v>
          </cell>
          <cell r="AF94">
            <v>8.1845999999999997</v>
          </cell>
          <cell r="AG94">
            <v>5.5253999999999994</v>
          </cell>
          <cell r="AH94">
            <v>4.4509999999999996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689</v>
          </cell>
          <cell r="D95">
            <v>2506</v>
          </cell>
          <cell r="E95">
            <v>2129</v>
          </cell>
          <cell r="F95">
            <v>1040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2157</v>
          </cell>
          <cell r="K95">
            <v>-28</v>
          </cell>
          <cell r="L95">
            <v>250</v>
          </cell>
          <cell r="M95">
            <v>100</v>
          </cell>
          <cell r="N95">
            <v>300</v>
          </cell>
          <cell r="W95">
            <v>265</v>
          </cell>
          <cell r="X95">
            <v>200</v>
          </cell>
          <cell r="Y95">
            <v>7.132075471698113</v>
          </cell>
          <cell r="Z95">
            <v>3.9245283018867925</v>
          </cell>
          <cell r="AD95">
            <v>804</v>
          </cell>
          <cell r="AE95">
            <v>285</v>
          </cell>
          <cell r="AF95">
            <v>291</v>
          </cell>
          <cell r="AG95">
            <v>311.2</v>
          </cell>
          <cell r="AH95">
            <v>304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144</v>
          </cell>
          <cell r="D96">
            <v>1196</v>
          </cell>
          <cell r="E96">
            <v>731</v>
          </cell>
          <cell r="F96">
            <v>590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843</v>
          </cell>
          <cell r="K96">
            <v>-112</v>
          </cell>
          <cell r="L96">
            <v>120</v>
          </cell>
          <cell r="M96">
            <v>0</v>
          </cell>
          <cell r="N96">
            <v>150</v>
          </cell>
          <cell r="W96">
            <v>146.19999999999999</v>
          </cell>
          <cell r="X96">
            <v>180</v>
          </cell>
          <cell r="Y96">
            <v>7.1135430916552673</v>
          </cell>
          <cell r="Z96">
            <v>4.035567715458277</v>
          </cell>
          <cell r="AD96">
            <v>0</v>
          </cell>
          <cell r="AE96">
            <v>151.19999999999999</v>
          </cell>
          <cell r="AF96">
            <v>125</v>
          </cell>
          <cell r="AG96">
            <v>176.4</v>
          </cell>
          <cell r="AH96">
            <v>189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453</v>
          </cell>
          <cell r="D97">
            <v>1786</v>
          </cell>
          <cell r="E97">
            <v>1441</v>
          </cell>
          <cell r="F97">
            <v>769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1484</v>
          </cell>
          <cell r="K97">
            <v>-43</v>
          </cell>
          <cell r="L97">
            <v>240</v>
          </cell>
          <cell r="M97">
            <v>200</v>
          </cell>
          <cell r="N97">
            <v>250</v>
          </cell>
          <cell r="W97">
            <v>253.4</v>
          </cell>
          <cell r="X97">
            <v>330</v>
          </cell>
          <cell r="Y97">
            <v>7.0599842146803473</v>
          </cell>
          <cell r="Z97">
            <v>3.0347277032359905</v>
          </cell>
          <cell r="AD97">
            <v>174</v>
          </cell>
          <cell r="AE97">
            <v>236.2</v>
          </cell>
          <cell r="AF97">
            <v>206.4</v>
          </cell>
          <cell r="AG97">
            <v>274.2</v>
          </cell>
          <cell r="AH97">
            <v>333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231</v>
          </cell>
          <cell r="D98">
            <v>1087</v>
          </cell>
          <cell r="E98">
            <v>745</v>
          </cell>
          <cell r="F98">
            <v>557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818</v>
          </cell>
          <cell r="K98">
            <v>-73</v>
          </cell>
          <cell r="L98">
            <v>150</v>
          </cell>
          <cell r="M98">
            <v>0</v>
          </cell>
          <cell r="N98">
            <v>160</v>
          </cell>
          <cell r="W98">
            <v>149</v>
          </cell>
          <cell r="X98">
            <v>200</v>
          </cell>
          <cell r="Y98">
            <v>7.1610738255033555</v>
          </cell>
          <cell r="Z98">
            <v>3.738255033557047</v>
          </cell>
          <cell r="AD98">
            <v>0</v>
          </cell>
          <cell r="AE98">
            <v>140.19999999999999</v>
          </cell>
          <cell r="AF98">
            <v>123.2</v>
          </cell>
          <cell r="AG98">
            <v>173.6</v>
          </cell>
          <cell r="AH98">
            <v>202</v>
          </cell>
          <cell r="AI98" t="e">
            <v>#N/A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D99">
            <v>6</v>
          </cell>
          <cell r="E99">
            <v>2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0.4</v>
          </cell>
          <cell r="Y99">
            <v>10</v>
          </cell>
          <cell r="Z99">
            <v>10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17.146000000000001</v>
          </cell>
          <cell r="E100">
            <v>8.234</v>
          </cell>
          <cell r="F100">
            <v>8.9120000000000008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9.2509999999999994</v>
          </cell>
          <cell r="K100">
            <v>-1.0169999999999995</v>
          </cell>
          <cell r="L100">
            <v>0</v>
          </cell>
          <cell r="M100">
            <v>0</v>
          </cell>
          <cell r="N100">
            <v>0</v>
          </cell>
          <cell r="W100">
            <v>1.6468</v>
          </cell>
          <cell r="X100">
            <v>10</v>
          </cell>
          <cell r="Y100">
            <v>11.484090357056107</v>
          </cell>
          <cell r="Z100">
            <v>5.4117075540442077</v>
          </cell>
          <cell r="AD100">
            <v>0</v>
          </cell>
          <cell r="AE100">
            <v>1.1284000000000001</v>
          </cell>
          <cell r="AF100">
            <v>1.4136</v>
          </cell>
          <cell r="AG100">
            <v>0</v>
          </cell>
          <cell r="AH100">
            <v>1.3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3</v>
          </cell>
          <cell r="D101">
            <v>13</v>
          </cell>
          <cell r="E101">
            <v>8</v>
          </cell>
          <cell r="F101">
            <v>8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8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W101">
            <v>1.6</v>
          </cell>
          <cell r="X101">
            <v>10</v>
          </cell>
          <cell r="Y101">
            <v>11.25</v>
          </cell>
          <cell r="Z101">
            <v>5</v>
          </cell>
          <cell r="AD101">
            <v>0</v>
          </cell>
          <cell r="AE101">
            <v>1.2</v>
          </cell>
          <cell r="AF101">
            <v>0.8</v>
          </cell>
          <cell r="AG101">
            <v>1.6</v>
          </cell>
          <cell r="AH101">
            <v>5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17</v>
          </cell>
          <cell r="D102">
            <v>372</v>
          </cell>
          <cell r="E102">
            <v>199</v>
          </cell>
          <cell r="F102">
            <v>184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268</v>
          </cell>
          <cell r="K102">
            <v>-69</v>
          </cell>
          <cell r="L102">
            <v>50</v>
          </cell>
          <cell r="M102">
            <v>0</v>
          </cell>
          <cell r="N102">
            <v>0</v>
          </cell>
          <cell r="W102">
            <v>39.799999999999997</v>
          </cell>
          <cell r="X102">
            <v>100</v>
          </cell>
          <cell r="Y102">
            <v>8.391959798994975</v>
          </cell>
          <cell r="Z102">
            <v>4.6231155778894477</v>
          </cell>
          <cell r="AD102">
            <v>0</v>
          </cell>
          <cell r="AE102">
            <v>40.4</v>
          </cell>
          <cell r="AF102">
            <v>19.399999999999999</v>
          </cell>
          <cell r="AG102">
            <v>55.2</v>
          </cell>
          <cell r="AH102">
            <v>92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75</v>
          </cell>
          <cell r="D103">
            <v>144</v>
          </cell>
          <cell r="E103">
            <v>99</v>
          </cell>
          <cell r="F103">
            <v>120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148</v>
          </cell>
          <cell r="K103">
            <v>-49</v>
          </cell>
          <cell r="L103">
            <v>50</v>
          </cell>
          <cell r="M103">
            <v>0</v>
          </cell>
          <cell r="N103">
            <v>0</v>
          </cell>
          <cell r="W103">
            <v>19.8</v>
          </cell>
          <cell r="X103">
            <v>50</v>
          </cell>
          <cell r="Y103">
            <v>11.111111111111111</v>
          </cell>
          <cell r="Z103">
            <v>6.0606060606060606</v>
          </cell>
          <cell r="AD103">
            <v>0</v>
          </cell>
          <cell r="AE103">
            <v>23.6</v>
          </cell>
          <cell r="AF103">
            <v>22.8</v>
          </cell>
          <cell r="AG103">
            <v>27.6</v>
          </cell>
          <cell r="AH103">
            <v>32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22</v>
          </cell>
          <cell r="D104">
            <v>161</v>
          </cell>
          <cell r="E104">
            <v>146</v>
          </cell>
          <cell r="F104">
            <v>31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244</v>
          </cell>
          <cell r="K104">
            <v>-98</v>
          </cell>
          <cell r="L104">
            <v>0</v>
          </cell>
          <cell r="M104">
            <v>100</v>
          </cell>
          <cell r="N104">
            <v>0</v>
          </cell>
          <cell r="W104">
            <v>29.2</v>
          </cell>
          <cell r="X104">
            <v>100</v>
          </cell>
          <cell r="Y104">
            <v>7.9109589041095889</v>
          </cell>
          <cell r="Z104">
            <v>1.0616438356164384</v>
          </cell>
          <cell r="AD104">
            <v>0</v>
          </cell>
          <cell r="AE104">
            <v>28.6</v>
          </cell>
          <cell r="AF104">
            <v>16</v>
          </cell>
          <cell r="AG104">
            <v>25.4</v>
          </cell>
          <cell r="AH104">
            <v>49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147</v>
          </cell>
          <cell r="D105">
            <v>568</v>
          </cell>
          <cell r="E105">
            <v>370</v>
          </cell>
          <cell r="F105">
            <v>339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427</v>
          </cell>
          <cell r="K105">
            <v>-57</v>
          </cell>
          <cell r="L105">
            <v>100</v>
          </cell>
          <cell r="M105">
            <v>0</v>
          </cell>
          <cell r="N105">
            <v>50</v>
          </cell>
          <cell r="W105">
            <v>74</v>
          </cell>
          <cell r="X105">
            <v>100</v>
          </cell>
          <cell r="Y105">
            <v>7.9594594594594597</v>
          </cell>
          <cell r="Z105">
            <v>4.5810810810810807</v>
          </cell>
          <cell r="AD105">
            <v>0</v>
          </cell>
          <cell r="AE105">
            <v>62.4</v>
          </cell>
          <cell r="AF105">
            <v>58.6</v>
          </cell>
          <cell r="AG105">
            <v>92.2</v>
          </cell>
          <cell r="AH105">
            <v>129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259</v>
          </cell>
          <cell r="D106">
            <v>459</v>
          </cell>
          <cell r="E106">
            <v>378</v>
          </cell>
          <cell r="F106">
            <v>337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431</v>
          </cell>
          <cell r="K106">
            <v>-53</v>
          </cell>
          <cell r="L106">
            <v>120</v>
          </cell>
          <cell r="M106">
            <v>0</v>
          </cell>
          <cell r="N106">
            <v>100</v>
          </cell>
          <cell r="W106">
            <v>75.599999999999994</v>
          </cell>
          <cell r="X106">
            <v>50</v>
          </cell>
          <cell r="Y106">
            <v>8.0291005291005302</v>
          </cell>
          <cell r="Z106">
            <v>4.4576719576719581</v>
          </cell>
          <cell r="AD106">
            <v>0</v>
          </cell>
          <cell r="AE106">
            <v>61.2</v>
          </cell>
          <cell r="AF106">
            <v>60.8</v>
          </cell>
          <cell r="AG106">
            <v>96.2</v>
          </cell>
          <cell r="AH106">
            <v>107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107</v>
          </cell>
          <cell r="D107">
            <v>489</v>
          </cell>
          <cell r="E107">
            <v>299</v>
          </cell>
          <cell r="F107">
            <v>296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334</v>
          </cell>
          <cell r="K107">
            <v>-35</v>
          </cell>
          <cell r="L107">
            <v>80</v>
          </cell>
          <cell r="M107">
            <v>0</v>
          </cell>
          <cell r="N107">
            <v>50</v>
          </cell>
          <cell r="W107">
            <v>59.8</v>
          </cell>
          <cell r="X107">
            <v>50</v>
          </cell>
          <cell r="Y107">
            <v>7.959866220735786</v>
          </cell>
          <cell r="Z107">
            <v>4.9498327759197327</v>
          </cell>
          <cell r="AD107">
            <v>0</v>
          </cell>
          <cell r="AE107">
            <v>48.6</v>
          </cell>
          <cell r="AF107">
            <v>47</v>
          </cell>
          <cell r="AG107">
            <v>73.2</v>
          </cell>
          <cell r="AH107">
            <v>86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112</v>
          </cell>
          <cell r="D108">
            <v>11</v>
          </cell>
          <cell r="E108">
            <v>116</v>
          </cell>
          <cell r="F108">
            <v>5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204</v>
          </cell>
          <cell r="K108">
            <v>-88</v>
          </cell>
          <cell r="L108">
            <v>80</v>
          </cell>
          <cell r="M108">
            <v>0</v>
          </cell>
          <cell r="N108">
            <v>50</v>
          </cell>
          <cell r="W108">
            <v>23.2</v>
          </cell>
          <cell r="X108">
            <v>50</v>
          </cell>
          <cell r="Y108">
            <v>7.9741379310344831</v>
          </cell>
          <cell r="Z108">
            <v>0.21551724137931036</v>
          </cell>
          <cell r="AD108">
            <v>0</v>
          </cell>
          <cell r="AE108">
            <v>45.2</v>
          </cell>
          <cell r="AF108">
            <v>18.600000000000001</v>
          </cell>
          <cell r="AG108">
            <v>64.2</v>
          </cell>
          <cell r="AH108">
            <v>4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8</v>
          </cell>
          <cell r="D109">
            <v>3</v>
          </cell>
          <cell r="E109">
            <v>6</v>
          </cell>
          <cell r="F109">
            <v>4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142</v>
          </cell>
          <cell r="K109">
            <v>-136</v>
          </cell>
          <cell r="L109">
            <v>50</v>
          </cell>
          <cell r="M109">
            <v>0</v>
          </cell>
          <cell r="N109">
            <v>50</v>
          </cell>
          <cell r="W109">
            <v>1.2</v>
          </cell>
          <cell r="X109">
            <v>50</v>
          </cell>
          <cell r="Y109">
            <v>128.33333333333334</v>
          </cell>
          <cell r="Z109">
            <v>3.3333333333333335</v>
          </cell>
          <cell r="AD109">
            <v>0</v>
          </cell>
          <cell r="AE109">
            <v>27</v>
          </cell>
          <cell r="AF109">
            <v>22.8</v>
          </cell>
          <cell r="AG109">
            <v>35.799999999999997</v>
          </cell>
          <cell r="AH109">
            <v>2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325</v>
          </cell>
          <cell r="D110">
            <v>608</v>
          </cell>
          <cell r="E110">
            <v>614</v>
          </cell>
          <cell r="F110">
            <v>22</v>
          </cell>
          <cell r="G110">
            <v>0</v>
          </cell>
          <cell r="H110">
            <v>0</v>
          </cell>
          <cell r="I110" t="e">
            <v>#N/A</v>
          </cell>
          <cell r="J110">
            <v>634</v>
          </cell>
          <cell r="K110">
            <v>-20</v>
          </cell>
          <cell r="L110">
            <v>0</v>
          </cell>
          <cell r="M110">
            <v>0</v>
          </cell>
          <cell r="N110">
            <v>0</v>
          </cell>
          <cell r="W110">
            <v>122.8</v>
          </cell>
          <cell r="Y110">
            <v>0.17915309446254071</v>
          </cell>
          <cell r="Z110">
            <v>0.17915309446254071</v>
          </cell>
          <cell r="AD110">
            <v>0</v>
          </cell>
          <cell r="AE110">
            <v>117.2</v>
          </cell>
          <cell r="AF110">
            <v>101.6</v>
          </cell>
          <cell r="AG110">
            <v>152.19999999999999</v>
          </cell>
          <cell r="AH110">
            <v>146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1018</v>
          </cell>
          <cell r="D111">
            <v>2790</v>
          </cell>
          <cell r="E111">
            <v>2735</v>
          </cell>
          <cell r="F111">
            <v>356</v>
          </cell>
          <cell r="G111">
            <v>0</v>
          </cell>
          <cell r="H111">
            <v>0</v>
          </cell>
          <cell r="I111" t="e">
            <v>#N/A</v>
          </cell>
          <cell r="J111">
            <v>2771</v>
          </cell>
          <cell r="K111">
            <v>-36</v>
          </cell>
          <cell r="L111">
            <v>0</v>
          </cell>
          <cell r="M111">
            <v>0</v>
          </cell>
          <cell r="N111">
            <v>0</v>
          </cell>
          <cell r="W111">
            <v>547</v>
          </cell>
          <cell r="Y111">
            <v>0.65082266910420472</v>
          </cell>
          <cell r="Z111">
            <v>0.65082266910420472</v>
          </cell>
          <cell r="AD111">
            <v>0</v>
          </cell>
          <cell r="AE111">
            <v>488.2</v>
          </cell>
          <cell r="AF111">
            <v>376</v>
          </cell>
          <cell r="AG111">
            <v>666.4</v>
          </cell>
          <cell r="AH111">
            <v>660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26.07.2025 - 01.08.2025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775.16399999999999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13.4</v>
          </cell>
          <cell r="F8">
            <v>838.79300000000001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6.7</v>
          </cell>
          <cell r="F9">
            <v>3208.2829999999999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1624</v>
          </cell>
          <cell r="F10">
            <v>5049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2526</v>
          </cell>
          <cell r="F11">
            <v>7895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2530</v>
          </cell>
          <cell r="F12">
            <v>8629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101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416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F16">
            <v>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</v>
          </cell>
          <cell r="F17">
            <v>1642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716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132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174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534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1.8</v>
          </cell>
          <cell r="F22">
            <v>608.24400000000003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12.5</v>
          </cell>
          <cell r="F23">
            <v>5656.9030000000002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2.7</v>
          </cell>
          <cell r="F24">
            <v>392.75599999999997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1832.6020000000001</v>
          </cell>
        </row>
        <row r="26">
          <cell r="A26" t="str">
            <v xml:space="preserve"> 225  Колбаса Дугушка со шпиком, ВЕС, ТМ Стародворье   ПОКОМ</v>
          </cell>
          <cell r="F26">
            <v>0.80100000000000005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5.3</v>
          </cell>
          <cell r="F27">
            <v>696.02700000000004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</v>
          </cell>
          <cell r="F28">
            <v>192.33699999999999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</v>
          </cell>
          <cell r="F29">
            <v>177.39699999999999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6.1</v>
          </cell>
          <cell r="F30">
            <v>523.72400000000005</v>
          </cell>
        </row>
        <row r="31">
          <cell r="A31" t="str">
            <v xml:space="preserve"> 247  Сардельки Нежные, ВЕС.  ПОКОМ</v>
          </cell>
          <cell r="D31">
            <v>1.3</v>
          </cell>
          <cell r="F31">
            <v>156.57599999999999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226.49700000000001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7.9</v>
          </cell>
          <cell r="F33">
            <v>2141.8470000000002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124.83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801.81500000000005</v>
          </cell>
        </row>
        <row r="36">
          <cell r="A36" t="str">
            <v xml:space="preserve"> 263  Шпикачки Стародворские, ВЕС.  ПОКОМ</v>
          </cell>
          <cell r="F36">
            <v>110.31699999999999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42.173999999999999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9.9309999999999992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19.030999999999999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14</v>
          </cell>
          <cell r="F40">
            <v>2375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1231</v>
          </cell>
          <cell r="F41">
            <v>5334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4029</v>
          </cell>
          <cell r="F42">
            <v>9051</v>
          </cell>
        </row>
        <row r="43">
          <cell r="A43" t="str">
            <v xml:space="preserve"> 283  Сосиски Сочинки, ВЕС, ТМ Стародворье ПОКОМ</v>
          </cell>
          <cell r="F43">
            <v>1356.2349999999999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</v>
          </cell>
          <cell r="F44">
            <v>745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15</v>
          </cell>
          <cell r="F45">
            <v>1353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2.5</v>
          </cell>
          <cell r="F46">
            <v>250.14599999999999</v>
          </cell>
        </row>
        <row r="47">
          <cell r="A47" t="str">
            <v xml:space="preserve"> 298  Колбаса Сливушка ТМ Вязанка, 0,375кг,  ПОКОМ</v>
          </cell>
          <cell r="D47">
            <v>2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22</v>
          </cell>
          <cell r="F48">
            <v>1107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22</v>
          </cell>
          <cell r="F49">
            <v>3011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200.02500000000001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1.8</v>
          </cell>
          <cell r="F51">
            <v>703.37599999999998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18</v>
          </cell>
          <cell r="F52">
            <v>1469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21</v>
          </cell>
          <cell r="F53">
            <v>2328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25</v>
          </cell>
          <cell r="F54">
            <v>1887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629.46799999999996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1051.4290000000001</v>
          </cell>
        </row>
        <row r="57">
          <cell r="A57" t="str">
            <v xml:space="preserve"> 316  Колбаса Нежная ТМ Зареченские ВЕС  ПОКОМ</v>
          </cell>
          <cell r="F57">
            <v>34.5</v>
          </cell>
        </row>
        <row r="58">
          <cell r="A58" t="str">
            <v xml:space="preserve"> 318  Сосиски Датские ТМ Зареченские, ВЕС  ПОКОМ</v>
          </cell>
          <cell r="D58">
            <v>2.6</v>
          </cell>
          <cell r="F58">
            <v>3394.57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1232</v>
          </cell>
          <cell r="F59">
            <v>6171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2033</v>
          </cell>
          <cell r="F60">
            <v>7056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18</v>
          </cell>
          <cell r="F61">
            <v>2207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415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423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2.6</v>
          </cell>
          <cell r="F64">
            <v>1050.7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7</v>
          </cell>
          <cell r="F65">
            <v>494</v>
          </cell>
        </row>
        <row r="66">
          <cell r="A66" t="str">
            <v xml:space="preserve"> 335  Колбаса Сливушка ТМ Вязанка. ВЕС.  ПОКОМ </v>
          </cell>
          <cell r="D66">
            <v>2.7</v>
          </cell>
          <cell r="F66">
            <v>956.096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1524</v>
          </cell>
          <cell r="F67">
            <v>5400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7</v>
          </cell>
          <cell r="F68">
            <v>3572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3.8</v>
          </cell>
          <cell r="F69">
            <v>1039.48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257.85599999999999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</v>
          </cell>
          <cell r="F71">
            <v>580.37199999999996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295.60899999999998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</v>
          </cell>
          <cell r="F73">
            <v>187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5</v>
          </cell>
          <cell r="F74">
            <v>473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</v>
          </cell>
          <cell r="F75">
            <v>590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1.4</v>
          </cell>
          <cell r="F76">
            <v>216.11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</v>
          </cell>
          <cell r="F77">
            <v>799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2</v>
          </cell>
          <cell r="F78">
            <v>1129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F79">
            <v>248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11</v>
          </cell>
          <cell r="F80">
            <v>1005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6</v>
          </cell>
          <cell r="F81">
            <v>642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</v>
          </cell>
          <cell r="F82">
            <v>348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1431</v>
          </cell>
          <cell r="F83">
            <v>5562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3036</v>
          </cell>
          <cell r="F84">
            <v>13909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5</v>
          </cell>
          <cell r="F85">
            <v>620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10.8</v>
          </cell>
          <cell r="F86">
            <v>742.173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4</v>
          </cell>
          <cell r="F87">
            <v>412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100.051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F89">
            <v>1042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711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1.8</v>
          </cell>
          <cell r="F91">
            <v>359.24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2.5</v>
          </cell>
          <cell r="F92">
            <v>4002.2979999999998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82.5</v>
          </cell>
          <cell r="F93">
            <v>7887.3119999999999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97.483999999999995</v>
          </cell>
          <cell r="F94">
            <v>7419.2830000000004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240.40899999999999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215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24.100999999999999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822</v>
          </cell>
          <cell r="F98">
            <v>2171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7</v>
          </cell>
          <cell r="F99">
            <v>785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193</v>
          </cell>
          <cell r="F100">
            <v>1431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14</v>
          </cell>
          <cell r="F101">
            <v>802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2</v>
          </cell>
          <cell r="F102">
            <v>2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10.601000000000001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8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4</v>
          </cell>
          <cell r="F105">
            <v>286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6</v>
          </cell>
          <cell r="F106">
            <v>155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</v>
          </cell>
          <cell r="F107">
            <v>238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4</v>
          </cell>
          <cell r="F108">
            <v>439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4</v>
          </cell>
          <cell r="F109">
            <v>457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352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4</v>
          </cell>
          <cell r="F111">
            <v>179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2</v>
          </cell>
          <cell r="F112">
            <v>126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145</v>
          </cell>
          <cell r="F113">
            <v>145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78</v>
          </cell>
          <cell r="F114">
            <v>78</v>
          </cell>
        </row>
        <row r="115">
          <cell r="A115" t="str">
            <v>0447 Сыр Голландский 45% Нарезка 125г ТМ Папа может ОСТАНКИНО</v>
          </cell>
          <cell r="D115">
            <v>73</v>
          </cell>
          <cell r="F115">
            <v>73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123</v>
          </cell>
          <cell r="F116">
            <v>123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16.5</v>
          </cell>
          <cell r="F117">
            <v>16.5</v>
          </cell>
        </row>
        <row r="118">
          <cell r="A118" t="str">
            <v>2498 Сыр Бурмакинский полутвердый сливочный ВЕС  ОСТАНКИНО</v>
          </cell>
          <cell r="D118">
            <v>1.6</v>
          </cell>
          <cell r="F118">
            <v>1.6</v>
          </cell>
        </row>
        <row r="119">
          <cell r="A119" t="str">
            <v>3215 ВЕТЧ.МЯСНАЯ Папа может п/о 0.4кг 8шт.    ОСТАНКИНО</v>
          </cell>
          <cell r="D119">
            <v>775</v>
          </cell>
          <cell r="F119">
            <v>775</v>
          </cell>
        </row>
        <row r="120">
          <cell r="A120" t="str">
            <v>3684 ПРЕСИЖН с/к в/у 1/250 8шт.   ОСТАНКИНО</v>
          </cell>
          <cell r="D120">
            <v>105</v>
          </cell>
          <cell r="F120">
            <v>105</v>
          </cell>
        </row>
        <row r="121">
          <cell r="A121" t="str">
            <v>4063 МЯСНАЯ Папа может вар п/о_Л   ОСТАНКИНО</v>
          </cell>
          <cell r="D121">
            <v>1979.2</v>
          </cell>
          <cell r="F121">
            <v>1979.2</v>
          </cell>
        </row>
        <row r="122">
          <cell r="A122" t="str">
            <v>4117 ЭКСТРА Папа может с/к в/у_Л   ОСТАНКИНО</v>
          </cell>
          <cell r="D122">
            <v>28</v>
          </cell>
          <cell r="F122">
            <v>28</v>
          </cell>
        </row>
        <row r="123">
          <cell r="A123" t="str">
            <v>4163 Сыр Боккончини копченый 40% 100 гр.  ОСТАНКИНО</v>
          </cell>
          <cell r="D123">
            <v>220</v>
          </cell>
          <cell r="F123">
            <v>220</v>
          </cell>
        </row>
        <row r="124">
          <cell r="A124" t="str">
            <v>4170 Сыр Скаморца свежий 40% 100 гр.  ОСТАНКИНО</v>
          </cell>
          <cell r="D124">
            <v>266</v>
          </cell>
          <cell r="F124">
            <v>266</v>
          </cell>
        </row>
        <row r="125">
          <cell r="A125" t="str">
            <v>4187 Сыр рассольный жирный Чечил 45% 100 гр  ОСТАНКИНО</v>
          </cell>
          <cell r="D125">
            <v>6</v>
          </cell>
          <cell r="F125">
            <v>6</v>
          </cell>
        </row>
        <row r="126">
          <cell r="A126" t="str">
            <v>4187 Сыр Чечил свежий 45% 100г/6шт ТМ Папа Может  ОСТАНКИНО</v>
          </cell>
          <cell r="D126">
            <v>445</v>
          </cell>
          <cell r="F126">
            <v>445</v>
          </cell>
        </row>
        <row r="127">
          <cell r="A127" t="str">
            <v>4194 Сыр рассольный жирный Чечил копченый 45% 100 гр  ОСТАНКИНО</v>
          </cell>
          <cell r="D127">
            <v>6</v>
          </cell>
          <cell r="F127">
            <v>6</v>
          </cell>
        </row>
        <row r="128">
          <cell r="A128" t="str">
            <v>4194 Сыр Чечил копченый 43% 100г/6шт ТМ Папа Может  ОСТАНКИНО</v>
          </cell>
          <cell r="D128">
            <v>344</v>
          </cell>
          <cell r="F128">
            <v>344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122.5</v>
          </cell>
          <cell r="F129">
            <v>122.5</v>
          </cell>
        </row>
        <row r="130">
          <cell r="A130" t="str">
            <v>4813 ФИЛЕЙНАЯ Папа может вар п/о_Л   ОСТАНКИНО</v>
          </cell>
          <cell r="D130">
            <v>682.05</v>
          </cell>
          <cell r="F130">
            <v>682.05</v>
          </cell>
        </row>
        <row r="131">
          <cell r="A131" t="str">
            <v>4819 Сыр "Пармезан" 40% кусок 180 гр  ОСТАНКИНО</v>
          </cell>
          <cell r="D131">
            <v>6</v>
          </cell>
          <cell r="F131">
            <v>6</v>
          </cell>
        </row>
        <row r="132">
          <cell r="A132" t="str">
            <v>4903 Сыр Перлини 40% 100гр (8шт)  ОСТАНКИНО</v>
          </cell>
          <cell r="D132">
            <v>130</v>
          </cell>
          <cell r="F132">
            <v>130</v>
          </cell>
        </row>
        <row r="133">
          <cell r="A133" t="str">
            <v>4910 Сыр Перлини копченый 40% 100гр (8шт)  ОСТАНКИНО</v>
          </cell>
          <cell r="D133">
            <v>86</v>
          </cell>
          <cell r="F133">
            <v>86</v>
          </cell>
        </row>
        <row r="134">
          <cell r="A134" t="str">
            <v>4927 Сыр Перлини со вкусом Васаби 40% 100гр (8шт)  ОСТАНКИНО</v>
          </cell>
          <cell r="D134">
            <v>77</v>
          </cell>
          <cell r="F134">
            <v>77</v>
          </cell>
        </row>
        <row r="135">
          <cell r="A135" t="str">
            <v>4993 САЛЯМИ ИТАЛЬЯНСКАЯ с/к в/у 1/250*8_120c ОСТАНКИНО</v>
          </cell>
          <cell r="D135">
            <v>472</v>
          </cell>
          <cell r="F135">
            <v>472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101.8</v>
          </cell>
          <cell r="F136">
            <v>101.8</v>
          </cell>
        </row>
        <row r="137">
          <cell r="A137" t="str">
            <v>5235 Сыр полутвердый "Голландский" 45%, брус ВЕС  ОСТАНКИНО</v>
          </cell>
          <cell r="D137">
            <v>90.7</v>
          </cell>
          <cell r="F137">
            <v>90.7</v>
          </cell>
        </row>
        <row r="138">
          <cell r="A138" t="str">
            <v>5246 ДОКТОРСКАЯ ПРЕМИУМ вар б/о мгс_30с ОСТАНКИНО</v>
          </cell>
          <cell r="D138">
            <v>91.3</v>
          </cell>
          <cell r="F138">
            <v>91.3</v>
          </cell>
        </row>
        <row r="139">
          <cell r="A139" t="str">
            <v>5247 РУССКАЯ ПРЕМИУМ вар б/о мгс_30с ОСТАНКИНО</v>
          </cell>
          <cell r="D139">
            <v>42</v>
          </cell>
          <cell r="F139">
            <v>42</v>
          </cell>
        </row>
        <row r="140">
          <cell r="A140" t="str">
            <v>5483 ЭКСТРА Папа может с/к в/у 1/250 8шт.   ОСТАНКИНО</v>
          </cell>
          <cell r="D140">
            <v>949</v>
          </cell>
          <cell r="F140">
            <v>949</v>
          </cell>
        </row>
        <row r="141">
          <cell r="A141" t="str">
            <v>5544 Сервелат Финский в/к в/у_45с НОВАЯ ОСТАНКИНО</v>
          </cell>
          <cell r="D141">
            <v>1216.2</v>
          </cell>
          <cell r="F141">
            <v>1216.2</v>
          </cell>
        </row>
        <row r="142">
          <cell r="A142" t="str">
            <v>5679 САЛЯМИ ИТАЛЬЯНСКАЯ с/к в/у 1/150_60с ОСТАНКИНО</v>
          </cell>
          <cell r="D142">
            <v>687</v>
          </cell>
          <cell r="F142">
            <v>687</v>
          </cell>
        </row>
        <row r="143">
          <cell r="A143" t="str">
            <v>5682 САЛЯМИ МЕЛКОЗЕРНЕНАЯ с/к в/у 1/120_60с   ОСТАНКИНО</v>
          </cell>
          <cell r="D143">
            <v>3628</v>
          </cell>
          <cell r="F143">
            <v>3628</v>
          </cell>
        </row>
        <row r="144">
          <cell r="A144" t="str">
            <v>5706 АРОМАТНАЯ Папа может с/к в/у 1/250 8шт.  ОСТАНКИНО</v>
          </cell>
          <cell r="D144">
            <v>829</v>
          </cell>
          <cell r="F144">
            <v>829</v>
          </cell>
        </row>
        <row r="145">
          <cell r="A145" t="str">
            <v>5708 ПОСОЛЬСКАЯ Папа может с/к в/у ОСТАНКИНО</v>
          </cell>
          <cell r="D145">
            <v>69.900000000000006</v>
          </cell>
          <cell r="F145">
            <v>69.900000000000006</v>
          </cell>
        </row>
        <row r="146">
          <cell r="A146" t="str">
            <v>5851 ЭКСТРА Папа может вар п/о   ОСТАНКИНО</v>
          </cell>
          <cell r="D146">
            <v>331.5</v>
          </cell>
          <cell r="F146">
            <v>331.5</v>
          </cell>
        </row>
        <row r="147">
          <cell r="A147" t="str">
            <v>5931 ОХОТНИЧЬЯ Папа может с/к в/у 1/220 8шт.   ОСТАНКИНО</v>
          </cell>
          <cell r="D147">
            <v>1602</v>
          </cell>
          <cell r="F147">
            <v>1602</v>
          </cell>
        </row>
        <row r="148">
          <cell r="A148" t="str">
            <v>5992 ВРЕМЯ ОКРОШКИ Папа может вар п/о 0.4кг   ОСТАНКИНО</v>
          </cell>
          <cell r="D148">
            <v>1618</v>
          </cell>
          <cell r="F148">
            <v>1619</v>
          </cell>
        </row>
        <row r="149">
          <cell r="A149" t="str">
            <v>6004 РАГУ СВИНОЕ 1кг 8шт.зам_120с ОСТАНКИНО</v>
          </cell>
          <cell r="D149">
            <v>278</v>
          </cell>
          <cell r="F149">
            <v>278</v>
          </cell>
        </row>
        <row r="150">
          <cell r="A150" t="str">
            <v>6221 НЕАПОЛИТАНСКИЙ ДУЭТ с/к с/н мгс 1/90  ОСТАНКИНО</v>
          </cell>
          <cell r="D150">
            <v>1087</v>
          </cell>
          <cell r="F150">
            <v>1087</v>
          </cell>
        </row>
        <row r="151">
          <cell r="A151" t="str">
            <v>6228 МЯСНОЕ АССОРТИ к/з с/н мгс 1/90 10шт.  ОСТАНКИНО</v>
          </cell>
          <cell r="D151">
            <v>643</v>
          </cell>
          <cell r="F151">
            <v>643</v>
          </cell>
        </row>
        <row r="152">
          <cell r="A152" t="str">
            <v>6247 ДОМАШНЯЯ Папа может вар п/о 0,4кг 8шт.  ОСТАНКИНО</v>
          </cell>
          <cell r="D152">
            <v>180</v>
          </cell>
          <cell r="F152">
            <v>180</v>
          </cell>
        </row>
        <row r="153">
          <cell r="A153" t="str">
            <v>6268 ГОВЯЖЬЯ Папа может вар п/о 0,4кг 8 шт.  ОСТАНКИНО</v>
          </cell>
          <cell r="D153">
            <v>1062</v>
          </cell>
          <cell r="F153">
            <v>1062</v>
          </cell>
        </row>
        <row r="154">
          <cell r="A154" t="str">
            <v>6279 КОРЕЙКА ПО-ОСТ.к/в в/с с/н в/у 1/150_45с  ОСТАНКИНО</v>
          </cell>
          <cell r="D154">
            <v>872</v>
          </cell>
          <cell r="F154">
            <v>872</v>
          </cell>
        </row>
        <row r="155">
          <cell r="A155" t="str">
            <v>6303 МЯСНЫЕ Папа может сос п/о мгс 1.5*3  ОСТАНКИНО</v>
          </cell>
          <cell r="D155">
            <v>530.85</v>
          </cell>
          <cell r="F155">
            <v>530.85</v>
          </cell>
        </row>
        <row r="156">
          <cell r="A156" t="str">
            <v>6324 ДОКТОРСКАЯ ГОСТ вар п/о 0.4кг 8шт.  ОСТАНКИНО</v>
          </cell>
          <cell r="D156">
            <v>138</v>
          </cell>
          <cell r="F156">
            <v>138</v>
          </cell>
        </row>
        <row r="157">
          <cell r="A157" t="str">
            <v>6325 ДОКТОРСКАЯ ПРЕМИУМ вар п/о 0.4кг 8шт.  ОСТАНКИНО</v>
          </cell>
          <cell r="D157">
            <v>2359</v>
          </cell>
          <cell r="F157">
            <v>2359</v>
          </cell>
        </row>
        <row r="158">
          <cell r="A158" t="str">
            <v>6333 МЯСНАЯ Папа может вар п/о 0.4кг 8шт.  ОСТАНКИНО</v>
          </cell>
          <cell r="D158">
            <v>5533</v>
          </cell>
          <cell r="F158">
            <v>5533</v>
          </cell>
        </row>
        <row r="159">
          <cell r="A159" t="str">
            <v>6340 ДОМАШНИЙ РЕЦЕПТ Коровино 0.5кг 8шт.  ОСТАНКИНО</v>
          </cell>
          <cell r="D159">
            <v>437</v>
          </cell>
          <cell r="F159">
            <v>437</v>
          </cell>
        </row>
        <row r="160">
          <cell r="A160" t="str">
            <v>6353 ЭКСТРА Папа может вар п/о 0.4кг 8шт.  ОСТАНКИНО</v>
          </cell>
          <cell r="D160">
            <v>1797</v>
          </cell>
          <cell r="F160">
            <v>1797</v>
          </cell>
        </row>
        <row r="161">
          <cell r="A161" t="str">
            <v>6392 ФИЛЕЙНАЯ Папа может вар п/о 0.4кг. ОСТАНКИНО</v>
          </cell>
          <cell r="D161">
            <v>5179</v>
          </cell>
          <cell r="F161">
            <v>5179</v>
          </cell>
        </row>
        <row r="162">
          <cell r="A162" t="str">
            <v>6448 СВИНИНА МАДЕРА с/к с/н в/у 1/100 10шт.   ОСТАНКИНО</v>
          </cell>
          <cell r="D162">
            <v>250</v>
          </cell>
          <cell r="F162">
            <v>250</v>
          </cell>
        </row>
        <row r="163">
          <cell r="A163" t="str">
            <v>6453 ЭКСТРА Папа может с/к с/н в/у 1/100 14шт.   ОСТАНКИНО</v>
          </cell>
          <cell r="D163">
            <v>3192</v>
          </cell>
          <cell r="F163">
            <v>3192</v>
          </cell>
        </row>
        <row r="164">
          <cell r="A164" t="str">
            <v>6454 АРОМАТНАЯ с/к с/н в/у 1/100 14шт.  ОСТАНКИНО</v>
          </cell>
          <cell r="D164">
            <v>3002</v>
          </cell>
          <cell r="F164">
            <v>3002</v>
          </cell>
        </row>
        <row r="165">
          <cell r="A165" t="str">
            <v>6459 СЕРВЕЛАТ ШВЕЙЦАРСК. в/к с/н в/у 1/100*10  ОСТАНКИНО</v>
          </cell>
          <cell r="D165">
            <v>1619</v>
          </cell>
          <cell r="F165">
            <v>1619</v>
          </cell>
        </row>
        <row r="166">
          <cell r="A166" t="str">
            <v>6470 ВЕТЧ.МРАМОРНАЯ в/у_45с  ОСТАНКИНО</v>
          </cell>
          <cell r="D166">
            <v>63.4</v>
          </cell>
          <cell r="F166">
            <v>63.4</v>
          </cell>
        </row>
        <row r="167">
          <cell r="A167" t="str">
            <v>6495 ВЕТЧ.МРАМОРНАЯ в/у срез 0.3кг 6шт_45с  ОСТАНКИНО</v>
          </cell>
          <cell r="D167">
            <v>309</v>
          </cell>
          <cell r="F167">
            <v>309</v>
          </cell>
        </row>
        <row r="168">
          <cell r="A168" t="str">
            <v>6527 ШПИКАЧКИ СОЧНЫЕ ПМ сар б/о мгс 1*3 45с ОСТАНКИНО</v>
          </cell>
          <cell r="D168">
            <v>460.2</v>
          </cell>
          <cell r="F168">
            <v>460.2</v>
          </cell>
        </row>
        <row r="169">
          <cell r="A169" t="str">
            <v>6528 ШПИКАЧКИ СОЧНЫЕ ПМ сар б/о мгс 0.4кг 45с  ОСТАНКИНО</v>
          </cell>
          <cell r="D169">
            <v>95</v>
          </cell>
          <cell r="F169">
            <v>95</v>
          </cell>
        </row>
        <row r="170">
          <cell r="A170" t="str">
            <v>6586 МРАМОРНАЯ И БАЛЫКОВАЯ в/к с/н мгс 1/90 ОСТАНКИНО</v>
          </cell>
          <cell r="D170">
            <v>874</v>
          </cell>
          <cell r="F170">
            <v>874</v>
          </cell>
        </row>
        <row r="171">
          <cell r="A171" t="str">
            <v>6609 С ГОВЯДИНОЙ ПМ сар б/о мгс 0.4кг_45с ОСТАНКИНО</v>
          </cell>
          <cell r="D171">
            <v>103</v>
          </cell>
          <cell r="F171">
            <v>103</v>
          </cell>
        </row>
        <row r="172">
          <cell r="A172" t="str">
            <v>6616 МОЛОЧНЫЕ КЛАССИЧЕСКИЕ сос п/о в/у 0.3кг  ОСТАНКИНО</v>
          </cell>
          <cell r="D172">
            <v>3377</v>
          </cell>
          <cell r="F172">
            <v>3377</v>
          </cell>
        </row>
        <row r="173">
          <cell r="A173" t="str">
            <v>6697 СЕРВЕЛАТ ФИНСКИЙ ПМ в/к в/у 0,35кг 8шт.  ОСТАНКИНО</v>
          </cell>
          <cell r="D173">
            <v>5757</v>
          </cell>
          <cell r="F173">
            <v>5757</v>
          </cell>
        </row>
        <row r="174">
          <cell r="A174" t="str">
            <v>6713 СОЧНЫЙ ГРИЛЬ ПМ сос п/о мгс 0.41кг 8шт.  ОСТАНКИНО</v>
          </cell>
          <cell r="D174">
            <v>2605</v>
          </cell>
          <cell r="F174">
            <v>2605</v>
          </cell>
        </row>
        <row r="175">
          <cell r="A175" t="str">
            <v>6724 МОЛОЧНЫЕ ПМ сос п/о мгс 0.41кг 10шт.  ОСТАНКИНО</v>
          </cell>
          <cell r="D175">
            <v>1203</v>
          </cell>
          <cell r="F175">
            <v>1203</v>
          </cell>
        </row>
        <row r="176">
          <cell r="A176" t="str">
            <v>6765 РУБЛЕНЫЕ сос ц/о мгс 0.36кг 6шт.  ОСТАНКИНО</v>
          </cell>
          <cell r="D176">
            <v>605</v>
          </cell>
          <cell r="F176">
            <v>605</v>
          </cell>
        </row>
        <row r="177">
          <cell r="A177" t="str">
            <v>6785 ВЕНСКАЯ САЛЯМИ п/к в/у 0.33кг 8шт.  ОСТАНКИНО</v>
          </cell>
          <cell r="D177">
            <v>248</v>
          </cell>
          <cell r="F177">
            <v>248</v>
          </cell>
        </row>
        <row r="178">
          <cell r="A178" t="str">
            <v>6787 СЕРВЕЛАТ КРЕМЛЕВСКИЙ в/к в/у 0,33кг 8шт.  ОСТАНКИНО</v>
          </cell>
          <cell r="D178">
            <v>305</v>
          </cell>
          <cell r="F178">
            <v>305</v>
          </cell>
        </row>
        <row r="179">
          <cell r="A179" t="str">
            <v>6793 БАЛЫКОВАЯ в/к в/у 0,33кг 8шт.  ОСТАНКИНО</v>
          </cell>
          <cell r="D179">
            <v>479</v>
          </cell>
          <cell r="F179">
            <v>479</v>
          </cell>
        </row>
        <row r="180">
          <cell r="A180" t="str">
            <v>6829 МОЛОЧНЫЕ КЛАССИЧЕСКИЕ сос п/о мгс 2*4_С  ОСТАНКИНО</v>
          </cell>
          <cell r="D180">
            <v>1683.7</v>
          </cell>
          <cell r="F180">
            <v>1683.7</v>
          </cell>
        </row>
        <row r="181">
          <cell r="A181" t="str">
            <v>6837 ФИЛЕЙНЫЕ Папа Может сос ц/о мгс 0.4кг  ОСТАНКИНО</v>
          </cell>
          <cell r="D181">
            <v>1578</v>
          </cell>
          <cell r="F181">
            <v>1578</v>
          </cell>
        </row>
        <row r="182">
          <cell r="A182" t="str">
            <v>6842 ДЫМОВИЦА ИЗ ОКОРОКА к/в мл/к в/у 0,3кг  ОСТАНКИНО</v>
          </cell>
          <cell r="D182">
            <v>334</v>
          </cell>
          <cell r="F182">
            <v>334</v>
          </cell>
        </row>
        <row r="183">
          <cell r="A183" t="str">
            <v>6861 ДОМАШНИЙ РЕЦЕПТ Коровино вар п/о  ОСТАНКИНО</v>
          </cell>
          <cell r="D183">
            <v>192.6</v>
          </cell>
          <cell r="F183">
            <v>192.6</v>
          </cell>
        </row>
        <row r="184">
          <cell r="A184" t="str">
            <v>6866 ВЕТЧ.НЕЖНАЯ Коровино п/о_Маяк  ОСТАНКИНО</v>
          </cell>
          <cell r="D184">
            <v>269</v>
          </cell>
          <cell r="F184">
            <v>269</v>
          </cell>
        </row>
        <row r="185">
          <cell r="A185" t="str">
            <v>6872 ШАШЛЫК ИЗ СВИНИНЫ зам. ВЕС ОСТАНКИНО</v>
          </cell>
          <cell r="D185">
            <v>10</v>
          </cell>
          <cell r="F185">
            <v>10</v>
          </cell>
        </row>
        <row r="186">
          <cell r="A186" t="str">
            <v>6909 ДЛЯ ДЕТЕЙ сос п/о мгс 0.33кг 8шт.  ОСТАНКИНО</v>
          </cell>
          <cell r="D186">
            <v>1</v>
          </cell>
          <cell r="F186">
            <v>1</v>
          </cell>
        </row>
        <row r="187">
          <cell r="A187" t="str">
            <v>7001 Грудинка Особая Мясной Посол (Панский дворик МХ)  МК</v>
          </cell>
          <cell r="D187">
            <v>1</v>
          </cell>
          <cell r="F187">
            <v>1</v>
          </cell>
        </row>
        <row r="188">
          <cell r="A188" t="str">
            <v>7001 КЛАССИЧЕСКИЕ Папа может сар б/о мгс 1*3  ОСТАНКИНО</v>
          </cell>
          <cell r="D188">
            <v>237.5</v>
          </cell>
          <cell r="F188">
            <v>237.5</v>
          </cell>
        </row>
        <row r="189">
          <cell r="A189" t="str">
            <v>7040 С ИНДЕЙКОЙ ПМ сос ц/о в/у 1/270 8шт.  ОСТАНКИНО</v>
          </cell>
          <cell r="D189">
            <v>222</v>
          </cell>
          <cell r="F189">
            <v>222</v>
          </cell>
        </row>
        <row r="190">
          <cell r="A190" t="str">
            <v>7059 ШПИКАЧКИ СОЧНЫЕ С БЕК. п/о мгс 0.3кг_60с  ОСТАНКИНО</v>
          </cell>
          <cell r="D190">
            <v>1054</v>
          </cell>
          <cell r="F190">
            <v>1054</v>
          </cell>
        </row>
        <row r="191">
          <cell r="A191" t="str">
            <v>7064 СОЧНЫЕ ПМ сос п/о в/у 1/350 8 шт_50с ОСТАНКИНО</v>
          </cell>
          <cell r="D191">
            <v>10</v>
          </cell>
          <cell r="F191">
            <v>10</v>
          </cell>
        </row>
        <row r="192">
          <cell r="A192" t="str">
            <v>7066 СОЧНЫЕ ПМ сос п/о мгс 0.41кг 10шт_50с  ОСТАНКИНО</v>
          </cell>
          <cell r="D192">
            <v>9806</v>
          </cell>
          <cell r="F192">
            <v>9806</v>
          </cell>
        </row>
        <row r="193">
          <cell r="A193" t="str">
            <v>7070 СОЧНЫЕ ПМ сос п/о мгс 1.5*4_А_50с  ОСТАНКИНО</v>
          </cell>
          <cell r="D193">
            <v>4749.2</v>
          </cell>
          <cell r="F193">
            <v>4749.2</v>
          </cell>
        </row>
        <row r="194">
          <cell r="A194" t="str">
            <v>7073 МОЛОЧ.ПРЕМИУМ ПМ сос п/о в/у 1/350_50с  ОСТАНКИНО</v>
          </cell>
          <cell r="D194">
            <v>2307</v>
          </cell>
          <cell r="F194">
            <v>2307</v>
          </cell>
        </row>
        <row r="195">
          <cell r="A195" t="str">
            <v>7074 МОЛОЧ.ПРЕМИУМ ПМ сос п/о мгс 0.6кг_50с  ОСТАНКИНО</v>
          </cell>
          <cell r="D195">
            <v>109</v>
          </cell>
          <cell r="F195">
            <v>109</v>
          </cell>
        </row>
        <row r="196">
          <cell r="A196" t="str">
            <v>7075 МОЛОЧ.ПРЕМИУМ ПМ сос п/о мгс 1.5*4_О_50с  ОСТАНКИНО</v>
          </cell>
          <cell r="D196">
            <v>155.69999999999999</v>
          </cell>
          <cell r="F196">
            <v>155.69999999999999</v>
          </cell>
        </row>
        <row r="197">
          <cell r="A197" t="str">
            <v>7077 МЯСНЫЕ С ГОВЯД.ПМ сос п/о мгс 0.4кг_50с  ОСТАНКИНО</v>
          </cell>
          <cell r="D197">
            <v>2858</v>
          </cell>
          <cell r="F197">
            <v>2858</v>
          </cell>
        </row>
        <row r="198">
          <cell r="A198" t="str">
            <v>7080 СЛИВОЧНЫЕ ПМ сос п/о мгс 0.41кг 10шт. 50с  ОСТАНКИНО</v>
          </cell>
          <cell r="D198">
            <v>6776</v>
          </cell>
          <cell r="F198">
            <v>6776</v>
          </cell>
        </row>
        <row r="199">
          <cell r="A199" t="str">
            <v>7082 СЛИВОЧНЫЕ ПМ сос п/о мгс 1.5*4_50с  ОСТАНКИНО</v>
          </cell>
          <cell r="D199">
            <v>185.8</v>
          </cell>
          <cell r="F199">
            <v>185.8</v>
          </cell>
        </row>
        <row r="200">
          <cell r="A200" t="str">
            <v>7087 ШПИК С ЧЕСНОК.И ПЕРЦЕМ к/в в/у 0.3кг_50с  ОСТАНКИНО</v>
          </cell>
          <cell r="D200">
            <v>399</v>
          </cell>
          <cell r="F200">
            <v>399</v>
          </cell>
        </row>
        <row r="201">
          <cell r="A201" t="str">
            <v>7090 СВИНИНА ПО-ДОМ. к/в мл/к в/у 0.3кг_50с  ОСТАНКИНО</v>
          </cell>
          <cell r="D201">
            <v>785</v>
          </cell>
          <cell r="F201">
            <v>785</v>
          </cell>
        </row>
        <row r="202">
          <cell r="A202" t="str">
            <v>7092 БЕКОН Папа может с/к с/н в/у 1/140_50с  ОСТАНКИНО</v>
          </cell>
          <cell r="D202">
            <v>1227</v>
          </cell>
          <cell r="F202">
            <v>1228</v>
          </cell>
        </row>
        <row r="203">
          <cell r="A203" t="str">
            <v>7106 ТОСКАНО с/к с/н мгс 1/90 12шт.  ОСТАНКИНО</v>
          </cell>
          <cell r="D203">
            <v>86</v>
          </cell>
          <cell r="F203">
            <v>86</v>
          </cell>
        </row>
        <row r="204">
          <cell r="A204" t="str">
            <v>7107 САН-РЕМО с/в с/н мгс 1/90 12шт.  ОСТАНКИНО</v>
          </cell>
          <cell r="D204">
            <v>120</v>
          </cell>
          <cell r="F204">
            <v>120</v>
          </cell>
        </row>
        <row r="205">
          <cell r="A205" t="str">
            <v>7143 БРАУНШВЕЙГСКАЯ ГОСТ с/к в/у 1/220 8шт. ОСТАНКИНО</v>
          </cell>
          <cell r="D205">
            <v>8</v>
          </cell>
          <cell r="F205">
            <v>8</v>
          </cell>
        </row>
        <row r="206">
          <cell r="A206" t="str">
            <v>7147 САЛЬЧИЧОН Останкино с/к в/у 1/220 8шт.  ОСТАНКИНО</v>
          </cell>
          <cell r="D206">
            <v>60</v>
          </cell>
          <cell r="F206">
            <v>60</v>
          </cell>
        </row>
        <row r="207">
          <cell r="A207" t="str">
            <v>7149 БАЛЫКОВАЯ Коровино п/к в/у 0.84кг_50с  ОСТАНКИНО</v>
          </cell>
          <cell r="D207">
            <v>51</v>
          </cell>
          <cell r="F207">
            <v>51</v>
          </cell>
        </row>
        <row r="208">
          <cell r="A208" t="str">
            <v>7150 САЛЬЧИЧОН Папа может с/к в/у ОСТАНКИНО</v>
          </cell>
          <cell r="D208">
            <v>2</v>
          </cell>
          <cell r="F208">
            <v>2</v>
          </cell>
        </row>
        <row r="209">
          <cell r="A209" t="str">
            <v>7154 СЕРВЕЛАТ ЗЕРНИСТЫЙ ПМ в/к в/у 0.35кг_50с  ОСТАНКИНО</v>
          </cell>
          <cell r="D209">
            <v>3841</v>
          </cell>
          <cell r="F209">
            <v>3841</v>
          </cell>
        </row>
        <row r="210">
          <cell r="A210" t="str">
            <v>7166 СЕРВЕЛТ ОХОТНИЧИЙ ПМ в/к в/у_50с  ОСТАНКИНО</v>
          </cell>
          <cell r="D210">
            <v>563.4</v>
          </cell>
          <cell r="F210">
            <v>563.4</v>
          </cell>
        </row>
        <row r="211">
          <cell r="A211" t="str">
            <v>7169 СЕРВЕЛАТ ОХОТНИЧИЙ ПМ в/к в/у 0.35кг_50с  ОСТАНКИНО</v>
          </cell>
          <cell r="D211">
            <v>4873</v>
          </cell>
          <cell r="F211">
            <v>4873</v>
          </cell>
        </row>
        <row r="212">
          <cell r="A212" t="str">
            <v>7187 ГРУДИНКА ПРЕМИУМ к/в мл/к в/у 0,3кг_50с ОСТАНКИНО</v>
          </cell>
          <cell r="D212">
            <v>1105</v>
          </cell>
          <cell r="F212">
            <v>1105</v>
          </cell>
        </row>
        <row r="213">
          <cell r="A213" t="str">
            <v>7226 ЧОРИЗО ПРЕМИУМ Останкино с/к в/у 1/180  ОСТАНКИНО</v>
          </cell>
          <cell r="D213">
            <v>8</v>
          </cell>
          <cell r="F213">
            <v>8</v>
          </cell>
        </row>
        <row r="214">
          <cell r="A214" t="str">
            <v>7227 САЛЯМИ ФИНСКАЯ Папа может с/к в/у 1/180  ОСТАНКИНО</v>
          </cell>
          <cell r="D214">
            <v>88</v>
          </cell>
          <cell r="F214">
            <v>88</v>
          </cell>
        </row>
        <row r="215">
          <cell r="A215" t="str">
            <v>7231 КЛАССИЧЕСКАЯ ПМ вар п/о 0,3кг 8шт_209к ОСТАНКИНО</v>
          </cell>
          <cell r="D215">
            <v>1614</v>
          </cell>
          <cell r="F215">
            <v>1614</v>
          </cell>
        </row>
        <row r="216">
          <cell r="A216" t="str">
            <v>7232 БОЯNСКАЯ ПМ п/к в/у 0,28кг 8шт_209к ОСТАНКИНО</v>
          </cell>
          <cell r="D216">
            <v>1816</v>
          </cell>
          <cell r="F216">
            <v>1816</v>
          </cell>
        </row>
        <row r="217">
          <cell r="A217" t="str">
            <v>7235 ВЕТЧ.КЛАССИЧЕСКАЯ ПМ п/о 0,35кг 8шт_209к ОСТАНКИНО</v>
          </cell>
          <cell r="D217">
            <v>27</v>
          </cell>
          <cell r="F217">
            <v>27</v>
          </cell>
        </row>
        <row r="218">
          <cell r="A218" t="str">
            <v>7236 СЕРВЕЛАТ КАРЕЛЬСКИЙ в/к в/у 0,28кг_209к ОСТАНКИНО</v>
          </cell>
          <cell r="D218">
            <v>3762</v>
          </cell>
          <cell r="F218">
            <v>3762</v>
          </cell>
        </row>
        <row r="219">
          <cell r="A219" t="str">
            <v>7241 САЛЯМИ Папа может п/к в/у 0,28кг_209к ОСТАНКИНО</v>
          </cell>
          <cell r="D219">
            <v>1221</v>
          </cell>
          <cell r="F219">
            <v>1221</v>
          </cell>
        </row>
        <row r="220">
          <cell r="A220" t="str">
            <v>7245 ВЕТЧ.ФИЛЕЙНАЯ ПМ п/о 0,4кг 8шт ОСТАНКИНО</v>
          </cell>
          <cell r="D220">
            <v>93</v>
          </cell>
          <cell r="F220">
            <v>93</v>
          </cell>
        </row>
        <row r="221">
          <cell r="A221" t="str">
            <v>7271 МЯСНЫЕ С ГОВЯДИНОЙ ПМ сос п/о мгс 1.5*4 ВЕС  ОСТАНКИНО</v>
          </cell>
          <cell r="D221">
            <v>224.8</v>
          </cell>
          <cell r="F221">
            <v>224.8</v>
          </cell>
        </row>
        <row r="222">
          <cell r="A222" t="str">
            <v>7276 СЛИВОЧНЫЕ ПМ сос п/о мгс 0,3кг 7шт ОСТАНКИНО</v>
          </cell>
          <cell r="D222">
            <v>2</v>
          </cell>
          <cell r="F222">
            <v>2</v>
          </cell>
        </row>
        <row r="223">
          <cell r="A223" t="str">
            <v>7284 ДЛЯ ДЕТЕЙ сос п/о мгс 0,33кг 6шт  ОСТАНКИНО</v>
          </cell>
          <cell r="D223">
            <v>285</v>
          </cell>
          <cell r="F223">
            <v>285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240</v>
          </cell>
          <cell r="F224">
            <v>240</v>
          </cell>
        </row>
        <row r="225">
          <cell r="A225" t="str">
            <v>8391 Сыр творожный с зеленью 60% Папа может 140 гр.  ОСТАНКИНО</v>
          </cell>
          <cell r="D225">
            <v>116</v>
          </cell>
          <cell r="F225">
            <v>116</v>
          </cell>
        </row>
        <row r="226">
          <cell r="A226" t="str">
            <v>8398 Сыр ПАПА МОЖЕТ "Тильзитер" 45% 180 г  ОСТАНКИНО</v>
          </cell>
          <cell r="D226">
            <v>353</v>
          </cell>
          <cell r="F226">
            <v>353</v>
          </cell>
        </row>
        <row r="227">
          <cell r="A227" t="str">
            <v>8411 Сыр ПАПА МОЖЕТ "Гауда Голд" 45% 180 г  ОСТАНКИНО</v>
          </cell>
          <cell r="D227">
            <v>407</v>
          </cell>
          <cell r="F227">
            <v>407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1065</v>
          </cell>
          <cell r="F228">
            <v>1065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54</v>
          </cell>
          <cell r="F229">
            <v>54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48</v>
          </cell>
          <cell r="F230">
            <v>48</v>
          </cell>
        </row>
        <row r="231">
          <cell r="A231" t="str">
            <v>8452 Сыр колбасный копченый Папа Может 400 гр  ОСТАНКИНО</v>
          </cell>
          <cell r="D231">
            <v>17</v>
          </cell>
          <cell r="F231">
            <v>17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1024</v>
          </cell>
          <cell r="F232">
            <v>1024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20</v>
          </cell>
          <cell r="F233">
            <v>20</v>
          </cell>
        </row>
        <row r="234">
          <cell r="A234" t="str">
            <v>8619 Сыр Папа Может "Тильзитер", 45% брусок ВЕС   ОСТАНКИНО</v>
          </cell>
          <cell r="D234">
            <v>21</v>
          </cell>
          <cell r="F234">
            <v>21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16</v>
          </cell>
          <cell r="F235">
            <v>16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99</v>
          </cell>
          <cell r="F236">
            <v>99</v>
          </cell>
        </row>
        <row r="237">
          <cell r="A237" t="str">
            <v>8831 Сыр ПАПА МОЖЕТ "Министерский" 180гр, 45 %  ОСТАНКИНО</v>
          </cell>
          <cell r="D237">
            <v>134</v>
          </cell>
          <cell r="F237">
            <v>134</v>
          </cell>
        </row>
        <row r="238">
          <cell r="A238" t="str">
            <v>8855 Сыр ПАПА МОЖЕТ "Папин завтрак" 180гр, 45 %  ОСТАНКИНО</v>
          </cell>
          <cell r="D238">
            <v>84</v>
          </cell>
          <cell r="F238">
            <v>84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314</v>
          </cell>
          <cell r="F239">
            <v>314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362</v>
          </cell>
          <cell r="F240">
            <v>362</v>
          </cell>
        </row>
        <row r="241">
          <cell r="A241" t="str">
            <v>Балыковая с/к 200 гр. срез "Эликатессе" термоформ.пак.  СПК</v>
          </cell>
          <cell r="D241">
            <v>284</v>
          </cell>
          <cell r="F241">
            <v>284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113</v>
          </cell>
          <cell r="F242">
            <v>113</v>
          </cell>
        </row>
        <row r="243">
          <cell r="A243" t="str">
            <v>БОНУС МОЛОЧНЫЕ КЛАССИЧЕСКИЕ сос п/о мгс 2*4_С (4980)  ОСТАНКИНО</v>
          </cell>
          <cell r="D243">
            <v>74</v>
          </cell>
          <cell r="F243">
            <v>74</v>
          </cell>
        </row>
        <row r="244">
          <cell r="A244" t="str">
            <v>БОНУС СОЧНЫЕ Папа может сос п/о мгс 1.5*4 (6954)  ОСТАНКИНО</v>
          </cell>
          <cell r="D244">
            <v>458</v>
          </cell>
          <cell r="F244">
            <v>458</v>
          </cell>
        </row>
        <row r="245">
          <cell r="A245" t="str">
            <v>БОНУС СОЧНЫЕ сос п/о мгс 0.41кг_UZ (6087)  ОСТАНКИНО</v>
          </cell>
          <cell r="D245">
            <v>261</v>
          </cell>
          <cell r="F245">
            <v>261</v>
          </cell>
        </row>
        <row r="246">
          <cell r="A246" t="str">
            <v>БОНУС_ 456  Колбаса Филейная ТМ Особый рецепт ВЕС большой батон  ПОКОМ</v>
          </cell>
          <cell r="F246">
            <v>2.5</v>
          </cell>
        </row>
        <row r="247">
          <cell r="A247" t="str">
            <v>БОНУС_307 Колбаса Сервелат Мясорубский с мелкорубленным окороком 0,35 кг срез ТМ Стародворье   Поком</v>
          </cell>
          <cell r="F247">
            <v>548</v>
          </cell>
        </row>
        <row r="248">
          <cell r="A248" t="str">
            <v>БОНУС_319  Колбаса вареная Филейская ТМ Вязанка ТС Классическая, 0,45 кг. ПОКОМ</v>
          </cell>
          <cell r="F248">
            <v>2375</v>
          </cell>
        </row>
        <row r="249">
          <cell r="A249" t="str">
            <v>Брошетт с/в 160 гр.шт. "Высокий вкус"  СПК</v>
          </cell>
          <cell r="D249">
            <v>1</v>
          </cell>
          <cell r="F249">
            <v>1</v>
          </cell>
        </row>
        <row r="250">
          <cell r="A250" t="str">
            <v>Бутербродная вареная 0,47 кг шт.  СПК</v>
          </cell>
          <cell r="D250">
            <v>46</v>
          </cell>
          <cell r="F250">
            <v>46</v>
          </cell>
        </row>
        <row r="251">
          <cell r="A251" t="str">
            <v>Вацлавская п/к (черева) 390 гр.шт. термоус.пак  СПК</v>
          </cell>
          <cell r="D251">
            <v>23</v>
          </cell>
          <cell r="F251">
            <v>23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223</v>
          </cell>
        </row>
        <row r="253">
          <cell r="A253" t="str">
            <v>Готовые чебупели острые с мясом 0,24кг ТМ Горячая штучка  ПОКОМ</v>
          </cell>
          <cell r="F253">
            <v>611</v>
          </cell>
        </row>
        <row r="254">
          <cell r="A254" t="str">
            <v>Готовые чебупели острые с мясом Горячая штучка 0,3 кг зам  ПОКОМ</v>
          </cell>
          <cell r="F254">
            <v>1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</v>
          </cell>
          <cell r="F255">
            <v>4</v>
          </cell>
        </row>
        <row r="256">
          <cell r="A256" t="str">
            <v>Готовые чебупели с ветчиной и сыром ТМ Горячая штучка флоу-пак 0,24 кг.  ПОКОМ</v>
          </cell>
          <cell r="D256">
            <v>669</v>
          </cell>
          <cell r="F256">
            <v>2771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2</v>
          </cell>
          <cell r="F257">
            <v>4</v>
          </cell>
        </row>
        <row r="258">
          <cell r="A258" t="str">
            <v>Готовые чебупели сочные с мясом ТМ Горячая штучка флоу-пак 0,24 кг  ПОКОМ</v>
          </cell>
          <cell r="D258">
            <v>843</v>
          </cell>
          <cell r="F258">
            <v>2710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18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33</v>
          </cell>
          <cell r="F260">
            <v>33</v>
          </cell>
        </row>
        <row r="261">
          <cell r="A261" t="str">
            <v>Грудинка По-московски в/к 2,0 кг. термоус.пак. СПК</v>
          </cell>
          <cell r="D261">
            <v>9</v>
          </cell>
          <cell r="F261">
            <v>9</v>
          </cell>
        </row>
        <row r="262">
          <cell r="A262" t="str">
            <v>Гуцульская с/к "КолбасГрад" 160 гр.шт. термоус. пак  СПК</v>
          </cell>
          <cell r="D262">
            <v>122</v>
          </cell>
          <cell r="F262">
            <v>122</v>
          </cell>
        </row>
        <row r="263">
          <cell r="A263" t="str">
            <v>Дельгаро с/в "Эликатессе" 140 гр.шт.  СПК</v>
          </cell>
          <cell r="D263">
            <v>107</v>
          </cell>
          <cell r="F263">
            <v>107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243</v>
          </cell>
          <cell r="F264">
            <v>243</v>
          </cell>
        </row>
        <row r="265">
          <cell r="A265" t="str">
            <v>Докторская вареная в/с 0,47 кг шт.  СПК</v>
          </cell>
          <cell r="D265">
            <v>40</v>
          </cell>
          <cell r="F265">
            <v>40</v>
          </cell>
        </row>
        <row r="266">
          <cell r="A266" t="str">
            <v>Докторская вареная термоус.пак. "Высокий вкус"  СПК</v>
          </cell>
          <cell r="D266">
            <v>178.2</v>
          </cell>
          <cell r="F266">
            <v>178.2</v>
          </cell>
        </row>
        <row r="267">
          <cell r="A267" t="str">
            <v>Европоддон (невозвратный)</v>
          </cell>
          <cell r="F267">
            <v>150</v>
          </cell>
        </row>
        <row r="268">
          <cell r="A268" t="str">
            <v>ЖАР-ладушки с клубникой и вишней ТМ Стародворье 0,2 кг ПОКОМ</v>
          </cell>
          <cell r="F268">
            <v>35</v>
          </cell>
        </row>
        <row r="269">
          <cell r="A269" t="str">
            <v>ЖАР-ладушки с мясом 0,2кг ТМ Стародворье  ПОКОМ</v>
          </cell>
          <cell r="D269">
            <v>3</v>
          </cell>
          <cell r="F269">
            <v>405</v>
          </cell>
        </row>
        <row r="270">
          <cell r="A270" t="str">
            <v>ЖАР-ладушки с яблоком и грушей ТМ Стародворье 0,2 кг. ПОКОМ</v>
          </cell>
          <cell r="F270">
            <v>22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1770</v>
          </cell>
          <cell r="F271">
            <v>1770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1710</v>
          </cell>
          <cell r="F272">
            <v>1710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276.60000000000002</v>
          </cell>
          <cell r="F273">
            <v>276.60000000000002</v>
          </cell>
        </row>
        <row r="274">
          <cell r="A274" t="str">
            <v>Карбонад Юбилейный термоус.пак.  СПК</v>
          </cell>
          <cell r="D274">
            <v>74.7</v>
          </cell>
          <cell r="F274">
            <v>74.7</v>
          </cell>
        </row>
        <row r="275">
          <cell r="A275" t="str">
            <v>Классическая вареная 400 гр.шт.  СПК</v>
          </cell>
          <cell r="D275">
            <v>33</v>
          </cell>
          <cell r="F275">
            <v>33</v>
          </cell>
        </row>
        <row r="276">
          <cell r="A276" t="str">
            <v>Классическая с/к 80 гр.шт.нар. (лоток с ср.защ.атм.)  СПК</v>
          </cell>
          <cell r="D276">
            <v>451</v>
          </cell>
          <cell r="F276">
            <v>451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1016</v>
          </cell>
          <cell r="F277">
            <v>1016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834</v>
          </cell>
          <cell r="F278">
            <v>834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210</v>
          </cell>
          <cell r="F279">
            <v>210</v>
          </cell>
        </row>
        <row r="280">
          <cell r="A280" t="str">
            <v>Круггетсы с сырным соусом ТМ Горячая штучка 0,25 кг зам  ПОКОМ</v>
          </cell>
          <cell r="F280">
            <v>7</v>
          </cell>
        </row>
        <row r="281">
          <cell r="A281" t="str">
            <v>Круггетсы с сырным соусом ТМ Горячая штучка ТС Круггетсы флоу-пак 0,2 кг  ПОКОМ</v>
          </cell>
          <cell r="F281">
            <v>821</v>
          </cell>
        </row>
        <row r="282">
          <cell r="A282" t="str">
            <v>Круггетсы сочные ТМ Горячая штучка ТС Круггетсы 0,25 кг зам  ПОКОМ</v>
          </cell>
          <cell r="D282">
            <v>1</v>
          </cell>
          <cell r="F282">
            <v>2</v>
          </cell>
        </row>
        <row r="283">
          <cell r="A283" t="str">
            <v>Круггетсы сочные ТМ Горячая штучка ТС Круггетсы флоу-пак 0,2 кг.  ПОКОМ</v>
          </cell>
          <cell r="D283">
            <v>603</v>
          </cell>
          <cell r="F283">
            <v>1983</v>
          </cell>
        </row>
        <row r="284">
          <cell r="A284" t="str">
            <v>Ла Фаворте с/в "Эликатессе" 140 гр.шт.  СПК</v>
          </cell>
          <cell r="D284">
            <v>255</v>
          </cell>
          <cell r="F284">
            <v>255</v>
          </cell>
        </row>
        <row r="285">
          <cell r="A285" t="str">
            <v>Ливерная Печеночная "Просто выгодно" 0,3 кг.шт.  СПК</v>
          </cell>
          <cell r="D285">
            <v>2</v>
          </cell>
          <cell r="F285">
            <v>2</v>
          </cell>
        </row>
        <row r="286">
          <cell r="A286" t="str">
            <v>Ливерная Печеночная 250 гр.шт.  СПК</v>
          </cell>
          <cell r="D286">
            <v>65</v>
          </cell>
          <cell r="F286">
            <v>65</v>
          </cell>
        </row>
        <row r="287">
          <cell r="A287" t="str">
            <v>Любительская вареная термоус.пак. "Высокий вкус"  СПК</v>
          </cell>
          <cell r="D287">
            <v>110.4</v>
          </cell>
          <cell r="F287">
            <v>110.4</v>
          </cell>
        </row>
        <row r="288">
          <cell r="A288" t="str">
            <v>Мини-сосиски в тесте 3,7кг ВЕС заморож. ТМ Зареченские  ПОКОМ</v>
          </cell>
          <cell r="F288">
            <v>320.40100000000001</v>
          </cell>
        </row>
        <row r="289">
          <cell r="A289" t="str">
            <v>Мини-чебуречки с мясом ВЕС 5,5кг ТМ Зареченские  ПОКОМ</v>
          </cell>
          <cell r="F289">
            <v>116.5</v>
          </cell>
        </row>
        <row r="290">
          <cell r="A290" t="str">
            <v>Мини-шарики с курочкой и сыром ТМ Зареченские ВЕС  ПОКОМ</v>
          </cell>
          <cell r="F290">
            <v>189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371</v>
          </cell>
          <cell r="F291">
            <v>3601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129</v>
          </cell>
          <cell r="F292">
            <v>2729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1448</v>
          </cell>
          <cell r="F293">
            <v>3993</v>
          </cell>
        </row>
        <row r="294">
          <cell r="A294" t="str">
            <v>Наггетсы с куриным филе и сыром ТМ Вязанка 0,25 кг ПОКОМ</v>
          </cell>
          <cell r="D294">
            <v>484</v>
          </cell>
          <cell r="F294">
            <v>2822</v>
          </cell>
        </row>
        <row r="295">
          <cell r="A295" t="str">
            <v>Наггетсы Хрустящие ТМ Зареченские. ВЕС ПОКОМ</v>
          </cell>
          <cell r="D295">
            <v>6</v>
          </cell>
          <cell r="F295">
            <v>2118.0100000000002</v>
          </cell>
        </row>
        <row r="296">
          <cell r="A296" t="str">
            <v>Наггетсы Хрустящие ТМ Стародворье с сочной курочкой 0,23 кг  ПОКОМ</v>
          </cell>
          <cell r="F296">
            <v>314</v>
          </cell>
        </row>
        <row r="297">
          <cell r="A297" t="str">
            <v>Оригинальная с перцем с/к  СПК</v>
          </cell>
          <cell r="D297">
            <v>205.726</v>
          </cell>
          <cell r="F297">
            <v>205.726</v>
          </cell>
        </row>
        <row r="298">
          <cell r="A298" t="str">
            <v>Паштет печеночный 140 гр.шт.  СПК</v>
          </cell>
          <cell r="D298">
            <v>56</v>
          </cell>
          <cell r="F298">
            <v>56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2</v>
          </cell>
          <cell r="F299">
            <v>25</v>
          </cell>
        </row>
        <row r="300">
          <cell r="A300" t="str">
            <v>Пельмени Grandmeni с говядиной и свининой 0,7кг ТМ Горячая штучка  ПОКОМ</v>
          </cell>
          <cell r="D300">
            <v>1</v>
          </cell>
          <cell r="F300">
            <v>369</v>
          </cell>
        </row>
        <row r="301">
          <cell r="A301" t="str">
            <v>Пельмени Бигбули #МЕГАВКУСИЩЕ с сочной грудинкой ТМ Горячая штучка 0,7 кг. ПОКОМ</v>
          </cell>
          <cell r="F301">
            <v>788</v>
          </cell>
        </row>
        <row r="302">
          <cell r="A302" t="str">
            <v>Пельмени Бигбули с мясом ТМ Горячая штучка. флоу-пак сфера 0,4 кг. ПОКОМ</v>
          </cell>
          <cell r="F302">
            <v>220</v>
          </cell>
        </row>
        <row r="303">
          <cell r="A303" t="str">
            <v>Пельмени Бигбули с мясом ТМ Горячая штучка. флоу-пак сфера 0,7 кг ПОКОМ</v>
          </cell>
          <cell r="D303">
            <v>250</v>
          </cell>
          <cell r="F303">
            <v>2220</v>
          </cell>
        </row>
        <row r="304">
          <cell r="A304" t="str">
            <v>Пельмени Бигбули со сливочным маслом ТМ Горячая штучка, флоу-пак сфера 0,7. ПОКОМ</v>
          </cell>
          <cell r="D304">
            <v>1</v>
          </cell>
          <cell r="F304">
            <v>1236</v>
          </cell>
        </row>
        <row r="305">
          <cell r="A305" t="str">
            <v>Пельмени Бульмени мини с мясом и оливковым маслом 0,7 кг ТМ Горячая штучка  ПОКОМ</v>
          </cell>
          <cell r="D305">
            <v>13</v>
          </cell>
          <cell r="F305">
            <v>773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2</v>
          </cell>
          <cell r="F306">
            <v>2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2</v>
          </cell>
          <cell r="F307">
            <v>2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7.7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10</v>
          </cell>
          <cell r="F309">
            <v>2329</v>
          </cell>
        </row>
        <row r="310">
          <cell r="A310" t="str">
            <v>Пельмени Бульмени с говядиной и свининой Сев.кол ТМ Горячая штучка флоу-пак сфера 0,7 кг  ПОКОМ</v>
          </cell>
          <cell r="F310">
            <v>104</v>
          </cell>
        </row>
        <row r="311">
          <cell r="A311" t="str">
            <v>Пельмени Бульмени с говядиной и свининой ТМ Горячая штучка. флоу-пак сфера 0,4 кг ПОКОМ</v>
          </cell>
          <cell r="D311">
            <v>2</v>
          </cell>
          <cell r="F311">
            <v>1360</v>
          </cell>
        </row>
        <row r="312">
          <cell r="A312" t="str">
            <v>Пельмени Бульмени с говядиной и свининой ТМ Горячая штучка. флоу-пак сфера 0,7 кг ПОКОМ</v>
          </cell>
          <cell r="D312">
            <v>165</v>
          </cell>
          <cell r="F312">
            <v>2733</v>
          </cell>
        </row>
        <row r="313">
          <cell r="A313" t="str">
            <v>Пельмени Бульмени со сливочным маслом Горячая штучка 0,9 кг  ПОКОМ</v>
          </cell>
          <cell r="D313">
            <v>2</v>
          </cell>
          <cell r="F313">
            <v>2</v>
          </cell>
        </row>
        <row r="314">
          <cell r="A314" t="str">
            <v>Пельмени Бульмени со сливочным маслом ТМ Горячая шт. 0,43 кг  ПОКОМ</v>
          </cell>
          <cell r="D314">
            <v>2</v>
          </cell>
          <cell r="F314">
            <v>2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2</v>
          </cell>
          <cell r="F315">
            <v>1395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316</v>
          </cell>
          <cell r="F316">
            <v>3953</v>
          </cell>
        </row>
        <row r="317">
          <cell r="A317" t="str">
            <v>Пельмени Бульмени хрустящие с мясом 0,22 кг ТМ Горячая штучка  ПОКОМ</v>
          </cell>
          <cell r="F317">
            <v>274</v>
          </cell>
        </row>
        <row r="318">
          <cell r="A318" t="str">
            <v>Пельмени Зареченские сфера 5 кг.  ПОКОМ</v>
          </cell>
          <cell r="F318">
            <v>35</v>
          </cell>
        </row>
        <row r="319">
          <cell r="A319" t="str">
            <v>Пельмени Медвежьи ушки с фермерскими сливками 0,7кг  ПОКОМ</v>
          </cell>
          <cell r="D319">
            <v>2</v>
          </cell>
          <cell r="F319">
            <v>173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D320">
            <v>1</v>
          </cell>
          <cell r="F320">
            <v>190</v>
          </cell>
        </row>
        <row r="321">
          <cell r="A321" t="str">
            <v>Пельмени Мясные с говядиной ТМ Стародворье сфера флоу-пак 1 кг  ПОКОМ</v>
          </cell>
          <cell r="D321">
            <v>9</v>
          </cell>
          <cell r="F321">
            <v>899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4</v>
          </cell>
          <cell r="F322">
            <v>68</v>
          </cell>
        </row>
        <row r="323">
          <cell r="A323" t="str">
            <v>Пельмени Мясорубские ТМ Стародворье фоупак равиоли 0,7 кг  ПОКОМ</v>
          </cell>
          <cell r="F323">
            <v>1380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2</v>
          </cell>
          <cell r="F324">
            <v>571</v>
          </cell>
        </row>
        <row r="325">
          <cell r="A325" t="str">
            <v>Пельмени Отборные с говядиной 0,9 кг НОВА ТМ Стародворье ТС Медвежье ушко  ПОКОМ</v>
          </cell>
          <cell r="D325">
            <v>2</v>
          </cell>
          <cell r="F325">
            <v>2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D326">
            <v>5</v>
          </cell>
          <cell r="F326">
            <v>385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D327">
            <v>5</v>
          </cell>
          <cell r="F327">
            <v>709</v>
          </cell>
        </row>
        <row r="328">
          <cell r="A328" t="str">
            <v>Пельмени Сочные сфера 0,8 кг ТМ Стародворье  ПОКОМ</v>
          </cell>
          <cell r="D328">
            <v>2</v>
          </cell>
          <cell r="F328">
            <v>160</v>
          </cell>
        </row>
        <row r="329">
          <cell r="A329" t="str">
            <v>Пельмени Сочные сфера 0,9 кг ТМ Стародворье ПОКОМ</v>
          </cell>
          <cell r="D329">
            <v>2</v>
          </cell>
          <cell r="F329">
            <v>2</v>
          </cell>
        </row>
        <row r="330">
          <cell r="A330" t="str">
            <v>Пирожки с мясом 0,3кг ТМ Зареченские  ПОКОМ</v>
          </cell>
          <cell r="F330">
            <v>1</v>
          </cell>
        </row>
        <row r="331">
          <cell r="A331" t="str">
            <v>Пирожки с мясом 3,7кг ВЕС ТМ Зареченские  ПОКОМ</v>
          </cell>
          <cell r="F331">
            <v>88.820999999999998</v>
          </cell>
        </row>
        <row r="332">
          <cell r="A332" t="str">
            <v>Ричеза с/к 230 гр.шт.  СПК</v>
          </cell>
          <cell r="D332">
            <v>158</v>
          </cell>
          <cell r="F332">
            <v>158</v>
          </cell>
        </row>
        <row r="333">
          <cell r="A333" t="str">
            <v>Сальчетти с/к 230 гр.шт.  СПК</v>
          </cell>
          <cell r="D333">
            <v>332</v>
          </cell>
          <cell r="F333">
            <v>332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133</v>
          </cell>
          <cell r="F334">
            <v>133</v>
          </cell>
        </row>
        <row r="335">
          <cell r="A335" t="str">
            <v>Салями с/к 100 гр.шт.нар. (лоток с ср.защ.атм.)  СПК</v>
          </cell>
          <cell r="D335">
            <v>420</v>
          </cell>
          <cell r="F335">
            <v>420</v>
          </cell>
        </row>
        <row r="336">
          <cell r="A336" t="str">
            <v>Салями Трюфель с/в "Эликатессе" 0,16 кг.шт.  СПК</v>
          </cell>
          <cell r="D336">
            <v>206</v>
          </cell>
          <cell r="F336">
            <v>206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102.5</v>
          </cell>
          <cell r="F337">
            <v>102.5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20</v>
          </cell>
          <cell r="F338">
            <v>20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15</v>
          </cell>
          <cell r="F339">
            <v>15</v>
          </cell>
        </row>
        <row r="340">
          <cell r="A340" t="str">
            <v>Семейная с чесночком вареная (СПК+СКМ)  СПК</v>
          </cell>
          <cell r="D340">
            <v>51</v>
          </cell>
          <cell r="F340">
            <v>51</v>
          </cell>
        </row>
        <row r="341">
          <cell r="A341" t="str">
            <v>Сервелат Европейский в/к, в/с 0,38 кг.шт.термофор.пак  СПК</v>
          </cell>
          <cell r="D341">
            <v>9</v>
          </cell>
          <cell r="F341">
            <v>9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32</v>
          </cell>
          <cell r="F342">
            <v>32</v>
          </cell>
        </row>
        <row r="343">
          <cell r="A343" t="str">
            <v>Сервелат Финский в/к 0,38 кг.шт. термофор.пак.  СПК</v>
          </cell>
          <cell r="D343">
            <v>9</v>
          </cell>
          <cell r="F343">
            <v>9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208</v>
          </cell>
          <cell r="F344">
            <v>208</v>
          </cell>
        </row>
        <row r="345">
          <cell r="A345" t="str">
            <v>Сервелат Фирменный в/к 0,38 кг.шт. термофор.пак.  СПК</v>
          </cell>
          <cell r="D345">
            <v>5</v>
          </cell>
          <cell r="F345">
            <v>5</v>
          </cell>
        </row>
        <row r="346">
          <cell r="A346" t="str">
            <v>Сервелат Фирменный в/к 250 гр.шт. термоформ.пак.  СПК</v>
          </cell>
          <cell r="D346">
            <v>5</v>
          </cell>
          <cell r="F346">
            <v>5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249</v>
          </cell>
          <cell r="F347">
            <v>249</v>
          </cell>
        </row>
        <row r="348">
          <cell r="A348" t="str">
            <v>Сибирская особая с/к 0,235 кг шт.  СПК</v>
          </cell>
          <cell r="D348">
            <v>194</v>
          </cell>
          <cell r="F348">
            <v>194</v>
          </cell>
        </row>
        <row r="349">
          <cell r="A349" t="str">
            <v>Сосиски "Баварские" 0,36 кг.шт. вак.упак.  СПК</v>
          </cell>
          <cell r="D349">
            <v>24</v>
          </cell>
          <cell r="F349">
            <v>24</v>
          </cell>
        </row>
        <row r="350">
          <cell r="A350" t="str">
            <v>Сосиски "Молочные" 0,36 кг.шт. вак.упак.  СПК</v>
          </cell>
          <cell r="D350">
            <v>25</v>
          </cell>
          <cell r="F350">
            <v>25</v>
          </cell>
        </row>
        <row r="351">
          <cell r="A351" t="str">
            <v>Сосиски Классические (в ср.защ.атм.) СПК</v>
          </cell>
          <cell r="D351">
            <v>33</v>
          </cell>
          <cell r="F351">
            <v>33</v>
          </cell>
        </row>
        <row r="352">
          <cell r="A352" t="str">
            <v>Сосиски Мусульманские "Просто выгодно" (в ср.защ.атм.)  СПК</v>
          </cell>
          <cell r="D352">
            <v>16</v>
          </cell>
          <cell r="F352">
            <v>16</v>
          </cell>
        </row>
        <row r="353">
          <cell r="A353" t="str">
            <v>Сосиски Хот-дог подкопченные (лоток с ср.защ.атм.)  СПК</v>
          </cell>
          <cell r="D353">
            <v>14</v>
          </cell>
          <cell r="F353">
            <v>14</v>
          </cell>
        </row>
        <row r="354">
          <cell r="A354" t="str">
            <v>Сочный мегачебурек ТМ Зареченские ВЕС ПОКОМ</v>
          </cell>
          <cell r="F354">
            <v>72.22</v>
          </cell>
        </row>
        <row r="355">
          <cell r="A355" t="str">
            <v>Торо Неро с/в "Эликатессе" 140 гр.шт.  СПК</v>
          </cell>
          <cell r="D355">
            <v>149</v>
          </cell>
          <cell r="F355">
            <v>149</v>
          </cell>
        </row>
        <row r="356">
          <cell r="A356" t="str">
            <v>У_8619 Сыр Папа Может "Тильзитер", 45% брусок ВЕС   ОСТАНКИНО</v>
          </cell>
          <cell r="F356">
            <v>52.21</v>
          </cell>
        </row>
        <row r="357">
          <cell r="A357" t="str">
            <v>Утренняя вареная ВЕС СПК</v>
          </cell>
          <cell r="D357">
            <v>26</v>
          </cell>
          <cell r="F357">
            <v>26</v>
          </cell>
        </row>
        <row r="358">
          <cell r="A358" t="str">
            <v>Уши свиные копченые к пиву 0,15кг нар. д/ф шт.  СПК</v>
          </cell>
          <cell r="D358">
            <v>74</v>
          </cell>
          <cell r="F358">
            <v>74</v>
          </cell>
        </row>
        <row r="359">
          <cell r="A359" t="str">
            <v>Фестивальная пора с/к 100 гр.шт.нар. (лоток с ср.защ.атм.)  СПК</v>
          </cell>
          <cell r="D359">
            <v>302</v>
          </cell>
          <cell r="F359">
            <v>302</v>
          </cell>
        </row>
        <row r="360">
          <cell r="A360" t="str">
            <v>Фестивальная пора с/к 235 гр.шт.  СПК</v>
          </cell>
          <cell r="D360">
            <v>363</v>
          </cell>
          <cell r="F360">
            <v>363</v>
          </cell>
        </row>
        <row r="361">
          <cell r="A361" t="str">
            <v>Фестивальная пора с/к термоус.пак  СПК</v>
          </cell>
          <cell r="D361">
            <v>27.5</v>
          </cell>
          <cell r="F361">
            <v>27.5</v>
          </cell>
        </row>
        <row r="362">
          <cell r="A362" t="str">
            <v>Фирменная с/к 200 гр. срез "Эликатессе" термоформ.пак.  СПК</v>
          </cell>
          <cell r="D362">
            <v>163</v>
          </cell>
          <cell r="F362">
            <v>163</v>
          </cell>
        </row>
        <row r="363">
          <cell r="A363" t="str">
            <v>Фуэт с/в "Эликатессе" 160 гр.шт.  СПК</v>
          </cell>
          <cell r="D363">
            <v>277</v>
          </cell>
          <cell r="F363">
            <v>277</v>
          </cell>
        </row>
        <row r="364">
          <cell r="A364" t="str">
            <v>Хинкали Классические ТМ Зареченские ВЕС ПОКОМ</v>
          </cell>
          <cell r="F364">
            <v>55</v>
          </cell>
        </row>
        <row r="365">
          <cell r="A365" t="str">
            <v>Хот-догстер ТМ Горячая штучка ТС Хот-Догстер флоу-пак 0,09 кг. ПОКОМ</v>
          </cell>
          <cell r="F365">
            <v>262</v>
          </cell>
        </row>
        <row r="366">
          <cell r="A366" t="str">
            <v>Хотстеры с сыром 0,25кг ТМ Горячая штучка  ПОКОМ</v>
          </cell>
          <cell r="D366">
            <v>6</v>
          </cell>
          <cell r="F366">
            <v>558</v>
          </cell>
        </row>
        <row r="367">
          <cell r="A367" t="str">
            <v>Хотстеры ТМ Горячая штучка ТС Хотстеры 0,25 кг зам  ПОКОМ</v>
          </cell>
          <cell r="D367">
            <v>611</v>
          </cell>
          <cell r="F367">
            <v>3791</v>
          </cell>
        </row>
        <row r="368">
          <cell r="A368" t="str">
            <v>Хрустящие крылышки острые к пиву ТМ Горячая штучка 0,3кг зам  ПОКОМ</v>
          </cell>
          <cell r="D368">
            <v>1</v>
          </cell>
          <cell r="F368">
            <v>1110</v>
          </cell>
        </row>
        <row r="369">
          <cell r="A369" t="str">
            <v>Хрустящие крылышки ТМ Горячая штучка 0,3 кг зам  ПОКОМ</v>
          </cell>
          <cell r="D369">
            <v>11</v>
          </cell>
          <cell r="F369">
            <v>1261</v>
          </cell>
        </row>
        <row r="370">
          <cell r="A370" t="str">
            <v>Чебупели Курочка гриль ТМ Горячая штучка, 0,3 кг зам  ПОКОМ</v>
          </cell>
          <cell r="F370">
            <v>444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737</v>
          </cell>
          <cell r="F371">
            <v>3192</v>
          </cell>
        </row>
        <row r="372">
          <cell r="A372" t="str">
            <v>Чебупицца Маргарита 0,2кг ТМ Горячая штучка ТС Foodgital  ПОКОМ</v>
          </cell>
          <cell r="D372">
            <v>1</v>
          </cell>
          <cell r="F372">
            <v>512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665</v>
          </cell>
          <cell r="F373">
            <v>5476</v>
          </cell>
        </row>
        <row r="374">
          <cell r="A374" t="str">
            <v>Чебупицца со вкусом 4 сыра 0,2кг ТМ Горячая штучка ТС Foodgital  ПОКОМ</v>
          </cell>
          <cell r="D374">
            <v>1</v>
          </cell>
          <cell r="F374">
            <v>392</v>
          </cell>
        </row>
        <row r="375">
          <cell r="A375" t="str">
            <v>Чебуреки Мясные вес 2,7 кг ТМ Зареченские ВЕС ПОКОМ</v>
          </cell>
          <cell r="F375">
            <v>5.4</v>
          </cell>
        </row>
        <row r="376">
          <cell r="A376" t="str">
            <v>Чебуреки сочные ВЕС ТМ Зареченские  ПОКОМ</v>
          </cell>
          <cell r="F376">
            <v>880.5</v>
          </cell>
        </row>
        <row r="377">
          <cell r="A377" t="str">
            <v>Шпикачки Русские (черева) (в ср.защ.атм.) "Высокий вкус"  СПК</v>
          </cell>
          <cell r="D377">
            <v>47</v>
          </cell>
          <cell r="F377">
            <v>47</v>
          </cell>
        </row>
        <row r="378">
          <cell r="A378" t="str">
            <v>Эликапреза с/в "Эликатессе" 85 гр.шт. нарезка (лоток с ср.защ.атм.)  СПК</v>
          </cell>
          <cell r="D378">
            <v>60</v>
          </cell>
          <cell r="F378">
            <v>60</v>
          </cell>
        </row>
        <row r="379">
          <cell r="A379" t="str">
            <v>Юбилейная с/к 0,235 кг.шт.  СПК</v>
          </cell>
          <cell r="D379">
            <v>843</v>
          </cell>
          <cell r="F379">
            <v>843</v>
          </cell>
        </row>
        <row r="380">
          <cell r="A380" t="str">
            <v>Итого</v>
          </cell>
          <cell r="D380">
            <v>165120.81</v>
          </cell>
          <cell r="F380">
            <v>371035.777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01.08.2025 - 01.08.2025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148.292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167.839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651.20399999999995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821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1243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1431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326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171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100.47799999999999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921.11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50.433999999999997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221.21299999999999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106.489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28.274000000000001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25.451000000000001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91.828999999999994</v>
          </cell>
        </row>
        <row r="29">
          <cell r="A29" t="str">
            <v xml:space="preserve"> 247  Сардельки Нежные, ВЕС.  ПОКОМ</v>
          </cell>
          <cell r="D29">
            <v>34.700000000000003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14.866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361.86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26.369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316.697</v>
          </cell>
        </row>
        <row r="34">
          <cell r="A34" t="str">
            <v xml:space="preserve"> 263  Шпикачки Стародворские, ВЕС.  ПОКОМ</v>
          </cell>
          <cell r="D34">
            <v>22.866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-0.61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0.14699999999999999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2.5000000000000001E-2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641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772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1148</v>
          </cell>
        </row>
        <row r="41">
          <cell r="A41" t="str">
            <v xml:space="preserve"> 283  Сосиски Сочинки, ВЕС, ТМ Стародворье ПОКОМ</v>
          </cell>
          <cell r="D41">
            <v>157.34800000000001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184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301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70.417000000000002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650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46.372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128.49600000000001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488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300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211.38900000000001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274.64600000000002</v>
          </cell>
        </row>
        <row r="54">
          <cell r="A54" t="str">
            <v xml:space="preserve"> 318  Сосиски Датские ТМ Зареченские, ВЕС  ПОКОМ</v>
          </cell>
          <cell r="D54">
            <v>541.39700000000005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1115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1071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465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75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80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222.07499999999999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144</v>
          </cell>
        </row>
        <row r="62">
          <cell r="A62" t="str">
            <v xml:space="preserve"> 335  Колбаса Сливушка ТМ Вязанка. ВЕС.  ПОКОМ </v>
          </cell>
          <cell r="D62">
            <v>108.492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832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859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165.81800000000001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51.302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95.69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60.593000000000004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143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151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17.236999999999998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205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292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111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186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93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835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2494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153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182.422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-1.3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102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23.126999999999999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181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204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74.322000000000003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723.11699999999996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1436.94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1457.4580000000001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60.220999999999997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42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8.8919999999999995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312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118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180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145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1.35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47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22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13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86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100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66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-1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2</v>
          </cell>
        </row>
        <row r="108">
          <cell r="A108" t="str">
            <v>3215 ВЕТЧ.МЯСНАЯ Папа может п/о 0.4кг 8шт.    ОСТАНКИНО</v>
          </cell>
          <cell r="D108">
            <v>165</v>
          </cell>
        </row>
        <row r="109">
          <cell r="A109" t="str">
            <v>3684 ПРЕСИЖН с/к в/у 1/250 8шт.   ОСТАНКИНО</v>
          </cell>
          <cell r="D109">
            <v>25</v>
          </cell>
        </row>
        <row r="110">
          <cell r="A110" t="str">
            <v>4063 МЯСНАЯ Папа может вар п/о_Л   ОСТАНКИНО</v>
          </cell>
          <cell r="D110">
            <v>328.10500000000002</v>
          </cell>
        </row>
        <row r="111">
          <cell r="A111" t="str">
            <v>4117 ЭКСТРА Папа может с/к в/у_Л   ОСТАНКИНО</v>
          </cell>
          <cell r="D111">
            <v>8.4390000000000001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21.437999999999999</v>
          </cell>
        </row>
        <row r="113">
          <cell r="A113" t="str">
            <v>4813 ФИЛЕЙНАЯ Папа может вар п/о_Л   ОСТАНКИНО</v>
          </cell>
          <cell r="D113">
            <v>169.00399999999999</v>
          </cell>
        </row>
        <row r="114">
          <cell r="A114" t="str">
            <v>4993 САЛЯМИ ИТАЛЬЯНСКАЯ с/к в/у 1/250*8_120c ОСТАНКИНО</v>
          </cell>
          <cell r="D114">
            <v>83</v>
          </cell>
        </row>
        <row r="115">
          <cell r="A115" t="str">
            <v>5246 ДОКТОРСКАЯ ПРЕМИУМ вар б/о мгс_30с ОСТАНКИНО</v>
          </cell>
          <cell r="D115">
            <v>45.207000000000001</v>
          </cell>
        </row>
        <row r="116">
          <cell r="A116" t="str">
            <v>5247 РУССКАЯ ПРЕМИУМ вар б/о мгс_30с ОСТАНКИНО</v>
          </cell>
          <cell r="D116">
            <v>8.968</v>
          </cell>
        </row>
        <row r="117">
          <cell r="A117" t="str">
            <v>5483 ЭКСТРА Папа может с/к в/у 1/250 8шт.   ОСТАНКИНО</v>
          </cell>
          <cell r="D117">
            <v>199</v>
          </cell>
        </row>
        <row r="118">
          <cell r="A118" t="str">
            <v>5544 Сервелат Финский в/к в/у_45с НОВАЯ ОСТАНКИНО</v>
          </cell>
          <cell r="D118">
            <v>226.70099999999999</v>
          </cell>
        </row>
        <row r="119">
          <cell r="A119" t="str">
            <v>5679 САЛЯМИ ИТАЛЬЯНСКАЯ с/к в/у 1/150_60с ОСТАНКИНО</v>
          </cell>
          <cell r="D119">
            <v>106</v>
          </cell>
        </row>
        <row r="120">
          <cell r="A120" t="str">
            <v>5682 САЛЯМИ МЕЛКОЗЕРНЕНАЯ с/к в/у 1/120_60с   ОСТАНКИНО</v>
          </cell>
          <cell r="D120">
            <v>763</v>
          </cell>
        </row>
        <row r="121">
          <cell r="A121" t="str">
            <v>5706 АРОМАТНАЯ Папа может с/к в/у 1/250 8шт.  ОСТАНКИНО</v>
          </cell>
          <cell r="D121">
            <v>199</v>
          </cell>
        </row>
        <row r="122">
          <cell r="A122" t="str">
            <v>5708 ПОСОЛЬСКАЯ Папа может с/к в/у ОСТАНКИНО</v>
          </cell>
          <cell r="D122">
            <v>19.91</v>
          </cell>
        </row>
        <row r="123">
          <cell r="A123" t="str">
            <v>5851 ЭКСТРА Папа может вар п/о   ОСТАНКИНО</v>
          </cell>
          <cell r="D123">
            <v>69.981999999999999</v>
          </cell>
        </row>
        <row r="124">
          <cell r="A124" t="str">
            <v>5931 ОХОТНИЧЬЯ Папа может с/к в/у 1/220 8шт.   ОСТАНКИНО</v>
          </cell>
          <cell r="D124">
            <v>302</v>
          </cell>
        </row>
        <row r="125">
          <cell r="A125" t="str">
            <v>5992 ВРЕМЯ ОКРОШКИ Папа может вар п/о 0.4кг   ОСТАНКИНО</v>
          </cell>
          <cell r="D125">
            <v>250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245</v>
          </cell>
        </row>
        <row r="128">
          <cell r="A128" t="str">
            <v>6228 МЯСНОЕ АССОРТИ к/з с/н мгс 1/90 10шт.  ОСТАНКИНО</v>
          </cell>
          <cell r="D128">
            <v>121</v>
          </cell>
        </row>
        <row r="129">
          <cell r="A129" t="str">
            <v>6247 ДОМАШНЯЯ Папа может вар п/о 0,4кг 8шт.  ОСТАНКИНО</v>
          </cell>
          <cell r="D129">
            <v>42</v>
          </cell>
        </row>
        <row r="130">
          <cell r="A130" t="str">
            <v>6268 ГОВЯЖЬЯ Папа может вар п/о 0,4кг 8 шт.  ОСТАНКИНО</v>
          </cell>
          <cell r="D130">
            <v>249</v>
          </cell>
        </row>
        <row r="131">
          <cell r="A131" t="str">
            <v>6279 КОРЕЙКА ПО-ОСТ.к/в в/с с/н в/у 1/150_45с  ОСТАНКИНО</v>
          </cell>
          <cell r="D131">
            <v>16</v>
          </cell>
        </row>
        <row r="132">
          <cell r="A132" t="str">
            <v>6303 МЯСНЫЕ Папа может сос п/о мгс 1.5*3  ОСТАНКИНО</v>
          </cell>
          <cell r="D132">
            <v>73.260000000000005</v>
          </cell>
        </row>
        <row r="133">
          <cell r="A133" t="str">
            <v>6324 ДОКТОРСКАЯ ГОСТ вар п/о 0.4кг 8шт.  ОСТАНКИНО</v>
          </cell>
          <cell r="D133">
            <v>16</v>
          </cell>
        </row>
        <row r="134">
          <cell r="A134" t="str">
            <v>6325 ДОКТОРСКАЯ ПРЕМИУМ вар п/о 0.4кг 8шт.  ОСТАНКИНО</v>
          </cell>
          <cell r="D134">
            <v>347</v>
          </cell>
        </row>
        <row r="135">
          <cell r="A135" t="str">
            <v>6333 МЯСНАЯ Папа может вар п/о 0.4кг 8шт.  ОСТАНКИНО</v>
          </cell>
          <cell r="D135">
            <v>1041</v>
          </cell>
        </row>
        <row r="136">
          <cell r="A136" t="str">
            <v>6340 ДОМАШНИЙ РЕЦЕПТ Коровино 0.5кг 8шт.  ОСТАНКИНО</v>
          </cell>
          <cell r="D136">
            <v>78</v>
          </cell>
        </row>
        <row r="137">
          <cell r="A137" t="str">
            <v>6353 ЭКСТРА Папа может вар п/о 0.4кг 8шт.  ОСТАНКИНО</v>
          </cell>
          <cell r="D137">
            <v>240</v>
          </cell>
        </row>
        <row r="138">
          <cell r="A138" t="str">
            <v>6392 ФИЛЕЙНАЯ Папа может вар п/о 0.4кг. ОСТАНКИНО</v>
          </cell>
          <cell r="D138">
            <v>845</v>
          </cell>
        </row>
        <row r="139">
          <cell r="A139" t="str">
            <v>6448 СВИНИНА МАДЕРА с/к с/н в/у 1/100 10шт.   ОСТАНКИНО</v>
          </cell>
          <cell r="D139">
            <v>38</v>
          </cell>
        </row>
        <row r="140">
          <cell r="A140" t="str">
            <v>6453 ЭКСТРА Папа может с/к с/н в/у 1/100 14шт.   ОСТАНКИНО</v>
          </cell>
          <cell r="D140">
            <v>624</v>
          </cell>
        </row>
        <row r="141">
          <cell r="A141" t="str">
            <v>6454 АРОМАТНАЯ с/к с/н в/у 1/100 14шт.  ОСТАНКИНО</v>
          </cell>
          <cell r="D141">
            <v>613</v>
          </cell>
        </row>
        <row r="142">
          <cell r="A142" t="str">
            <v>6459 СЕРВЕЛАТ ШВЕЙЦАРСК. в/к с/н в/у 1/100*10  ОСТАНКИНО</v>
          </cell>
          <cell r="D142">
            <v>440</v>
          </cell>
        </row>
        <row r="143">
          <cell r="A143" t="str">
            <v>6470 ВЕТЧ.МРАМОРНАЯ в/у_45с  ОСТАНКИНО</v>
          </cell>
          <cell r="D143">
            <v>7.2930000000000001</v>
          </cell>
        </row>
        <row r="144">
          <cell r="A144" t="str">
            <v>6495 ВЕТЧ.МРАМОРНАЯ в/у срез 0.3кг 6шт_45с  ОСТАНКИНО</v>
          </cell>
          <cell r="D144">
            <v>51</v>
          </cell>
        </row>
        <row r="145">
          <cell r="A145" t="str">
            <v>6527 ШПИКАЧКИ СОЧНЫЕ ПМ сар б/о мгс 1*3 45с ОСТАНКИНО</v>
          </cell>
          <cell r="D145">
            <v>77.893000000000001</v>
          </cell>
        </row>
        <row r="146">
          <cell r="A146" t="str">
            <v>6528 ШПИКАЧКИ СОЧНЫЕ ПМ сар б/о мгс 0.4кг 45с  ОСТАНКИНО</v>
          </cell>
          <cell r="D146">
            <v>9</v>
          </cell>
        </row>
        <row r="147">
          <cell r="A147" t="str">
            <v>6586 МРАМОРНАЯ И БАЛЫКОВАЯ в/к с/н мгс 1/90 ОСТАНКИНО</v>
          </cell>
          <cell r="D147">
            <v>310</v>
          </cell>
        </row>
        <row r="148">
          <cell r="A148" t="str">
            <v>6609 С ГОВЯДИНОЙ ПМ сар б/о мгс 0.4кг_45с ОСТАНКИНО</v>
          </cell>
          <cell r="D148">
            <v>15</v>
          </cell>
        </row>
        <row r="149">
          <cell r="A149" t="str">
            <v>6616 МОЛОЧНЫЕ КЛАССИЧЕСКИЕ сос п/о в/у 0.3кг  ОСТАНКИНО</v>
          </cell>
          <cell r="D149">
            <v>847</v>
          </cell>
        </row>
        <row r="150">
          <cell r="A150" t="str">
            <v>6697 СЕРВЕЛАТ ФИНСКИЙ ПМ в/к в/у 0,35кг 8шт.  ОСТАНКИНО</v>
          </cell>
          <cell r="D150">
            <v>1184</v>
          </cell>
        </row>
        <row r="151">
          <cell r="A151" t="str">
            <v>6713 СОЧНЫЙ ГРИЛЬ ПМ сос п/о мгс 0.41кг 8шт.  ОСТАНКИНО</v>
          </cell>
          <cell r="D151">
            <v>574</v>
          </cell>
        </row>
        <row r="152">
          <cell r="A152" t="str">
            <v>6724 МОЛОЧНЫЕ ПМ сос п/о мгс 0.41кг 10шт.  ОСТАНКИНО</v>
          </cell>
          <cell r="D152">
            <v>212</v>
          </cell>
        </row>
        <row r="153">
          <cell r="A153" t="str">
            <v>6765 РУБЛЕНЫЕ сос ц/о мгс 0.36кг 6шт.  ОСТАНКИНО</v>
          </cell>
          <cell r="D153">
            <v>117</v>
          </cell>
        </row>
        <row r="154">
          <cell r="A154" t="str">
            <v>6785 ВЕНСКАЯ САЛЯМИ п/к в/у 0.33кг 8шт.  ОСТАНКИНО</v>
          </cell>
          <cell r="D154">
            <v>44</v>
          </cell>
        </row>
        <row r="155">
          <cell r="A155" t="str">
            <v>6787 СЕРВЕЛАТ КРЕМЛЕВСКИЙ в/к в/у 0,33кг 8шт.  ОСТАНКИНО</v>
          </cell>
          <cell r="D155">
            <v>104</v>
          </cell>
        </row>
        <row r="156">
          <cell r="A156" t="str">
            <v>6793 БАЛЫКОВАЯ в/к в/у 0,33кг 8шт.  ОСТАНКИНО</v>
          </cell>
          <cell r="D156">
            <v>159</v>
          </cell>
        </row>
        <row r="157">
          <cell r="A157" t="str">
            <v>6829 МОЛОЧНЫЕ КЛАССИЧЕСКИЕ сос п/о мгс 2*4_С  ОСТАНКИНО</v>
          </cell>
          <cell r="D157">
            <v>284.56599999999997</v>
          </cell>
        </row>
        <row r="158">
          <cell r="A158" t="str">
            <v>6837 ФИЛЕЙНЫЕ Папа Может сос ц/о мгс 0.4кг  ОСТАНКИНО</v>
          </cell>
          <cell r="D158">
            <v>407</v>
          </cell>
        </row>
        <row r="159">
          <cell r="A159" t="str">
            <v>6842 ДЫМОВИЦА ИЗ ОКОРОКА к/в мл/к в/у 0,3кг  ОСТАНКИНО</v>
          </cell>
          <cell r="D159">
            <v>81</v>
          </cell>
        </row>
        <row r="160">
          <cell r="A160" t="str">
            <v>6861 ДОМАШНИЙ РЕЦЕПТ Коровино вар п/о  ОСТАНКИНО</v>
          </cell>
          <cell r="D160">
            <v>7.766</v>
          </cell>
        </row>
        <row r="161">
          <cell r="A161" t="str">
            <v>6866 ВЕТЧ.НЕЖНАЯ Коровино п/о_Маяк  ОСТАНКИНО</v>
          </cell>
          <cell r="D161">
            <v>47.677999999999997</v>
          </cell>
        </row>
        <row r="162">
          <cell r="A162" t="str">
            <v>7001 КЛАССИЧЕСКИЕ Папа может сар б/о мгс 1*3  ОСТАНКИНО</v>
          </cell>
          <cell r="D162">
            <v>28.812999999999999</v>
          </cell>
        </row>
        <row r="163">
          <cell r="A163" t="str">
            <v>7040 С ИНДЕЙКОЙ ПМ сос ц/о в/у 1/270 8шт.  ОСТАНКИНО</v>
          </cell>
          <cell r="D163">
            <v>35</v>
          </cell>
        </row>
        <row r="164">
          <cell r="A164" t="str">
            <v>7059 ШПИКАЧКИ СОЧНЫЕ С БЕК. п/о мгс 0.3кг_60с  ОСТАНКИНО</v>
          </cell>
          <cell r="D164">
            <v>97</v>
          </cell>
        </row>
        <row r="165">
          <cell r="A165" t="str">
            <v>7064 СОЧНЫЕ ПМ сос п/о в/у 1/350 8 шт_50с ОСТАНКИНО</v>
          </cell>
          <cell r="D165">
            <v>7</v>
          </cell>
        </row>
        <row r="166">
          <cell r="A166" t="str">
            <v>7066 СОЧНЫЕ ПМ сос п/о мгс 0.41кг 10шт_50с  ОСТАНКИНО</v>
          </cell>
          <cell r="D166">
            <v>1842</v>
          </cell>
        </row>
        <row r="167">
          <cell r="A167" t="str">
            <v>7070 СОЧНЫЕ ПМ сос п/о мгс 1.5*4_А_50с  ОСТАНКИНО</v>
          </cell>
          <cell r="D167">
            <v>913.63199999999995</v>
          </cell>
        </row>
        <row r="168">
          <cell r="A168" t="str">
            <v>7073 МОЛОЧ.ПРЕМИУМ ПМ сос п/о в/у 1/350_50с  ОСТАНКИНО</v>
          </cell>
          <cell r="D168">
            <v>448</v>
          </cell>
        </row>
        <row r="169">
          <cell r="A169" t="str">
            <v>7074 МОЛОЧ.ПРЕМИУМ ПМ сос п/о мгс 0.6кг_50с  ОСТАНКИНО</v>
          </cell>
          <cell r="D169">
            <v>7</v>
          </cell>
        </row>
        <row r="170">
          <cell r="A170" t="str">
            <v>7075 МОЛОЧ.ПРЕМИУМ ПМ сос п/о мгс 1.5*4_О_50с  ОСТАНКИНО</v>
          </cell>
          <cell r="D170">
            <v>27.963000000000001</v>
          </cell>
        </row>
        <row r="171">
          <cell r="A171" t="str">
            <v>7077 МЯСНЫЕ С ГОВЯД.ПМ сос п/о мгс 0.4кг_50с  ОСТАНКИНО</v>
          </cell>
          <cell r="D171">
            <v>601</v>
          </cell>
        </row>
        <row r="172">
          <cell r="A172" t="str">
            <v>7080 СЛИВОЧНЫЕ ПМ сос п/о мгс 0.41кг 10шт. 50с  ОСТАНКИНО</v>
          </cell>
          <cell r="D172">
            <v>500</v>
          </cell>
        </row>
        <row r="173">
          <cell r="A173" t="str">
            <v>7082 СЛИВОЧНЫЕ ПМ сос п/о мгс 1.5*4_50с  ОСТАНКИНО</v>
          </cell>
          <cell r="D173">
            <v>32.777999999999999</v>
          </cell>
        </row>
        <row r="174">
          <cell r="A174" t="str">
            <v>7087 ШПИК С ЧЕСНОК.И ПЕРЦЕМ к/в в/у 0.3кг_50с  ОСТАНКИНО</v>
          </cell>
          <cell r="D174">
            <v>74</v>
          </cell>
        </row>
        <row r="175">
          <cell r="A175" t="str">
            <v>7090 СВИНИНА ПО-ДОМ. к/в мл/к в/у 0.3кг_50с  ОСТАНКИНО</v>
          </cell>
          <cell r="D175">
            <v>108</v>
          </cell>
        </row>
        <row r="176">
          <cell r="A176" t="str">
            <v>7092 БЕКОН Папа может с/к с/н в/у 1/140_50с  ОСТАНКИНО</v>
          </cell>
          <cell r="D176">
            <v>188</v>
          </cell>
        </row>
        <row r="177">
          <cell r="A177" t="str">
            <v>7107 САН-РЕМО с/в с/н мгс 1/90 12шт.  ОСТАНКИНО</v>
          </cell>
          <cell r="D177">
            <v>53</v>
          </cell>
        </row>
        <row r="178">
          <cell r="A178" t="str">
            <v>7147 САЛЬЧИЧОН Останкино с/к в/у 1/220 8шт.  ОСТАНКИНО</v>
          </cell>
          <cell r="D178">
            <v>21</v>
          </cell>
        </row>
        <row r="179">
          <cell r="A179" t="str">
            <v>7149 БАЛЫКОВАЯ Коровино п/к в/у 0.84кг_50с  ОСТАНКИНО</v>
          </cell>
          <cell r="D179">
            <v>5</v>
          </cell>
        </row>
        <row r="180">
          <cell r="A180" t="str">
            <v>7154 СЕРВЕЛАТ ЗЕРНИСТЫЙ ПМ в/к в/у 0.35кг_50с  ОСТАНКИНО</v>
          </cell>
          <cell r="D180">
            <v>615</v>
          </cell>
        </row>
        <row r="181">
          <cell r="A181" t="str">
            <v>7166 СЕРВЕЛТ ОХОТНИЧИЙ ПМ в/к в/у_50с  ОСТАНКИНО</v>
          </cell>
          <cell r="D181">
            <v>101.809</v>
          </cell>
        </row>
        <row r="182">
          <cell r="A182" t="str">
            <v>7169 СЕРВЕЛАТ ОХОТНИЧИЙ ПМ в/к в/у 0.35кг_50с  ОСТАНКИНО</v>
          </cell>
          <cell r="D182">
            <v>870</v>
          </cell>
        </row>
        <row r="183">
          <cell r="A183" t="str">
            <v>7187 ГРУДИНКА ПРЕМИУМ к/в мл/к в/у 0,3кг_50с ОСТАНКИНО</v>
          </cell>
          <cell r="D183">
            <v>229</v>
          </cell>
        </row>
        <row r="184">
          <cell r="A184" t="str">
            <v>7227 САЛЯМИ ФИНСКАЯ Папа может с/к в/у 1/180  ОСТАНКИНО</v>
          </cell>
          <cell r="D184">
            <v>14</v>
          </cell>
        </row>
        <row r="185">
          <cell r="A185" t="str">
            <v>7231 КЛАССИЧЕСКАЯ ПМ вар п/о 0,3кг 8шт_209к ОСТАНКИНО</v>
          </cell>
          <cell r="D185">
            <v>242</v>
          </cell>
        </row>
        <row r="186">
          <cell r="A186" t="str">
            <v>7232 БОЯNСКАЯ ПМ п/к в/у 0,28кг 8шт_209к ОСТАНКИНО</v>
          </cell>
          <cell r="D186">
            <v>304</v>
          </cell>
        </row>
        <row r="187">
          <cell r="A187" t="str">
            <v>7235 ВЕТЧ.КЛАССИЧЕСКАЯ ПМ п/о 0,35кг 8шт_209к ОСТАНКИНО</v>
          </cell>
          <cell r="D187">
            <v>10</v>
          </cell>
        </row>
        <row r="188">
          <cell r="A188" t="str">
            <v>7236 СЕРВЕЛАТ КАРЕЛЬСКИЙ в/к в/у 0,28кг_209к ОСТАНКИНО</v>
          </cell>
          <cell r="D188">
            <v>831</v>
          </cell>
        </row>
        <row r="189">
          <cell r="A189" t="str">
            <v>7241 САЛЯМИ Папа может п/к в/у 0,28кг_209к ОСТАНКИНО</v>
          </cell>
          <cell r="D189">
            <v>192</v>
          </cell>
        </row>
        <row r="190">
          <cell r="A190" t="str">
            <v>7245 ВЕТЧ.ФИЛЕЙНАЯ ПМ п/о 0,4кг 8шт ОСТАНКИНО</v>
          </cell>
          <cell r="D190">
            <v>29</v>
          </cell>
        </row>
        <row r="191">
          <cell r="A191" t="str">
            <v>7271 МЯСНЫЕ С ГОВЯДИНОЙ ПМ сос п/о мгс 1.5*4 ВЕС  ОСТАНКИНО</v>
          </cell>
          <cell r="D191">
            <v>28.492000000000001</v>
          </cell>
        </row>
        <row r="192">
          <cell r="A192" t="str">
            <v>7284 ДЛЯ ДЕТЕЙ сос п/о мгс 0,33кг 6шт  ОСТАНКИНО</v>
          </cell>
          <cell r="D192">
            <v>46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78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92</v>
          </cell>
        </row>
        <row r="195">
          <cell r="A195" t="str">
            <v>Балыковая с/к 200 гр. срез "Эликатессе" термоформ.пак.  СПК</v>
          </cell>
          <cell r="D195">
            <v>5</v>
          </cell>
        </row>
        <row r="196">
          <cell r="A196" t="str">
            <v>БОНУС МОЛОЧНЫЕ КЛАССИЧЕСКИЕ сос п/о в/у 0.3кг (6084)  ОСТАНКИНО</v>
          </cell>
          <cell r="D196">
            <v>22</v>
          </cell>
        </row>
        <row r="197">
          <cell r="A197" t="str">
            <v>БОНУС МОЛОЧНЫЕ КЛАССИЧЕСКИЕ сос п/о мгс 2*4_С (4980)  ОСТАНКИНО</v>
          </cell>
          <cell r="D197">
            <v>6.3929999999999998</v>
          </cell>
        </row>
        <row r="198">
          <cell r="A198" t="str">
            <v>БОНУС СОЧНЫЕ Папа может сос п/о мгс 1.5*4 (6954)  ОСТАНКИНО</v>
          </cell>
          <cell r="D198">
            <v>55.012</v>
          </cell>
        </row>
        <row r="199">
          <cell r="A199" t="str">
            <v>БОНУС СОЧНЫЕ сос п/о мгс 0.41кг_UZ (6087)  ОСТАНКИНО</v>
          </cell>
          <cell r="D199">
            <v>76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22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94</v>
          </cell>
        </row>
        <row r="202">
          <cell r="A202" t="str">
            <v>Бутербродная вареная 0,47 кг шт.  СПК</v>
          </cell>
          <cell r="D202">
            <v>14</v>
          </cell>
        </row>
        <row r="203">
          <cell r="A203" t="str">
            <v>Вацлавская п/к (черева) 390 гр.шт. термоус.пак  СПК</v>
          </cell>
          <cell r="D203">
            <v>11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16</v>
          </cell>
        </row>
        <row r="205">
          <cell r="A205" t="str">
            <v>Готовые чебупели с ветчиной и сыром ТМ Горячая штучка флоу-пак 0,24 кг.  ПОКОМ</v>
          </cell>
          <cell r="D205">
            <v>384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1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326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8</v>
          </cell>
        </row>
        <row r="209">
          <cell r="A209" t="str">
            <v>Гуцульская с/к "КолбасГрад" 160 гр.шт. термоус. пак  СПК</v>
          </cell>
          <cell r="D209">
            <v>35</v>
          </cell>
        </row>
        <row r="210">
          <cell r="A210" t="str">
            <v>Дельгаро с/в "Эликатессе" 140 гр.шт.  СПК</v>
          </cell>
          <cell r="D210">
            <v>46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70</v>
          </cell>
        </row>
        <row r="212">
          <cell r="A212" t="str">
            <v>Докторская вареная в/с 0,47 кг шт.  СПК</v>
          </cell>
          <cell r="D212">
            <v>7</v>
          </cell>
        </row>
        <row r="213">
          <cell r="A213" t="str">
            <v>Докторская вареная термоус.пак. "Высокий вкус"  СПК</v>
          </cell>
          <cell r="D213">
            <v>-1.39</v>
          </cell>
        </row>
        <row r="214">
          <cell r="A214" t="str">
            <v>ЖАР-ладушки с клубникой и вишней ТМ Стародворье 0,2 кг ПОКОМ</v>
          </cell>
          <cell r="D214">
            <v>9</v>
          </cell>
        </row>
        <row r="215">
          <cell r="A215" t="str">
            <v>ЖАР-ладушки с мясом 0,2кг ТМ Стародворье  ПОКОМ</v>
          </cell>
          <cell r="D215">
            <v>72</v>
          </cell>
        </row>
        <row r="216">
          <cell r="A216" t="str">
            <v>ЖАР-ладушки с яблоком и грушей ТМ Стародворье 0,2 кг. ПОКОМ</v>
          </cell>
          <cell r="D216">
            <v>2</v>
          </cell>
        </row>
        <row r="217">
          <cell r="A217" t="str">
            <v>Карбонад Юбилейный термоус.пак.  СПК</v>
          </cell>
          <cell r="D217">
            <v>4.109</v>
          </cell>
        </row>
        <row r="218">
          <cell r="A218" t="str">
            <v>Классическая вареная 400 гр.шт.  СПК</v>
          </cell>
          <cell r="D218">
            <v>4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257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158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31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149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34</v>
          </cell>
        </row>
        <row r="224">
          <cell r="A224" t="str">
            <v>Ла Фаворте с/в "Эликатессе" 140 гр.шт.  СПК</v>
          </cell>
          <cell r="D224">
            <v>61</v>
          </cell>
        </row>
        <row r="225">
          <cell r="A225" t="str">
            <v>Ливерная Печеночная 250 гр.шт.  СПК</v>
          </cell>
          <cell r="D225">
            <v>12</v>
          </cell>
        </row>
        <row r="226">
          <cell r="A226" t="str">
            <v>Любительская вареная термоус.пак. "Высокий вкус"  СПК</v>
          </cell>
          <cell r="D226">
            <v>26.931000000000001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37</v>
          </cell>
        </row>
        <row r="228">
          <cell r="A228" t="str">
            <v>Мини-чебуречки с мясом ВЕС 5,5кг ТМ Зареченские  ПОКОМ</v>
          </cell>
          <cell r="D228">
            <v>22</v>
          </cell>
        </row>
        <row r="229">
          <cell r="A229" t="str">
            <v>Мини-шарики с курочкой и сыром ТМ Зареченские ВЕС  ПОКОМ</v>
          </cell>
          <cell r="D229">
            <v>45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829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488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665</v>
          </cell>
        </row>
        <row r="233">
          <cell r="A233" t="str">
            <v>Наггетсы с куриным филе и сыром ТМ Вязанка 0,25 кг ПОКОМ</v>
          </cell>
          <cell r="D233">
            <v>529</v>
          </cell>
        </row>
        <row r="234">
          <cell r="A234" t="str">
            <v>Наггетсы Хрустящие ТМ Зареченские. ВЕС ПОКОМ</v>
          </cell>
          <cell r="D234">
            <v>233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42</v>
          </cell>
        </row>
        <row r="236">
          <cell r="A236" t="str">
            <v>Оригинальная с перцем с/к  СПК</v>
          </cell>
          <cell r="D236">
            <v>22.6</v>
          </cell>
        </row>
        <row r="237">
          <cell r="A237" t="str">
            <v>Паштет печеночный 140 гр.шт.  СПК</v>
          </cell>
          <cell r="D237">
            <v>12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140</v>
          </cell>
        </row>
        <row r="239">
          <cell r="A239" t="str">
            <v>Пельмени Бигбули #МЕГАВКУСИЩЕ с сочной грудинкой ТМ Горячая штучка 0,7 кг. ПОКОМ</v>
          </cell>
          <cell r="D239">
            <v>246</v>
          </cell>
        </row>
        <row r="240">
          <cell r="A240" t="str">
            <v>Пельмени Бигбули с мясом ТМ Горячая штучка. флоу-пак сфера 0,4 кг. ПОКОМ</v>
          </cell>
          <cell r="D240">
            <v>51</v>
          </cell>
        </row>
        <row r="241">
          <cell r="A241" t="str">
            <v>Пельмени Бигбули с мясом ТМ Горячая штучка. флоу-пак сфера 0,7 кг ПОКОМ</v>
          </cell>
          <cell r="D241">
            <v>628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395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122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290</v>
          </cell>
        </row>
        <row r="245">
          <cell r="A245" t="str">
            <v>Пельмени Бульмени с говядиной и свининой Сев.кол ТМ Горячая штучка флоу-пак сфера 0,7 кг  ПОКОМ</v>
          </cell>
          <cell r="D245">
            <v>21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224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604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254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801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49</v>
          </cell>
        </row>
        <row r="251">
          <cell r="A251" t="str">
            <v>Пельмени Зареченские сфера 5 кг.  ПОКОМ</v>
          </cell>
          <cell r="D251">
            <v>10</v>
          </cell>
        </row>
        <row r="252">
          <cell r="A252" t="str">
            <v>Пельмени Медвежьи ушки с фермерскими сливками 0,7кг  ПОКОМ</v>
          </cell>
          <cell r="D252">
            <v>28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142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4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3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129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90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113</v>
          </cell>
        </row>
        <row r="259">
          <cell r="A259" t="str">
            <v>Пельмени Сочные сфера 0,8 кг ТМ Стародворье  ПОКОМ</v>
          </cell>
          <cell r="D259">
            <v>46</v>
          </cell>
        </row>
        <row r="260">
          <cell r="A260" t="str">
            <v>Пирожки с мясом 3,7кг ВЕС ТМ Зареченские  ПОКОМ</v>
          </cell>
          <cell r="D260">
            <v>33.299999999999997</v>
          </cell>
        </row>
        <row r="261">
          <cell r="A261" t="str">
            <v>Сальчетти с/к 230 гр.шт.  СПК</v>
          </cell>
          <cell r="D261">
            <v>10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37</v>
          </cell>
        </row>
        <row r="263">
          <cell r="A263" t="str">
            <v>Салями Трюфель с/в "Эликатессе" 0,16 кг.шт.  СПК</v>
          </cell>
          <cell r="D263">
            <v>83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22.033000000000001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3.0390000000000001</v>
          </cell>
        </row>
        <row r="266">
          <cell r="A266" t="str">
            <v>Сардельки Необыкновенные (черева) 400 гр.шт. (лоток с ср.защ.атм.)  СПК</v>
          </cell>
          <cell r="D266">
            <v>3</v>
          </cell>
        </row>
        <row r="267">
          <cell r="A267" t="str">
            <v>Сервелат Европейский в/к, в/с 0,38 кг.шт.термофор.пак  СПК</v>
          </cell>
          <cell r="D267">
            <v>1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7</v>
          </cell>
        </row>
        <row r="269">
          <cell r="A269" t="str">
            <v>Сервелат Финский в/к 0,38 кг.шт. термофор.пак.  СПК</v>
          </cell>
          <cell r="D269">
            <v>1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70</v>
          </cell>
        </row>
        <row r="271">
          <cell r="A271" t="str">
            <v>Сибирская особая с/к 0,235 кг шт.  СПК</v>
          </cell>
          <cell r="D271">
            <v>53</v>
          </cell>
        </row>
        <row r="272">
          <cell r="A272" t="str">
            <v>Сосиски "Баварские" 0,36 кг.шт. вак.упак.  СПК</v>
          </cell>
          <cell r="D272">
            <v>1</v>
          </cell>
        </row>
        <row r="273">
          <cell r="A273" t="str">
            <v>Сосиски "Молочные" 0,36 кг.шт. вак.упак.  СПК</v>
          </cell>
          <cell r="D273">
            <v>1</v>
          </cell>
        </row>
        <row r="274">
          <cell r="A274" t="str">
            <v>Сосиски Классические (в ср.защ.атм.) СПК</v>
          </cell>
          <cell r="D274">
            <v>7.5279999999999996</v>
          </cell>
        </row>
        <row r="275">
          <cell r="A275" t="str">
            <v>Сосиски Мусульманские "Просто выгодно" (в ср.защ.атм.)  СПК</v>
          </cell>
          <cell r="D275">
            <v>8.7140000000000004</v>
          </cell>
        </row>
        <row r="276">
          <cell r="A276" t="str">
            <v>Сосиски Хот-дог подкопченные (лоток с ср.защ.атм.)  СПК</v>
          </cell>
          <cell r="D276">
            <v>2.2549999999999999</v>
          </cell>
        </row>
        <row r="277">
          <cell r="A277" t="str">
            <v>Торо Неро с/в "Эликатессе" 140 гр.шт.  СПК</v>
          </cell>
          <cell r="D277">
            <v>32</v>
          </cell>
        </row>
        <row r="278">
          <cell r="A278" t="str">
            <v>Уши свиные копченые к пиву 0,15кг нар. д/ф шт.  СПК</v>
          </cell>
          <cell r="D278">
            <v>27</v>
          </cell>
        </row>
        <row r="279">
          <cell r="A279" t="str">
            <v>Фестивальная пора с/к 100 гр.шт.нар. (лоток с ср.защ.атм.)  СПК</v>
          </cell>
          <cell r="D279">
            <v>80</v>
          </cell>
        </row>
        <row r="280">
          <cell r="A280" t="str">
            <v>Фестивальная пора с/к 235 гр.шт.  СПК</v>
          </cell>
          <cell r="D280">
            <v>80</v>
          </cell>
        </row>
        <row r="281">
          <cell r="A281" t="str">
            <v>Фуэт с/в "Эликатессе" 160 гр.шт.  СПК</v>
          </cell>
          <cell r="D281">
            <v>74</v>
          </cell>
        </row>
        <row r="282">
          <cell r="A282" t="str">
            <v>Хинкали Классические ТМ Зареченские ВЕС ПОКОМ</v>
          </cell>
          <cell r="D282">
            <v>15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45</v>
          </cell>
        </row>
        <row r="284">
          <cell r="A284" t="str">
            <v>Хотстеры ТМ Горячая штучка ТС Хотстеры 0,25 кг зам  ПОКОМ</v>
          </cell>
          <cell r="D284">
            <v>716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</v>
          </cell>
        </row>
        <row r="286">
          <cell r="A286" t="str">
            <v>Чебупели Курочка гриль ТМ Горячая штучка, 0,3 кг зам  ПОКОМ</v>
          </cell>
          <cell r="D286">
            <v>55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370</v>
          </cell>
        </row>
        <row r="288">
          <cell r="A288" t="str">
            <v>Чебупицца Маргарита 0,2кг ТМ Горячая штучка ТС Foodgital  ПОКОМ</v>
          </cell>
          <cell r="D288">
            <v>83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1021</v>
          </cell>
        </row>
        <row r="290">
          <cell r="A290" t="str">
            <v>Чебупицца со вкусом 4 сыра 0,2кг ТМ Горячая штучка ТС Foodgital  ПОКОМ</v>
          </cell>
          <cell r="D290">
            <v>65</v>
          </cell>
        </row>
        <row r="291">
          <cell r="A291" t="str">
            <v>Чебуреки сочные ВЕС ТМ Зареченские  ПОКОМ</v>
          </cell>
          <cell r="D291">
            <v>165</v>
          </cell>
        </row>
        <row r="292">
          <cell r="A292" t="str">
            <v>Шпикачки Русские (черева) (в ср.защ.атм.) "Высокий вкус"  СПК</v>
          </cell>
          <cell r="D292">
            <v>21.584</v>
          </cell>
        </row>
        <row r="293">
          <cell r="A293" t="str">
            <v>Эликапреза с/в "Эликатессе" 85 гр.шт. нарезка (лоток с ср.защ.атм.)  СПК</v>
          </cell>
          <cell r="D293">
            <v>6</v>
          </cell>
        </row>
        <row r="294">
          <cell r="A294" t="str">
            <v>Юбилейная с/к 0,235 кг.шт.  СПК</v>
          </cell>
          <cell r="D294">
            <v>165</v>
          </cell>
        </row>
        <row r="295">
          <cell r="A295" t="str">
            <v>Итого</v>
          </cell>
          <cell r="D295">
            <v>63752.159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14" sqref="AN14"/>
    </sheetView>
  </sheetViews>
  <sheetFormatPr defaultColWidth="10.5" defaultRowHeight="11.45" customHeight="1" outlineLevelRow="1" x14ac:dyDescent="0.2"/>
  <cols>
    <col min="1" max="1" width="62" style="1" customWidth="1"/>
    <col min="2" max="2" width="3.8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4" width="6.5" style="5" bestFit="1" customWidth="1"/>
    <col min="15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7.1640625" style="5" customWidth="1"/>
    <col min="36" max="37" width="6.6640625" style="5" bestFit="1" customWidth="1"/>
    <col min="38" max="39" width="1.332031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V5" s="14" t="s">
        <v>134</v>
      </c>
      <c r="X5" s="14" t="s">
        <v>135</v>
      </c>
      <c r="AE5" s="5" t="s">
        <v>136</v>
      </c>
      <c r="AF5" s="14" t="s">
        <v>137</v>
      </c>
      <c r="AG5" s="14" t="s">
        <v>138</v>
      </c>
      <c r="AH5" s="14" t="s">
        <v>139</v>
      </c>
      <c r="AJ5" s="14" t="s">
        <v>134</v>
      </c>
      <c r="AK5" s="14" t="s">
        <v>135</v>
      </c>
    </row>
    <row r="6" spans="1:40" ht="11.1" customHeight="1" x14ac:dyDescent="0.2">
      <c r="A6" s="6"/>
      <c r="B6" s="6"/>
      <c r="C6" s="3"/>
      <c r="D6" s="3"/>
      <c r="E6" s="12">
        <f>SUM(E7:E156)</f>
        <v>168090.44400000002</v>
      </c>
      <c r="F6" s="12">
        <f>SUM(F7:F156)</f>
        <v>106236.02500000001</v>
      </c>
      <c r="J6" s="12">
        <f>SUM(J7:J156)</f>
        <v>169616.68800000005</v>
      </c>
      <c r="K6" s="12">
        <f t="shared" ref="K6:X6" si="0">SUM(K7:K156)</f>
        <v>-1526.2439999999997</v>
      </c>
      <c r="L6" s="12">
        <f t="shared" si="0"/>
        <v>26690</v>
      </c>
      <c r="M6" s="12">
        <f t="shared" si="0"/>
        <v>28830</v>
      </c>
      <c r="N6" s="12">
        <f t="shared" si="0"/>
        <v>27360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31250</v>
      </c>
      <c r="W6" s="12">
        <f t="shared" si="0"/>
        <v>29216.895399999994</v>
      </c>
      <c r="X6" s="12">
        <f t="shared" si="0"/>
        <v>30610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22005.967000000001</v>
      </c>
      <c r="AE6" s="12">
        <f t="shared" ref="AE6" si="5">SUM(AE7:AE156)</f>
        <v>26362.5118</v>
      </c>
      <c r="AF6" s="12">
        <f t="shared" ref="AF6" si="6">SUM(AF7:AF156)</f>
        <v>27373.962999999996</v>
      </c>
      <c r="AG6" s="12">
        <f t="shared" ref="AG6" si="7">SUM(AG7:AG156)</f>
        <v>32795.085000000014</v>
      </c>
      <c r="AH6" s="12">
        <f t="shared" ref="AH6" si="8">SUM(AH7:AH156)</f>
        <v>30043.653999999991</v>
      </c>
      <c r="AI6" s="12"/>
      <c r="AJ6" s="12">
        <f t="shared" ref="AJ6" si="9">SUM(AJ7:AJ156)</f>
        <v>17550.050000000003</v>
      </c>
      <c r="AK6" s="12">
        <f t="shared" ref="AK6" si="10">SUM(AK7:AK156)</f>
        <v>17620.349999999999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497.77699999999999</v>
      </c>
      <c r="D7" s="8">
        <v>750.40499999999997</v>
      </c>
      <c r="E7" s="8">
        <v>763.55200000000002</v>
      </c>
      <c r="F7" s="8">
        <v>475.49200000000002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775.16399999999999</v>
      </c>
      <c r="K7" s="13">
        <f>E7-J7</f>
        <v>-11.611999999999966</v>
      </c>
      <c r="L7" s="13">
        <f>VLOOKUP(A:A,[1]TDSheet!$A:$M,13,0)</f>
        <v>300</v>
      </c>
      <c r="M7" s="13">
        <f>VLOOKUP(A:A,[1]TDSheet!$A:$N,14,0)</f>
        <v>150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5">
        <v>100</v>
      </c>
      <c r="W7" s="13">
        <f>(E7-AD7)/5</f>
        <v>152.71039999999999</v>
      </c>
      <c r="X7" s="15">
        <v>100</v>
      </c>
      <c r="Y7" s="16">
        <f>(F7+L7+M7+N7+V7+X7)/W7</f>
        <v>8.0249413268513479</v>
      </c>
      <c r="Z7" s="13">
        <f>F7/W7</f>
        <v>3.1136844641884247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112.917</v>
      </c>
      <c r="AF7" s="13">
        <f>VLOOKUP(A:A,[1]TDSheet!$A:$AF,32,0)</f>
        <v>164.91159999999999</v>
      </c>
      <c r="AG7" s="13">
        <f>VLOOKUP(A:A,[1]TDSheet!$A:$AG,33,0)</f>
        <v>164.72899999999998</v>
      </c>
      <c r="AH7" s="13">
        <f>VLOOKUP(A:A,[3]TDSheet!$A:$D,4,0)</f>
        <v>148.292</v>
      </c>
      <c r="AI7" s="13" t="str">
        <f>VLOOKUP(A:A,[1]TDSheet!$A:$AI,35,0)</f>
        <v>оконч</v>
      </c>
      <c r="AJ7" s="13">
        <f>V7*H7</f>
        <v>100</v>
      </c>
      <c r="AK7" s="13">
        <f>X7*H7</f>
        <v>100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510.85</v>
      </c>
      <c r="D8" s="8">
        <v>1083.5909999999999</v>
      </c>
      <c r="E8" s="8">
        <v>795.73900000000003</v>
      </c>
      <c r="F8" s="8">
        <v>621.19899999999996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838.79300000000001</v>
      </c>
      <c r="K8" s="13">
        <f t="shared" ref="K8:K71" si="11">E8-J8</f>
        <v>-43.053999999999974</v>
      </c>
      <c r="L8" s="13">
        <f>VLOOKUP(A:A,[1]TDSheet!$A:$M,13,0)</f>
        <v>250</v>
      </c>
      <c r="M8" s="13">
        <f>VLOOKUP(A:A,[1]TDSheet!$A:$N,14,0)</f>
        <v>150</v>
      </c>
      <c r="N8" s="13">
        <f>VLOOKUP(A:A,[1]TDSheet!$A:$X,24,0)</f>
        <v>250</v>
      </c>
      <c r="O8" s="13"/>
      <c r="P8" s="13"/>
      <c r="Q8" s="13"/>
      <c r="R8" s="13"/>
      <c r="S8" s="13"/>
      <c r="T8" s="13"/>
      <c r="U8" s="13"/>
      <c r="V8" s="15">
        <v>300</v>
      </c>
      <c r="W8" s="13">
        <f t="shared" ref="W8:W71" si="12">(E8-AD8)/5</f>
        <v>159.14780000000002</v>
      </c>
      <c r="X8" s="15">
        <v>200</v>
      </c>
      <c r="Y8" s="16">
        <f t="shared" ref="Y8:Y71" si="13">(F8+L8+M8+N8+V8+X8)/W8</f>
        <v>11.129271029822592</v>
      </c>
      <c r="Z8" s="13">
        <f t="shared" ref="Z8:Z71" si="14">F8/W8</f>
        <v>3.903283614350936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156.4554</v>
      </c>
      <c r="AF8" s="13">
        <f>VLOOKUP(A:A,[1]TDSheet!$A:$AF,32,0)</f>
        <v>178.25460000000001</v>
      </c>
      <c r="AG8" s="13">
        <f>VLOOKUP(A:A,[1]TDSheet!$A:$AG,33,0)</f>
        <v>182.19200000000001</v>
      </c>
      <c r="AH8" s="13">
        <f>VLOOKUP(A:A,[3]TDSheet!$A:$D,4,0)</f>
        <v>167.839</v>
      </c>
      <c r="AI8" s="13" t="str">
        <f>VLOOKUP(A:A,[1]TDSheet!$A:$AI,35,0)</f>
        <v>сниж</v>
      </c>
      <c r="AJ8" s="13">
        <f t="shared" ref="AJ8:AJ71" si="15">V8*H8</f>
        <v>300</v>
      </c>
      <c r="AK8" s="13">
        <f t="shared" ref="AK8:AK71" si="16">X8*H8</f>
        <v>200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1086.2460000000001</v>
      </c>
      <c r="D9" s="8">
        <v>4365.6620000000003</v>
      </c>
      <c r="E9" s="8">
        <v>3247.6179999999999</v>
      </c>
      <c r="F9" s="8">
        <v>1736.521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3208.2829999999999</v>
      </c>
      <c r="K9" s="13">
        <f t="shared" si="11"/>
        <v>39.335000000000036</v>
      </c>
      <c r="L9" s="13">
        <f>VLOOKUP(A:A,[1]TDSheet!$A:$M,13,0)</f>
        <v>1200</v>
      </c>
      <c r="M9" s="13">
        <f>VLOOKUP(A:A,[1]TDSheet!$A:$N,14,0)</f>
        <v>900</v>
      </c>
      <c r="N9" s="13">
        <f>VLOOKUP(A:A,[1]TDSheet!$A:$X,24,0)</f>
        <v>800</v>
      </c>
      <c r="O9" s="13"/>
      <c r="P9" s="13"/>
      <c r="Q9" s="13"/>
      <c r="R9" s="13"/>
      <c r="S9" s="13"/>
      <c r="T9" s="13"/>
      <c r="U9" s="13"/>
      <c r="V9" s="15">
        <v>200</v>
      </c>
      <c r="W9" s="13">
        <f t="shared" si="12"/>
        <v>649.52359999999999</v>
      </c>
      <c r="X9" s="15">
        <v>700</v>
      </c>
      <c r="Y9" s="16">
        <f t="shared" si="13"/>
        <v>8.523972031193324</v>
      </c>
      <c r="Z9" s="13">
        <f t="shared" si="14"/>
        <v>2.6735302612560958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551.42460000000005</v>
      </c>
      <c r="AF9" s="13">
        <f>VLOOKUP(A:A,[1]TDSheet!$A:$AF,32,0)</f>
        <v>577.41360000000009</v>
      </c>
      <c r="AG9" s="13">
        <f>VLOOKUP(A:A,[1]TDSheet!$A:$AG,33,0)</f>
        <v>697.91719999999998</v>
      </c>
      <c r="AH9" s="13">
        <f>VLOOKUP(A:A,[3]TDSheet!$A:$D,4,0)</f>
        <v>651.20399999999995</v>
      </c>
      <c r="AI9" s="13" t="str">
        <f>VLOOKUP(A:A,[1]TDSheet!$A:$AI,35,0)</f>
        <v>продавг</v>
      </c>
      <c r="AJ9" s="13">
        <f t="shared" si="15"/>
        <v>200</v>
      </c>
      <c r="AK9" s="13">
        <f t="shared" si="16"/>
        <v>700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1077</v>
      </c>
      <c r="D10" s="8">
        <v>7679</v>
      </c>
      <c r="E10" s="8">
        <v>4944</v>
      </c>
      <c r="F10" s="8">
        <v>2925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5049</v>
      </c>
      <c r="K10" s="13">
        <f t="shared" si="11"/>
        <v>-105</v>
      </c>
      <c r="L10" s="13">
        <f>VLOOKUP(A:A,[1]TDSheet!$A:$M,13,0)</f>
        <v>1100</v>
      </c>
      <c r="M10" s="13">
        <f>VLOOKUP(A:A,[1]TDSheet!$A:$N,14,0)</f>
        <v>700</v>
      </c>
      <c r="N10" s="13">
        <f>VLOOKUP(A:A,[1]TDSheet!$A:$X,24,0)</f>
        <v>800</v>
      </c>
      <c r="O10" s="13"/>
      <c r="P10" s="13"/>
      <c r="Q10" s="13"/>
      <c r="R10" s="13"/>
      <c r="S10" s="13"/>
      <c r="T10" s="13"/>
      <c r="U10" s="13"/>
      <c r="V10" s="15">
        <v>600</v>
      </c>
      <c r="W10" s="13">
        <f t="shared" si="12"/>
        <v>668.8</v>
      </c>
      <c r="X10" s="15">
        <v>600</v>
      </c>
      <c r="Y10" s="16">
        <f t="shared" si="13"/>
        <v>10.055322966507177</v>
      </c>
      <c r="Z10" s="13">
        <f t="shared" si="14"/>
        <v>4.3735047846889952</v>
      </c>
      <c r="AA10" s="13"/>
      <c r="AB10" s="13"/>
      <c r="AC10" s="13"/>
      <c r="AD10" s="13">
        <f>VLOOKUP(A:A,[1]TDSheet!$A:$AD,30,0)</f>
        <v>1600</v>
      </c>
      <c r="AE10" s="13">
        <f>VLOOKUP(A:A,[1]TDSheet!$A:$AE,31,0)</f>
        <v>553.6</v>
      </c>
      <c r="AF10" s="13">
        <f>VLOOKUP(A:A,[1]TDSheet!$A:$AF,32,0)</f>
        <v>615.20000000000005</v>
      </c>
      <c r="AG10" s="13">
        <f>VLOOKUP(A:A,[1]TDSheet!$A:$AG,33,0)</f>
        <v>733.6</v>
      </c>
      <c r="AH10" s="13">
        <f>VLOOKUP(A:A,[3]TDSheet!$A:$D,4,0)</f>
        <v>821</v>
      </c>
      <c r="AI10" s="13" t="str">
        <f>VLOOKUP(A:A,[1]TDSheet!$A:$AI,35,0)</f>
        <v>авгяб</v>
      </c>
      <c r="AJ10" s="13">
        <f t="shared" si="15"/>
        <v>240</v>
      </c>
      <c r="AK10" s="13">
        <f t="shared" si="16"/>
        <v>240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2174</v>
      </c>
      <c r="D11" s="8">
        <v>9253</v>
      </c>
      <c r="E11" s="8">
        <v>7850</v>
      </c>
      <c r="F11" s="8">
        <v>3498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7895</v>
      </c>
      <c r="K11" s="13">
        <f t="shared" si="11"/>
        <v>-45</v>
      </c>
      <c r="L11" s="13">
        <f>VLOOKUP(A:A,[1]TDSheet!$A:$M,13,0)</f>
        <v>1000</v>
      </c>
      <c r="M11" s="13">
        <f>VLOOKUP(A:A,[1]TDSheet!$A:$N,14,0)</f>
        <v>1000</v>
      </c>
      <c r="N11" s="13">
        <f>VLOOKUP(A:A,[1]TDSheet!$A:$X,24,0)</f>
        <v>1000</v>
      </c>
      <c r="O11" s="13"/>
      <c r="P11" s="13"/>
      <c r="Q11" s="13"/>
      <c r="R11" s="13"/>
      <c r="S11" s="13"/>
      <c r="T11" s="13"/>
      <c r="U11" s="13"/>
      <c r="V11" s="15">
        <v>1200</v>
      </c>
      <c r="W11" s="13">
        <f t="shared" si="12"/>
        <v>1069.5999999999999</v>
      </c>
      <c r="X11" s="15">
        <v>1100</v>
      </c>
      <c r="Y11" s="16">
        <f t="shared" si="13"/>
        <v>8.2255048616305171</v>
      </c>
      <c r="Z11" s="13">
        <f t="shared" si="14"/>
        <v>3.2703814510097233</v>
      </c>
      <c r="AA11" s="13"/>
      <c r="AB11" s="13"/>
      <c r="AC11" s="13"/>
      <c r="AD11" s="13">
        <f>VLOOKUP(A:A,[1]TDSheet!$A:$AD,30,0)</f>
        <v>2502</v>
      </c>
      <c r="AE11" s="13">
        <f>VLOOKUP(A:A,[1]TDSheet!$A:$AE,31,0)</f>
        <v>792.4</v>
      </c>
      <c r="AF11" s="13">
        <f>VLOOKUP(A:A,[1]TDSheet!$A:$AF,32,0)</f>
        <v>1047</v>
      </c>
      <c r="AG11" s="13">
        <f>VLOOKUP(A:A,[1]TDSheet!$A:$AG,33,0)</f>
        <v>1175.5999999999999</v>
      </c>
      <c r="AH11" s="13">
        <f>VLOOKUP(A:A,[3]TDSheet!$A:$D,4,0)</f>
        <v>1243</v>
      </c>
      <c r="AI11" s="13" t="str">
        <f>VLOOKUP(A:A,[1]TDSheet!$A:$AI,35,0)</f>
        <v>продавг</v>
      </c>
      <c r="AJ11" s="13">
        <f t="shared" si="15"/>
        <v>540</v>
      </c>
      <c r="AK11" s="13">
        <f t="shared" si="16"/>
        <v>495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992</v>
      </c>
      <c r="D12" s="8">
        <v>11446</v>
      </c>
      <c r="E12" s="8">
        <v>8547</v>
      </c>
      <c r="F12" s="8">
        <v>3772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8629</v>
      </c>
      <c r="K12" s="13">
        <f t="shared" si="11"/>
        <v>-82</v>
      </c>
      <c r="L12" s="13">
        <f>VLOOKUP(A:A,[1]TDSheet!$A:$M,13,0)</f>
        <v>1000</v>
      </c>
      <c r="M12" s="13">
        <f>VLOOKUP(A:A,[1]TDSheet!$A:$N,14,0)</f>
        <v>1100</v>
      </c>
      <c r="N12" s="13">
        <f>VLOOKUP(A:A,[1]TDSheet!$A:$X,24,0)</f>
        <v>1300</v>
      </c>
      <c r="O12" s="13"/>
      <c r="P12" s="13"/>
      <c r="Q12" s="13"/>
      <c r="R12" s="13"/>
      <c r="S12" s="13"/>
      <c r="T12" s="13"/>
      <c r="U12" s="13"/>
      <c r="V12" s="15">
        <v>1400</v>
      </c>
      <c r="W12" s="13">
        <f t="shared" si="12"/>
        <v>1209</v>
      </c>
      <c r="X12" s="15">
        <v>1300</v>
      </c>
      <c r="Y12" s="16">
        <f t="shared" si="13"/>
        <v>8.1654259718775855</v>
      </c>
      <c r="Z12" s="13">
        <f t="shared" si="14"/>
        <v>3.1199338296112491</v>
      </c>
      <c r="AA12" s="13"/>
      <c r="AB12" s="13"/>
      <c r="AC12" s="13"/>
      <c r="AD12" s="13">
        <f>VLOOKUP(A:A,[1]TDSheet!$A:$AD,30,0)</f>
        <v>2502</v>
      </c>
      <c r="AE12" s="13">
        <f>VLOOKUP(A:A,[1]TDSheet!$A:$AE,31,0)</f>
        <v>1069</v>
      </c>
      <c r="AF12" s="13">
        <f>VLOOKUP(A:A,[1]TDSheet!$A:$AF,32,0)</f>
        <v>1005.4</v>
      </c>
      <c r="AG12" s="13">
        <f>VLOOKUP(A:A,[1]TDSheet!$A:$AG,33,0)</f>
        <v>1320</v>
      </c>
      <c r="AH12" s="13">
        <f>VLOOKUP(A:A,[3]TDSheet!$A:$D,4,0)</f>
        <v>1431</v>
      </c>
      <c r="AI12" s="13">
        <f>VLOOKUP(A:A,[1]TDSheet!$A:$AI,35,0)</f>
        <v>0</v>
      </c>
      <c r="AJ12" s="13">
        <f t="shared" si="15"/>
        <v>630</v>
      </c>
      <c r="AK12" s="13">
        <f t="shared" si="16"/>
        <v>585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72</v>
      </c>
      <c r="D13" s="8">
        <v>46</v>
      </c>
      <c r="E13" s="8">
        <v>82</v>
      </c>
      <c r="F13" s="8">
        <v>33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101</v>
      </c>
      <c r="K13" s="13">
        <f t="shared" si="11"/>
        <v>-19</v>
      </c>
      <c r="L13" s="13">
        <f>VLOOKUP(A:A,[1]TDSheet!$A:$M,13,0)</f>
        <v>60</v>
      </c>
      <c r="M13" s="13">
        <f>VLOOKUP(A:A,[1]TDSheet!$A:$N,14,0)</f>
        <v>0</v>
      </c>
      <c r="N13" s="13">
        <f>VLOOKUP(A:A,[1]TDSheet!$A:$X,24,0)</f>
        <v>50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16.399999999999999</v>
      </c>
      <c r="X13" s="15">
        <v>20</v>
      </c>
      <c r="Y13" s="16">
        <f t="shared" si="13"/>
        <v>9.9390243902439028</v>
      </c>
      <c r="Z13" s="13">
        <f t="shared" si="14"/>
        <v>2.0121951219512195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12.2</v>
      </c>
      <c r="AF13" s="13">
        <f>VLOOKUP(A:A,[1]TDSheet!$A:$AF,32,0)</f>
        <v>13</v>
      </c>
      <c r="AG13" s="13">
        <f>VLOOKUP(A:A,[1]TDSheet!$A:$AG,33,0)</f>
        <v>11.4</v>
      </c>
      <c r="AH13" s="13">
        <f>VLOOKUP(A:A,[3]TDSheet!$A:$D,4,0)</f>
        <v>11</v>
      </c>
      <c r="AI13" s="13">
        <f>VLOOKUP(A:A,[1]TDSheet!$A:$AI,35,0)</f>
        <v>0</v>
      </c>
      <c r="AJ13" s="13">
        <f t="shared" si="15"/>
        <v>0</v>
      </c>
      <c r="AK13" s="13">
        <f t="shared" si="16"/>
        <v>8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149</v>
      </c>
      <c r="D14" s="8">
        <v>620</v>
      </c>
      <c r="E14" s="8">
        <v>252</v>
      </c>
      <c r="F14" s="8">
        <v>515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348</v>
      </c>
      <c r="K14" s="13">
        <f t="shared" si="11"/>
        <v>-96</v>
      </c>
      <c r="L14" s="13">
        <f>VLOOKUP(A:A,[1]TDSheet!$A:$M,13,0)</f>
        <v>0</v>
      </c>
      <c r="M14" s="13">
        <f>VLOOKUP(A:A,[1]TDSheet!$A:$N,14,0)</f>
        <v>0</v>
      </c>
      <c r="N14" s="13">
        <f>VLOOKUP(A:A,[1]TDSheet!$A:$X,24,0)</f>
        <v>200</v>
      </c>
      <c r="O14" s="13"/>
      <c r="P14" s="13"/>
      <c r="Q14" s="13"/>
      <c r="R14" s="13"/>
      <c r="S14" s="13"/>
      <c r="T14" s="13"/>
      <c r="U14" s="13"/>
      <c r="V14" s="15"/>
      <c r="W14" s="13">
        <f t="shared" si="12"/>
        <v>50.4</v>
      </c>
      <c r="X14" s="15"/>
      <c r="Y14" s="16">
        <f t="shared" si="13"/>
        <v>14.186507936507937</v>
      </c>
      <c r="Z14" s="13">
        <f t="shared" si="14"/>
        <v>10.218253968253968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62.4</v>
      </c>
      <c r="AF14" s="13">
        <f>VLOOKUP(A:A,[1]TDSheet!$A:$AF,32,0)</f>
        <v>53.6</v>
      </c>
      <c r="AG14" s="13">
        <f>VLOOKUP(A:A,[1]TDSheet!$A:$AG,33,0)</f>
        <v>66.599999999999994</v>
      </c>
      <c r="AH14" s="13">
        <f>VLOOKUP(A:A,[3]TDSheet!$A:$D,4,0)</f>
        <v>50</v>
      </c>
      <c r="AI14" s="13">
        <f>VLOOKUP(A:A,[1]TDSheet!$A:$AI,35,0)</f>
        <v>0</v>
      </c>
      <c r="AJ14" s="13">
        <f t="shared" si="15"/>
        <v>0</v>
      </c>
      <c r="AK14" s="13">
        <f t="shared" si="16"/>
        <v>0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106</v>
      </c>
      <c r="D15" s="8">
        <v>506</v>
      </c>
      <c r="E15" s="8">
        <v>397</v>
      </c>
      <c r="F15" s="8">
        <v>211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416</v>
      </c>
      <c r="K15" s="13">
        <f t="shared" si="11"/>
        <v>-19</v>
      </c>
      <c r="L15" s="13">
        <f>VLOOKUP(A:A,[1]TDSheet!$A:$M,13,0)</f>
        <v>60</v>
      </c>
      <c r="M15" s="13">
        <f>VLOOKUP(A:A,[1]TDSheet!$A:$N,14,0)</f>
        <v>70</v>
      </c>
      <c r="N15" s="13">
        <f>VLOOKUP(A:A,[1]TDSheet!$A:$X,24,0)</f>
        <v>100</v>
      </c>
      <c r="O15" s="13"/>
      <c r="P15" s="13"/>
      <c r="Q15" s="13"/>
      <c r="R15" s="13"/>
      <c r="S15" s="13"/>
      <c r="T15" s="13"/>
      <c r="U15" s="13"/>
      <c r="V15" s="15">
        <v>140</v>
      </c>
      <c r="W15" s="13">
        <f t="shared" si="12"/>
        <v>79.400000000000006</v>
      </c>
      <c r="X15" s="15">
        <v>100</v>
      </c>
      <c r="Y15" s="16">
        <f t="shared" si="13"/>
        <v>8.5768261964735508</v>
      </c>
      <c r="Z15" s="13">
        <f t="shared" si="14"/>
        <v>2.6574307304785894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62</v>
      </c>
      <c r="AF15" s="13">
        <f>VLOOKUP(A:A,[1]TDSheet!$A:$AF,32,0)</f>
        <v>60.4</v>
      </c>
      <c r="AG15" s="13">
        <f>VLOOKUP(A:A,[1]TDSheet!$A:$AG,33,0)</f>
        <v>77.599999999999994</v>
      </c>
      <c r="AH15" s="13">
        <f>VLOOKUP(A:A,[3]TDSheet!$A:$D,4,0)</f>
        <v>88</v>
      </c>
      <c r="AI15" s="13">
        <f>VLOOKUP(A:A,[1]TDSheet!$A:$AI,35,0)</f>
        <v>0</v>
      </c>
      <c r="AJ15" s="13">
        <f t="shared" si="15"/>
        <v>42</v>
      </c>
      <c r="AK15" s="13">
        <f t="shared" si="16"/>
        <v>30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744</v>
      </c>
      <c r="D16" s="8">
        <v>2942</v>
      </c>
      <c r="E16" s="8">
        <v>1624</v>
      </c>
      <c r="F16" s="8">
        <v>2044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1642</v>
      </c>
      <c r="K16" s="13">
        <f t="shared" si="11"/>
        <v>-18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5">
        <v>1000</v>
      </c>
      <c r="W16" s="13">
        <f t="shared" si="12"/>
        <v>324.8</v>
      </c>
      <c r="X16" s="15">
        <v>1000</v>
      </c>
      <c r="Y16" s="16">
        <f t="shared" si="13"/>
        <v>12.450738916256157</v>
      </c>
      <c r="Z16" s="13">
        <f t="shared" si="14"/>
        <v>6.2931034482758621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298.8</v>
      </c>
      <c r="AF16" s="13">
        <f>VLOOKUP(A:A,[1]TDSheet!$A:$AF,32,0)</f>
        <v>302.60000000000002</v>
      </c>
      <c r="AG16" s="13">
        <f>VLOOKUP(A:A,[1]TDSheet!$A:$AG,33,0)</f>
        <v>349.4</v>
      </c>
      <c r="AH16" s="13">
        <f>VLOOKUP(A:A,[3]TDSheet!$A:$D,4,0)</f>
        <v>326</v>
      </c>
      <c r="AI16" s="13">
        <f>VLOOKUP(A:A,[1]TDSheet!$A:$AI,35,0)</f>
        <v>0</v>
      </c>
      <c r="AJ16" s="13">
        <f t="shared" si="15"/>
        <v>170</v>
      </c>
      <c r="AK16" s="13">
        <f t="shared" si="16"/>
        <v>170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242</v>
      </c>
      <c r="D17" s="8">
        <v>1131</v>
      </c>
      <c r="E17" s="8">
        <v>668</v>
      </c>
      <c r="F17" s="8">
        <v>688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716</v>
      </c>
      <c r="K17" s="13">
        <f t="shared" si="11"/>
        <v>-48</v>
      </c>
      <c r="L17" s="13">
        <f>VLOOKUP(A:A,[1]TDSheet!$A:$M,13,0)</f>
        <v>100</v>
      </c>
      <c r="M17" s="13">
        <f>VLOOKUP(A:A,[1]TDSheet!$A:$N,14,0)</f>
        <v>120</v>
      </c>
      <c r="N17" s="13">
        <f>VLOOKUP(A:A,[1]TDSheet!$A:$X,24,0)</f>
        <v>100</v>
      </c>
      <c r="O17" s="13"/>
      <c r="P17" s="13"/>
      <c r="Q17" s="13"/>
      <c r="R17" s="13"/>
      <c r="S17" s="13"/>
      <c r="T17" s="13"/>
      <c r="U17" s="13"/>
      <c r="V17" s="15">
        <v>50</v>
      </c>
      <c r="W17" s="13">
        <f t="shared" si="12"/>
        <v>133.6</v>
      </c>
      <c r="X17" s="15">
        <v>100</v>
      </c>
      <c r="Y17" s="16">
        <f t="shared" si="13"/>
        <v>8.6676646706586826</v>
      </c>
      <c r="Z17" s="13">
        <f t="shared" si="14"/>
        <v>5.1497005988023954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144.19999999999999</v>
      </c>
      <c r="AF17" s="13">
        <f>VLOOKUP(A:A,[1]TDSheet!$A:$AF,32,0)</f>
        <v>137</v>
      </c>
      <c r="AG17" s="13">
        <f>VLOOKUP(A:A,[1]TDSheet!$A:$AG,33,0)</f>
        <v>175.8</v>
      </c>
      <c r="AH17" s="13">
        <f>VLOOKUP(A:A,[3]TDSheet!$A:$D,4,0)</f>
        <v>171</v>
      </c>
      <c r="AI17" s="13" t="str">
        <f>VLOOKUP(A:A,[1]TDSheet!$A:$AI,35,0)</f>
        <v>продавг</v>
      </c>
      <c r="AJ17" s="13">
        <f t="shared" si="15"/>
        <v>17.5</v>
      </c>
      <c r="AK17" s="13">
        <f t="shared" si="16"/>
        <v>35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80</v>
      </c>
      <c r="D18" s="8">
        <v>152</v>
      </c>
      <c r="E18" s="8">
        <v>117</v>
      </c>
      <c r="F18" s="8">
        <v>111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132</v>
      </c>
      <c r="K18" s="13">
        <f t="shared" si="11"/>
        <v>-15</v>
      </c>
      <c r="L18" s="13">
        <f>VLOOKUP(A:A,[1]TDSheet!$A:$M,13,0)</f>
        <v>30</v>
      </c>
      <c r="M18" s="13">
        <f>VLOOKUP(A:A,[1]TDSheet!$A:$N,14,0)</f>
        <v>0</v>
      </c>
      <c r="N18" s="13">
        <f>VLOOKUP(A:A,[1]TDSheet!$A:$X,24,0)</f>
        <v>30</v>
      </c>
      <c r="O18" s="13"/>
      <c r="P18" s="13"/>
      <c r="Q18" s="13"/>
      <c r="R18" s="13"/>
      <c r="S18" s="13"/>
      <c r="T18" s="13"/>
      <c r="U18" s="13"/>
      <c r="V18" s="15"/>
      <c r="W18" s="13">
        <f t="shared" si="12"/>
        <v>23.4</v>
      </c>
      <c r="X18" s="15">
        <v>40</v>
      </c>
      <c r="Y18" s="16">
        <f t="shared" si="13"/>
        <v>9.017094017094017</v>
      </c>
      <c r="Z18" s="13">
        <f t="shared" si="14"/>
        <v>4.7435897435897436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20.6</v>
      </c>
      <c r="AF18" s="13">
        <f>VLOOKUP(A:A,[1]TDSheet!$A:$AF,32,0)</f>
        <v>23.6</v>
      </c>
      <c r="AG18" s="13">
        <f>VLOOKUP(A:A,[1]TDSheet!$A:$AG,33,0)</f>
        <v>24.8</v>
      </c>
      <c r="AH18" s="13">
        <f>VLOOKUP(A:A,[3]TDSheet!$A:$D,4,0)</f>
        <v>11</v>
      </c>
      <c r="AI18" s="13">
        <f>VLOOKUP(A:A,[1]TDSheet!$A:$AI,35,0)</f>
        <v>0</v>
      </c>
      <c r="AJ18" s="13">
        <f t="shared" si="15"/>
        <v>0</v>
      </c>
      <c r="AK18" s="13">
        <f t="shared" si="16"/>
        <v>14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188</v>
      </c>
      <c r="D19" s="8">
        <v>167</v>
      </c>
      <c r="E19" s="8">
        <v>165</v>
      </c>
      <c r="F19" s="8">
        <v>178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174</v>
      </c>
      <c r="K19" s="13">
        <f t="shared" si="11"/>
        <v>-9</v>
      </c>
      <c r="L19" s="13">
        <f>VLOOKUP(A:A,[1]TDSheet!$A:$M,13,0)</f>
        <v>40</v>
      </c>
      <c r="M19" s="13">
        <f>VLOOKUP(A:A,[1]TDSheet!$A:$N,14,0)</f>
        <v>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5">
        <v>50</v>
      </c>
      <c r="W19" s="13">
        <f t="shared" si="12"/>
        <v>33</v>
      </c>
      <c r="X19" s="15">
        <v>30</v>
      </c>
      <c r="Y19" s="16">
        <f t="shared" si="13"/>
        <v>9.0303030303030312</v>
      </c>
      <c r="Z19" s="13">
        <f t="shared" si="14"/>
        <v>5.3939393939393936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30.4</v>
      </c>
      <c r="AF19" s="13">
        <f>VLOOKUP(A:A,[1]TDSheet!$A:$AF,32,0)</f>
        <v>45</v>
      </c>
      <c r="AG19" s="13">
        <f>VLOOKUP(A:A,[1]TDSheet!$A:$AG,33,0)</f>
        <v>39</v>
      </c>
      <c r="AH19" s="13">
        <f>VLOOKUP(A:A,[3]TDSheet!$A:$D,4,0)</f>
        <v>24</v>
      </c>
      <c r="AI19" s="13">
        <f>VLOOKUP(A:A,[1]TDSheet!$A:$AI,35,0)</f>
        <v>0</v>
      </c>
      <c r="AJ19" s="13">
        <f t="shared" si="15"/>
        <v>17.5</v>
      </c>
      <c r="AK19" s="13">
        <f t="shared" si="16"/>
        <v>10.5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447</v>
      </c>
      <c r="D20" s="8">
        <v>882</v>
      </c>
      <c r="E20" s="8">
        <v>500</v>
      </c>
      <c r="F20" s="8">
        <v>800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534</v>
      </c>
      <c r="K20" s="13">
        <f t="shared" si="11"/>
        <v>-34</v>
      </c>
      <c r="L20" s="13">
        <f>VLOOKUP(A:A,[1]TDSheet!$A:$M,13,0)</f>
        <v>100</v>
      </c>
      <c r="M20" s="13">
        <f>VLOOKUP(A:A,[1]TDSheet!$A:$N,14,0)</f>
        <v>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5"/>
      <c r="W20" s="13">
        <f t="shared" si="12"/>
        <v>100</v>
      </c>
      <c r="X20" s="15">
        <v>100</v>
      </c>
      <c r="Y20" s="16">
        <f t="shared" si="13"/>
        <v>11</v>
      </c>
      <c r="Z20" s="13">
        <f t="shared" si="14"/>
        <v>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131.80000000000001</v>
      </c>
      <c r="AF20" s="13">
        <f>VLOOKUP(A:A,[1]TDSheet!$A:$AF,32,0)</f>
        <v>133</v>
      </c>
      <c r="AG20" s="13">
        <f>VLOOKUP(A:A,[1]TDSheet!$A:$AG,33,0)</f>
        <v>165.4</v>
      </c>
      <c r="AH20" s="13">
        <f>VLOOKUP(A:A,[3]TDSheet!$A:$D,4,0)</f>
        <v>153</v>
      </c>
      <c r="AI20" s="13" t="str">
        <f>VLOOKUP(A:A,[1]TDSheet!$A:$AI,35,0)</f>
        <v>продавг</v>
      </c>
      <c r="AJ20" s="13">
        <f t="shared" si="15"/>
        <v>0</v>
      </c>
      <c r="AK20" s="13">
        <f t="shared" si="16"/>
        <v>35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420.44499999999999</v>
      </c>
      <c r="D21" s="8">
        <v>705.29499999999996</v>
      </c>
      <c r="E21" s="8">
        <v>590.34799999999996</v>
      </c>
      <c r="F21" s="8">
        <v>304.584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608.24400000000003</v>
      </c>
      <c r="K21" s="13">
        <f t="shared" si="11"/>
        <v>-17.896000000000072</v>
      </c>
      <c r="L21" s="13">
        <f>VLOOKUP(A:A,[1]TDSheet!$A:$M,13,0)</f>
        <v>200</v>
      </c>
      <c r="M21" s="13">
        <f>VLOOKUP(A:A,[1]TDSheet!$A:$N,14,0)</f>
        <v>100</v>
      </c>
      <c r="N21" s="13">
        <f>VLOOKUP(A:A,[1]TDSheet!$A:$X,24,0)</f>
        <v>120</v>
      </c>
      <c r="O21" s="13"/>
      <c r="P21" s="13"/>
      <c r="Q21" s="13"/>
      <c r="R21" s="13"/>
      <c r="S21" s="13"/>
      <c r="T21" s="13"/>
      <c r="U21" s="13"/>
      <c r="V21" s="15">
        <v>150</v>
      </c>
      <c r="W21" s="13">
        <f t="shared" si="12"/>
        <v>118.06959999999999</v>
      </c>
      <c r="X21" s="15">
        <v>150</v>
      </c>
      <c r="Y21" s="16">
        <f t="shared" si="13"/>
        <v>8.6777968249236057</v>
      </c>
      <c r="Z21" s="13">
        <f t="shared" si="14"/>
        <v>2.5796987539552942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125.123</v>
      </c>
      <c r="AF21" s="13">
        <f>VLOOKUP(A:A,[1]TDSheet!$A:$AF,32,0)</f>
        <v>127.54220000000001</v>
      </c>
      <c r="AG21" s="13">
        <f>VLOOKUP(A:A,[1]TDSheet!$A:$AG,33,0)</f>
        <v>119.76439999999999</v>
      </c>
      <c r="AH21" s="13">
        <f>VLOOKUP(A:A,[3]TDSheet!$A:$D,4,0)</f>
        <v>100.47799999999999</v>
      </c>
      <c r="AI21" s="13">
        <f>VLOOKUP(A:A,[1]TDSheet!$A:$AI,35,0)</f>
        <v>0</v>
      </c>
      <c r="AJ21" s="13">
        <f t="shared" si="15"/>
        <v>150</v>
      </c>
      <c r="AK21" s="13">
        <f t="shared" si="16"/>
        <v>150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2631.41</v>
      </c>
      <c r="D22" s="8">
        <v>7028.8270000000002</v>
      </c>
      <c r="E22" s="8">
        <v>5523.9170000000004</v>
      </c>
      <c r="F22" s="8">
        <v>4026.8820000000001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5656.9030000000002</v>
      </c>
      <c r="K22" s="13">
        <f t="shared" si="11"/>
        <v>-132.98599999999988</v>
      </c>
      <c r="L22" s="13">
        <f>VLOOKUP(A:A,[1]TDSheet!$A:$M,13,0)</f>
        <v>1100</v>
      </c>
      <c r="M22" s="13">
        <f>VLOOKUP(A:A,[1]TDSheet!$A:$N,14,0)</f>
        <v>1100</v>
      </c>
      <c r="N22" s="13">
        <f>VLOOKUP(A:A,[1]TDSheet!$A:$X,24,0)</f>
        <v>1200</v>
      </c>
      <c r="O22" s="13"/>
      <c r="P22" s="13"/>
      <c r="Q22" s="13"/>
      <c r="R22" s="13"/>
      <c r="S22" s="13"/>
      <c r="T22" s="13"/>
      <c r="U22" s="13"/>
      <c r="V22" s="15">
        <v>1000</v>
      </c>
      <c r="W22" s="13">
        <f t="shared" si="12"/>
        <v>1104.7834</v>
      </c>
      <c r="X22" s="15">
        <v>1000</v>
      </c>
      <c r="Y22" s="16">
        <f t="shared" si="13"/>
        <v>8.5327875129188211</v>
      </c>
      <c r="Z22" s="13">
        <f t="shared" si="14"/>
        <v>3.644951580554161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1001.7270000000001</v>
      </c>
      <c r="AF22" s="13">
        <f>VLOOKUP(A:A,[1]TDSheet!$A:$AF,32,0)</f>
        <v>1111.759</v>
      </c>
      <c r="AG22" s="13">
        <f>VLOOKUP(A:A,[1]TDSheet!$A:$AG,33,0)</f>
        <v>1242.9382000000001</v>
      </c>
      <c r="AH22" s="13">
        <f>VLOOKUP(A:A,[3]TDSheet!$A:$D,4,0)</f>
        <v>921.11</v>
      </c>
      <c r="AI22" s="13">
        <f>VLOOKUP(A:A,[1]TDSheet!$A:$AI,35,0)</f>
        <v>0</v>
      </c>
      <c r="AJ22" s="13">
        <f t="shared" si="15"/>
        <v>1000</v>
      </c>
      <c r="AK22" s="13">
        <f t="shared" si="16"/>
        <v>1000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256.62900000000002</v>
      </c>
      <c r="D23" s="8">
        <v>788.41499999999996</v>
      </c>
      <c r="E23" s="8">
        <v>391.27</v>
      </c>
      <c r="F23" s="8">
        <v>349.44200000000001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392.75599999999997</v>
      </c>
      <c r="K23" s="13">
        <f t="shared" si="11"/>
        <v>-1.48599999999999</v>
      </c>
      <c r="L23" s="13">
        <f>VLOOKUP(A:A,[1]TDSheet!$A:$M,13,0)</f>
        <v>100</v>
      </c>
      <c r="M23" s="13">
        <f>VLOOKUP(A:A,[1]TDSheet!$A:$N,14,0)</f>
        <v>100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3"/>
      <c r="V23" s="15"/>
      <c r="W23" s="13">
        <f t="shared" si="12"/>
        <v>78.253999999999991</v>
      </c>
      <c r="X23" s="15">
        <v>100</v>
      </c>
      <c r="Y23" s="16">
        <f t="shared" si="13"/>
        <v>8.2991540368543468</v>
      </c>
      <c r="Z23" s="13">
        <f t="shared" si="14"/>
        <v>4.465484192501342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76.770200000000003</v>
      </c>
      <c r="AF23" s="13">
        <f>VLOOKUP(A:A,[1]TDSheet!$A:$AF,32,0)</f>
        <v>94.671400000000006</v>
      </c>
      <c r="AG23" s="13">
        <f>VLOOKUP(A:A,[1]TDSheet!$A:$AG,33,0)</f>
        <v>101.5446</v>
      </c>
      <c r="AH23" s="13">
        <f>VLOOKUP(A:A,[3]TDSheet!$A:$D,4,0)</f>
        <v>50.433999999999997</v>
      </c>
      <c r="AI23" s="13">
        <f>VLOOKUP(A:A,[1]TDSheet!$A:$AI,35,0)</f>
        <v>0</v>
      </c>
      <c r="AJ23" s="13">
        <f t="shared" si="15"/>
        <v>0</v>
      </c>
      <c r="AK23" s="13">
        <f t="shared" si="16"/>
        <v>100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420.87200000000001</v>
      </c>
      <c r="D24" s="8">
        <v>2547.9989999999998</v>
      </c>
      <c r="E24" s="8">
        <v>1802.143</v>
      </c>
      <c r="F24" s="8">
        <v>1135.588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1832.6020000000001</v>
      </c>
      <c r="K24" s="13">
        <f t="shared" si="11"/>
        <v>-30.45900000000006</v>
      </c>
      <c r="L24" s="13">
        <f>VLOOKUP(A:A,[1]TDSheet!$A:$M,13,0)</f>
        <v>700</v>
      </c>
      <c r="M24" s="13">
        <f>VLOOKUP(A:A,[1]TDSheet!$A:$N,14,0)</f>
        <v>400</v>
      </c>
      <c r="N24" s="13">
        <f>VLOOKUP(A:A,[1]TDSheet!$A:$X,24,0)</f>
        <v>350</v>
      </c>
      <c r="O24" s="13"/>
      <c r="P24" s="13"/>
      <c r="Q24" s="13"/>
      <c r="R24" s="13"/>
      <c r="S24" s="13"/>
      <c r="T24" s="13"/>
      <c r="U24" s="13"/>
      <c r="V24" s="15">
        <v>100</v>
      </c>
      <c r="W24" s="13">
        <f t="shared" si="12"/>
        <v>360.42860000000002</v>
      </c>
      <c r="X24" s="15">
        <v>350</v>
      </c>
      <c r="Y24" s="16">
        <f t="shared" si="13"/>
        <v>8.4221618373236744</v>
      </c>
      <c r="Z24" s="13">
        <f t="shared" si="14"/>
        <v>3.1506600752548493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256.07600000000002</v>
      </c>
      <c r="AF24" s="13">
        <f>VLOOKUP(A:A,[1]TDSheet!$A:$AF,32,0)</f>
        <v>291.24</v>
      </c>
      <c r="AG24" s="13">
        <f>VLOOKUP(A:A,[1]TDSheet!$A:$AG,33,0)</f>
        <v>389.08760000000001</v>
      </c>
      <c r="AH24" s="13">
        <f>VLOOKUP(A:A,[3]TDSheet!$A:$D,4,0)</f>
        <v>221.21299999999999</v>
      </c>
      <c r="AI24" s="13">
        <f>VLOOKUP(A:A,[1]TDSheet!$A:$AI,35,0)</f>
        <v>0</v>
      </c>
      <c r="AJ24" s="13">
        <f t="shared" si="15"/>
        <v>100</v>
      </c>
      <c r="AK24" s="13">
        <f t="shared" si="16"/>
        <v>350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522.91300000000001</v>
      </c>
      <c r="D25" s="8">
        <v>935.58199999999999</v>
      </c>
      <c r="E25" s="8">
        <v>679.43</v>
      </c>
      <c r="F25" s="8">
        <v>433.54399999999998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696.02700000000004</v>
      </c>
      <c r="K25" s="13">
        <f t="shared" si="11"/>
        <v>-16.597000000000094</v>
      </c>
      <c r="L25" s="13">
        <f>VLOOKUP(A:A,[1]TDSheet!$A:$M,13,0)</f>
        <v>200</v>
      </c>
      <c r="M25" s="13">
        <f>VLOOKUP(A:A,[1]TDSheet!$A:$N,14,0)</f>
        <v>150</v>
      </c>
      <c r="N25" s="13">
        <f>VLOOKUP(A:A,[1]TDSheet!$A:$X,24,0)</f>
        <v>150</v>
      </c>
      <c r="O25" s="13"/>
      <c r="P25" s="13"/>
      <c r="Q25" s="13"/>
      <c r="R25" s="13"/>
      <c r="S25" s="13"/>
      <c r="T25" s="13"/>
      <c r="U25" s="13"/>
      <c r="V25" s="15"/>
      <c r="W25" s="13">
        <f t="shared" si="12"/>
        <v>135.886</v>
      </c>
      <c r="X25" s="15">
        <v>200</v>
      </c>
      <c r="Y25" s="16">
        <f t="shared" si="13"/>
        <v>8.3418748068233661</v>
      </c>
      <c r="Z25" s="13">
        <f t="shared" si="14"/>
        <v>3.1904979173719146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143.1592</v>
      </c>
      <c r="AF25" s="13">
        <f>VLOOKUP(A:A,[1]TDSheet!$A:$AF,32,0)</f>
        <v>157.5264</v>
      </c>
      <c r="AG25" s="13">
        <f>VLOOKUP(A:A,[1]TDSheet!$A:$AG,33,0)</f>
        <v>149.35679999999999</v>
      </c>
      <c r="AH25" s="13">
        <f>VLOOKUP(A:A,[3]TDSheet!$A:$D,4,0)</f>
        <v>106.489</v>
      </c>
      <c r="AI25" s="13">
        <f>VLOOKUP(A:A,[1]TDSheet!$A:$AI,35,0)</f>
        <v>0</v>
      </c>
      <c r="AJ25" s="13">
        <f t="shared" si="15"/>
        <v>0</v>
      </c>
      <c r="AK25" s="13">
        <f t="shared" si="16"/>
        <v>200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65.78</v>
      </c>
      <c r="D26" s="8">
        <v>373.61</v>
      </c>
      <c r="E26" s="8">
        <v>182.245</v>
      </c>
      <c r="F26" s="8">
        <v>177.66900000000001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192.33699999999999</v>
      </c>
      <c r="K26" s="13">
        <f t="shared" si="11"/>
        <v>-10.091999999999985</v>
      </c>
      <c r="L26" s="13">
        <f>VLOOKUP(A:A,[1]TDSheet!$A:$M,13,0)</f>
        <v>30</v>
      </c>
      <c r="M26" s="13">
        <f>VLOOKUP(A:A,[1]TDSheet!$A:$N,14,0)</f>
        <v>30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5">
        <v>40</v>
      </c>
      <c r="W26" s="13">
        <f t="shared" si="12"/>
        <v>36.448999999999998</v>
      </c>
      <c r="X26" s="15">
        <v>40</v>
      </c>
      <c r="Y26" s="16">
        <f t="shared" si="13"/>
        <v>8.7154380092732318</v>
      </c>
      <c r="Z26" s="13">
        <f t="shared" si="14"/>
        <v>4.8744547175505506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34.957999999999998</v>
      </c>
      <c r="AF26" s="13">
        <f>VLOOKUP(A:A,[1]TDSheet!$A:$AF,32,0)</f>
        <v>34.806200000000004</v>
      </c>
      <c r="AG26" s="13">
        <f>VLOOKUP(A:A,[1]TDSheet!$A:$AG,33,0)</f>
        <v>45.845999999999997</v>
      </c>
      <c r="AH26" s="13">
        <f>VLOOKUP(A:A,[3]TDSheet!$A:$D,4,0)</f>
        <v>28.274000000000001</v>
      </c>
      <c r="AI26" s="13">
        <f>VLOOKUP(A:A,[1]TDSheet!$A:$AI,35,0)</f>
        <v>0</v>
      </c>
      <c r="AJ26" s="13">
        <f t="shared" si="15"/>
        <v>40</v>
      </c>
      <c r="AK26" s="13">
        <f t="shared" si="16"/>
        <v>40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97.254000000000005</v>
      </c>
      <c r="D27" s="8">
        <v>259.096</v>
      </c>
      <c r="E27" s="8">
        <v>164.04</v>
      </c>
      <c r="F27" s="8">
        <v>126.34399999999999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177.39699999999999</v>
      </c>
      <c r="K27" s="13">
        <f t="shared" si="11"/>
        <v>-13.356999999999999</v>
      </c>
      <c r="L27" s="13">
        <f>VLOOKUP(A:A,[1]TDSheet!$A:$M,13,0)</f>
        <v>60</v>
      </c>
      <c r="M27" s="13">
        <f>VLOOKUP(A:A,[1]TDSheet!$A:$N,14,0)</f>
        <v>50</v>
      </c>
      <c r="N27" s="13">
        <f>VLOOKUP(A:A,[1]TDSheet!$A:$X,24,0)</f>
        <v>0</v>
      </c>
      <c r="O27" s="13"/>
      <c r="P27" s="13"/>
      <c r="Q27" s="13"/>
      <c r="R27" s="13"/>
      <c r="S27" s="13"/>
      <c r="T27" s="13"/>
      <c r="U27" s="13"/>
      <c r="V27" s="15">
        <v>20</v>
      </c>
      <c r="W27" s="13">
        <f t="shared" si="12"/>
        <v>32.808</v>
      </c>
      <c r="X27" s="15">
        <v>30</v>
      </c>
      <c r="Y27" s="16">
        <f t="shared" si="13"/>
        <v>8.7278712509144114</v>
      </c>
      <c r="Z27" s="13">
        <f t="shared" si="14"/>
        <v>3.8510119483052914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34.2776</v>
      </c>
      <c r="AF27" s="13">
        <f>VLOOKUP(A:A,[1]TDSheet!$A:$AF,32,0)</f>
        <v>32.2714</v>
      </c>
      <c r="AG27" s="13">
        <f>VLOOKUP(A:A,[1]TDSheet!$A:$AG,33,0)</f>
        <v>35.851600000000005</v>
      </c>
      <c r="AH27" s="13">
        <f>VLOOKUP(A:A,[3]TDSheet!$A:$D,4,0)</f>
        <v>25.451000000000001</v>
      </c>
      <c r="AI27" s="13">
        <f>VLOOKUP(A:A,[1]TDSheet!$A:$AI,35,0)</f>
        <v>0</v>
      </c>
      <c r="AJ27" s="13">
        <f t="shared" si="15"/>
        <v>20</v>
      </c>
      <c r="AK27" s="13">
        <f t="shared" si="16"/>
        <v>30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230.86500000000001</v>
      </c>
      <c r="D28" s="8">
        <v>1182.751</v>
      </c>
      <c r="E28" s="8">
        <v>529.94200000000001</v>
      </c>
      <c r="F28" s="8">
        <v>656.52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523.72400000000005</v>
      </c>
      <c r="K28" s="13">
        <f t="shared" si="11"/>
        <v>6.2179999999999609</v>
      </c>
      <c r="L28" s="13">
        <f>VLOOKUP(A:A,[1]TDSheet!$A:$M,13,0)</f>
        <v>50</v>
      </c>
      <c r="M28" s="13">
        <f>VLOOKUP(A:A,[1]TDSheet!$A:$N,14,0)</f>
        <v>50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5">
        <v>50</v>
      </c>
      <c r="W28" s="13">
        <f t="shared" si="12"/>
        <v>105.9884</v>
      </c>
      <c r="X28" s="15">
        <v>100</v>
      </c>
      <c r="Y28" s="16">
        <f t="shared" si="13"/>
        <v>8.5530114616316499</v>
      </c>
      <c r="Z28" s="13">
        <f t="shared" si="14"/>
        <v>6.1942627683784259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128.58340000000001</v>
      </c>
      <c r="AF28" s="13">
        <f>VLOOKUP(A:A,[1]TDSheet!$A:$AF,32,0)</f>
        <v>114.8194</v>
      </c>
      <c r="AG28" s="13">
        <f>VLOOKUP(A:A,[1]TDSheet!$A:$AG,33,0)</f>
        <v>150.58499999999998</v>
      </c>
      <c r="AH28" s="13">
        <f>VLOOKUP(A:A,[3]TDSheet!$A:$D,4,0)</f>
        <v>91.828999999999994</v>
      </c>
      <c r="AI28" s="13">
        <f>VLOOKUP(A:A,[1]TDSheet!$A:$AI,35,0)</f>
        <v>0</v>
      </c>
      <c r="AJ28" s="13">
        <f t="shared" si="15"/>
        <v>50</v>
      </c>
      <c r="AK28" s="13">
        <f t="shared" si="16"/>
        <v>100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169.239</v>
      </c>
      <c r="D29" s="8">
        <v>178.14099999999999</v>
      </c>
      <c r="E29" s="8">
        <v>157.16499999999999</v>
      </c>
      <c r="F29" s="8">
        <v>95.599000000000004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156.57599999999999</v>
      </c>
      <c r="K29" s="13">
        <f t="shared" si="11"/>
        <v>0.58899999999999864</v>
      </c>
      <c r="L29" s="13">
        <f>VLOOKUP(A:A,[1]TDSheet!$A:$M,13,0)</f>
        <v>0</v>
      </c>
      <c r="M29" s="13">
        <f>VLOOKUP(A:A,[1]TDSheet!$A:$N,14,0)</f>
        <v>20</v>
      </c>
      <c r="N29" s="13">
        <f>VLOOKUP(A:A,[1]TDSheet!$A:$X,24,0)</f>
        <v>60</v>
      </c>
      <c r="O29" s="13"/>
      <c r="P29" s="13"/>
      <c r="Q29" s="13"/>
      <c r="R29" s="13"/>
      <c r="S29" s="13"/>
      <c r="T29" s="13"/>
      <c r="U29" s="13"/>
      <c r="V29" s="15">
        <v>40</v>
      </c>
      <c r="W29" s="13">
        <f t="shared" si="12"/>
        <v>31.433</v>
      </c>
      <c r="X29" s="15">
        <v>40</v>
      </c>
      <c r="Y29" s="16">
        <f t="shared" si="13"/>
        <v>8.1315496452772553</v>
      </c>
      <c r="Z29" s="13">
        <f t="shared" si="14"/>
        <v>3.0413578086724145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23.269600000000001</v>
      </c>
      <c r="AF29" s="13">
        <f>VLOOKUP(A:A,[1]TDSheet!$A:$AF,32,0)</f>
        <v>34.2258</v>
      </c>
      <c r="AG29" s="13">
        <f>VLOOKUP(A:A,[1]TDSheet!$A:$AG,33,0)</f>
        <v>19.581</v>
      </c>
      <c r="AH29" s="13">
        <f>VLOOKUP(A:A,[3]TDSheet!$A:$D,4,0)</f>
        <v>34.700000000000003</v>
      </c>
      <c r="AI29" s="13">
        <f>VLOOKUP(A:A,[1]TDSheet!$A:$AI,35,0)</f>
        <v>0</v>
      </c>
      <c r="AJ29" s="13">
        <f t="shared" si="15"/>
        <v>40</v>
      </c>
      <c r="AK29" s="13">
        <f t="shared" si="16"/>
        <v>40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121.288</v>
      </c>
      <c r="D30" s="8">
        <v>341.21899999999999</v>
      </c>
      <c r="E30" s="8">
        <v>208.423</v>
      </c>
      <c r="F30" s="8">
        <v>110.643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226.49700000000001</v>
      </c>
      <c r="K30" s="13">
        <f t="shared" si="11"/>
        <v>-18.074000000000012</v>
      </c>
      <c r="L30" s="13">
        <f>VLOOKUP(A:A,[1]TDSheet!$A:$M,13,0)</f>
        <v>30</v>
      </c>
      <c r="M30" s="13">
        <f>VLOOKUP(A:A,[1]TDSheet!$A:$N,14,0)</f>
        <v>20</v>
      </c>
      <c r="N30" s="13">
        <f>VLOOKUP(A:A,[1]TDSheet!$A:$X,24,0)</f>
        <v>100</v>
      </c>
      <c r="O30" s="13"/>
      <c r="P30" s="13"/>
      <c r="Q30" s="13"/>
      <c r="R30" s="13"/>
      <c r="S30" s="13"/>
      <c r="T30" s="13"/>
      <c r="U30" s="13"/>
      <c r="V30" s="15">
        <v>40</v>
      </c>
      <c r="W30" s="13">
        <f t="shared" si="12"/>
        <v>41.684600000000003</v>
      </c>
      <c r="X30" s="15">
        <v>40</v>
      </c>
      <c r="Y30" s="16">
        <f t="shared" si="13"/>
        <v>8.1719148078666937</v>
      </c>
      <c r="Z30" s="13">
        <f t="shared" si="14"/>
        <v>2.654289593758846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36.033000000000001</v>
      </c>
      <c r="AF30" s="13">
        <f>VLOOKUP(A:A,[1]TDSheet!$A:$AF,32,0)</f>
        <v>38.559800000000003</v>
      </c>
      <c r="AG30" s="13">
        <f>VLOOKUP(A:A,[1]TDSheet!$A:$AG,33,0)</f>
        <v>39.210599999999999</v>
      </c>
      <c r="AH30" s="13">
        <f>VLOOKUP(A:A,[3]TDSheet!$A:$D,4,0)</f>
        <v>14.866</v>
      </c>
      <c r="AI30" s="13">
        <f>VLOOKUP(A:A,[1]TDSheet!$A:$AI,35,0)</f>
        <v>0</v>
      </c>
      <c r="AJ30" s="13">
        <f t="shared" si="15"/>
        <v>40</v>
      </c>
      <c r="AK30" s="13">
        <f t="shared" si="16"/>
        <v>40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486.62599999999998</v>
      </c>
      <c r="D31" s="8">
        <v>4192.3940000000002</v>
      </c>
      <c r="E31" s="8">
        <v>2114.3040000000001</v>
      </c>
      <c r="F31" s="8">
        <v>1134.7729999999999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2141.8470000000002</v>
      </c>
      <c r="K31" s="13">
        <f t="shared" si="11"/>
        <v>-27.54300000000012</v>
      </c>
      <c r="L31" s="13">
        <f>VLOOKUP(A:A,[1]TDSheet!$A:$M,13,0)</f>
        <v>850</v>
      </c>
      <c r="M31" s="13">
        <f>VLOOKUP(A:A,[1]TDSheet!$A:$N,14,0)</f>
        <v>500</v>
      </c>
      <c r="N31" s="13">
        <f>VLOOKUP(A:A,[1]TDSheet!$A:$X,24,0)</f>
        <v>400</v>
      </c>
      <c r="O31" s="13"/>
      <c r="P31" s="13"/>
      <c r="Q31" s="13"/>
      <c r="R31" s="13"/>
      <c r="S31" s="13"/>
      <c r="T31" s="13"/>
      <c r="U31" s="13"/>
      <c r="V31" s="15">
        <v>200</v>
      </c>
      <c r="W31" s="13">
        <f t="shared" si="12"/>
        <v>422.86080000000004</v>
      </c>
      <c r="X31" s="15">
        <v>400</v>
      </c>
      <c r="Y31" s="16">
        <f t="shared" si="13"/>
        <v>8.2409459566836176</v>
      </c>
      <c r="Z31" s="13">
        <f t="shared" si="14"/>
        <v>2.6835615881159942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387.65819999999997</v>
      </c>
      <c r="AF31" s="13">
        <f>VLOOKUP(A:A,[1]TDSheet!$A:$AF,32,0)</f>
        <v>312.06920000000002</v>
      </c>
      <c r="AG31" s="13">
        <f>VLOOKUP(A:A,[1]TDSheet!$A:$AG,33,0)</f>
        <v>452.25739999999996</v>
      </c>
      <c r="AH31" s="13">
        <f>VLOOKUP(A:A,[3]TDSheet!$A:$D,4,0)</f>
        <v>361.86</v>
      </c>
      <c r="AI31" s="13" t="str">
        <f>VLOOKUP(A:A,[1]TDSheet!$A:$AI,35,0)</f>
        <v>оконч</v>
      </c>
      <c r="AJ31" s="13">
        <f t="shared" si="15"/>
        <v>200</v>
      </c>
      <c r="AK31" s="13">
        <f t="shared" si="16"/>
        <v>400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47.881999999999998</v>
      </c>
      <c r="D32" s="8">
        <v>309.37</v>
      </c>
      <c r="E32" s="8">
        <v>119.408</v>
      </c>
      <c r="F32" s="8">
        <v>169.28800000000001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124.83</v>
      </c>
      <c r="K32" s="13">
        <f t="shared" si="11"/>
        <v>-5.421999999999997</v>
      </c>
      <c r="L32" s="13">
        <f>VLOOKUP(A:A,[1]TDSheet!$A:$M,13,0)</f>
        <v>30</v>
      </c>
      <c r="M32" s="13">
        <f>VLOOKUP(A:A,[1]TDSheet!$A:$N,14,0)</f>
        <v>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3"/>
      <c r="V32" s="15"/>
      <c r="W32" s="13">
        <f t="shared" si="12"/>
        <v>23.881599999999999</v>
      </c>
      <c r="X32" s="15"/>
      <c r="Y32" s="16">
        <f t="shared" si="13"/>
        <v>9.1822993434275766</v>
      </c>
      <c r="Z32" s="13">
        <f t="shared" si="14"/>
        <v>7.0886372772343567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20.187000000000001</v>
      </c>
      <c r="AF32" s="13">
        <f>VLOOKUP(A:A,[1]TDSheet!$A:$AF,32,0)</f>
        <v>21.229599999999998</v>
      </c>
      <c r="AG32" s="13">
        <f>VLOOKUP(A:A,[1]TDSheet!$A:$AG,33,0)</f>
        <v>31.985599999999998</v>
      </c>
      <c r="AH32" s="13">
        <f>VLOOKUP(A:A,[3]TDSheet!$A:$D,4,0)</f>
        <v>26.369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-6.2720000000000002</v>
      </c>
      <c r="D33" s="8">
        <v>1452.41</v>
      </c>
      <c r="E33" s="8">
        <v>743.32899999999995</v>
      </c>
      <c r="F33" s="8">
        <v>191.547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801.81500000000005</v>
      </c>
      <c r="K33" s="13">
        <f t="shared" si="11"/>
        <v>-58.486000000000104</v>
      </c>
      <c r="L33" s="13">
        <f>VLOOKUP(A:A,[1]TDSheet!$A:$M,13,0)</f>
        <v>150</v>
      </c>
      <c r="M33" s="13">
        <f>VLOOKUP(A:A,[1]TDSheet!$A:$N,14,0)</f>
        <v>150</v>
      </c>
      <c r="N33" s="13">
        <f>VLOOKUP(A:A,[1]TDSheet!$A:$X,24,0)</f>
        <v>100</v>
      </c>
      <c r="O33" s="13"/>
      <c r="P33" s="13"/>
      <c r="Q33" s="13"/>
      <c r="R33" s="13"/>
      <c r="S33" s="13"/>
      <c r="T33" s="13"/>
      <c r="U33" s="13"/>
      <c r="V33" s="15">
        <v>500</v>
      </c>
      <c r="W33" s="13">
        <f t="shared" si="12"/>
        <v>148.66579999999999</v>
      </c>
      <c r="X33" s="15">
        <v>200</v>
      </c>
      <c r="Y33" s="16">
        <f t="shared" si="13"/>
        <v>8.6875865195626716</v>
      </c>
      <c r="Z33" s="13">
        <f t="shared" si="14"/>
        <v>1.2884402465126479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67.953800000000001</v>
      </c>
      <c r="AF33" s="13">
        <f>VLOOKUP(A:A,[1]TDSheet!$A:$AF,32,0)</f>
        <v>67.767200000000003</v>
      </c>
      <c r="AG33" s="13">
        <f>VLOOKUP(A:A,[1]TDSheet!$A:$AG,33,0)</f>
        <v>123.01900000000001</v>
      </c>
      <c r="AH33" s="13">
        <f>VLOOKUP(A:A,[3]TDSheet!$A:$D,4,0)</f>
        <v>316.697</v>
      </c>
      <c r="AI33" s="13">
        <f>VLOOKUP(A:A,[1]TDSheet!$A:$AI,35,0)</f>
        <v>0</v>
      </c>
      <c r="AJ33" s="13">
        <f t="shared" si="15"/>
        <v>500</v>
      </c>
      <c r="AK33" s="13">
        <f t="shared" si="16"/>
        <v>200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115.614</v>
      </c>
      <c r="D34" s="8">
        <v>213.99199999999999</v>
      </c>
      <c r="E34" s="8">
        <v>100.64400000000001</v>
      </c>
      <c r="F34" s="8">
        <v>99.846000000000004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110.31699999999999</v>
      </c>
      <c r="K34" s="13">
        <f t="shared" si="11"/>
        <v>-9.6729999999999876</v>
      </c>
      <c r="L34" s="13">
        <f>VLOOKUP(A:A,[1]TDSheet!$A:$M,13,0)</f>
        <v>0</v>
      </c>
      <c r="M34" s="13">
        <f>VLOOKUP(A:A,[1]TDSheet!$A:$N,14,0)</f>
        <v>0</v>
      </c>
      <c r="N34" s="13">
        <f>VLOOKUP(A:A,[1]TDSheet!$A:$X,24,0)</f>
        <v>30</v>
      </c>
      <c r="O34" s="13"/>
      <c r="P34" s="13"/>
      <c r="Q34" s="13"/>
      <c r="R34" s="13"/>
      <c r="S34" s="13"/>
      <c r="T34" s="13"/>
      <c r="U34" s="13"/>
      <c r="V34" s="15">
        <v>20</v>
      </c>
      <c r="W34" s="13">
        <f t="shared" si="12"/>
        <v>20.128800000000002</v>
      </c>
      <c r="X34" s="15">
        <v>20</v>
      </c>
      <c r="Y34" s="16">
        <f t="shared" si="13"/>
        <v>8.4379595405588006</v>
      </c>
      <c r="Z34" s="13">
        <f t="shared" si="14"/>
        <v>4.9603553117920587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27.597199999999997</v>
      </c>
      <c r="AF34" s="13">
        <f>VLOOKUP(A:A,[1]TDSheet!$A:$AF,32,0)</f>
        <v>31.292000000000002</v>
      </c>
      <c r="AG34" s="13">
        <f>VLOOKUP(A:A,[1]TDSheet!$A:$AG,33,0)</f>
        <v>29.382400000000001</v>
      </c>
      <c r="AH34" s="13">
        <f>VLOOKUP(A:A,[3]TDSheet!$A:$D,4,0)</f>
        <v>22.866</v>
      </c>
      <c r="AI34" s="13">
        <f>VLOOKUP(A:A,[1]TDSheet!$A:$AI,35,0)</f>
        <v>0</v>
      </c>
      <c r="AJ34" s="13">
        <f t="shared" si="15"/>
        <v>20</v>
      </c>
      <c r="AK34" s="13">
        <f t="shared" si="16"/>
        <v>20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27.890999999999998</v>
      </c>
      <c r="D35" s="8">
        <v>56.207000000000001</v>
      </c>
      <c r="E35" s="8">
        <v>8.1129999999999995</v>
      </c>
      <c r="F35" s="8">
        <v>33.079000000000001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42.173999999999999</v>
      </c>
      <c r="K35" s="13">
        <f t="shared" si="11"/>
        <v>-34.061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2"/>
        <v>1.6225999999999998</v>
      </c>
      <c r="X35" s="15"/>
      <c r="Y35" s="16">
        <f t="shared" si="13"/>
        <v>20.386416861826699</v>
      </c>
      <c r="Z35" s="13">
        <f t="shared" si="14"/>
        <v>20.386416861826699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3.411</v>
      </c>
      <c r="AF35" s="13">
        <f>VLOOKUP(A:A,[1]TDSheet!$A:$AF,32,0)</f>
        <v>5.8144</v>
      </c>
      <c r="AG35" s="13">
        <f>VLOOKUP(A:A,[1]TDSheet!$A:$AG,33,0)</f>
        <v>6.7052000000000005</v>
      </c>
      <c r="AH35" s="13">
        <f>VLOOKUP(A:A,[3]TDSheet!$A:$D,4,0)</f>
        <v>-0.61</v>
      </c>
      <c r="AI35" s="19" t="str">
        <f>VLOOKUP(A:A,[1]TDSheet!$A:$AI,35,0)</f>
        <v>увел</v>
      </c>
      <c r="AJ35" s="13">
        <f t="shared" si="15"/>
        <v>0</v>
      </c>
      <c r="AK35" s="13">
        <f t="shared" si="16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28.686</v>
      </c>
      <c r="D36" s="8">
        <v>4.5780000000000003</v>
      </c>
      <c r="E36" s="8">
        <v>10.215999999999999</v>
      </c>
      <c r="F36" s="8">
        <v>15.721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9.9309999999999992</v>
      </c>
      <c r="K36" s="13">
        <f t="shared" si="11"/>
        <v>0.28500000000000014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2.0431999999999997</v>
      </c>
      <c r="X36" s="15">
        <v>10</v>
      </c>
      <c r="Y36" s="16">
        <f t="shared" si="13"/>
        <v>12.588586530931874</v>
      </c>
      <c r="Z36" s="13">
        <f t="shared" si="14"/>
        <v>7.6943030540328907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3.7164000000000001</v>
      </c>
      <c r="AF36" s="13">
        <f>VLOOKUP(A:A,[1]TDSheet!$A:$AF,32,0)</f>
        <v>1.1126</v>
      </c>
      <c r="AG36" s="13">
        <f>VLOOKUP(A:A,[1]TDSheet!$A:$AG,33,0)</f>
        <v>2.4152</v>
      </c>
      <c r="AH36" s="13">
        <f>VLOOKUP(A:A,[3]TDSheet!$A:$D,4,0)</f>
        <v>0.14699999999999999</v>
      </c>
      <c r="AI36" s="13" t="str">
        <f>VLOOKUP(A:A,[1]TDSheet!$A:$AI,35,0)</f>
        <v>увел</v>
      </c>
      <c r="AJ36" s="13">
        <f t="shared" si="15"/>
        <v>0</v>
      </c>
      <c r="AK36" s="13">
        <f t="shared" si="16"/>
        <v>10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27.923999999999999</v>
      </c>
      <c r="D37" s="8">
        <v>6.5019999999999998</v>
      </c>
      <c r="E37" s="8">
        <v>3.7029999999999998</v>
      </c>
      <c r="F37" s="8">
        <v>15.837999999999999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19.030999999999999</v>
      </c>
      <c r="K37" s="13">
        <f t="shared" si="11"/>
        <v>-15.327999999999999</v>
      </c>
      <c r="L37" s="13">
        <f>VLOOKUP(A:A,[1]TDSheet!$A:$M,13,0)</f>
        <v>0</v>
      </c>
      <c r="M37" s="13">
        <f>VLOOKUP(A:A,[1]TDSheet!$A:$N,14,0)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2"/>
        <v>0.74059999999999993</v>
      </c>
      <c r="X37" s="15"/>
      <c r="Y37" s="16">
        <f t="shared" si="13"/>
        <v>21.385363219011612</v>
      </c>
      <c r="Z37" s="13">
        <f t="shared" si="14"/>
        <v>21.385363219011612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3.9064000000000001</v>
      </c>
      <c r="AF37" s="13">
        <f>VLOOKUP(A:A,[1]TDSheet!$A:$AF,32,0)</f>
        <v>1.4763999999999999</v>
      </c>
      <c r="AG37" s="13">
        <f>VLOOKUP(A:A,[1]TDSheet!$A:$AG,33,0)</f>
        <v>3.3305999999999996</v>
      </c>
      <c r="AH37" s="13">
        <f>VLOOKUP(A:A,[3]TDSheet!$A:$D,4,0)</f>
        <v>2.5000000000000001E-2</v>
      </c>
      <c r="AI37" s="13">
        <f>VLOOKUP(A:A,[1]TDSheet!$A:$AI,35,0)</f>
        <v>0</v>
      </c>
      <c r="AJ37" s="13">
        <f t="shared" si="15"/>
        <v>0</v>
      </c>
      <c r="AK37" s="13">
        <f t="shared" si="16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599</v>
      </c>
      <c r="D38" s="8">
        <v>2842</v>
      </c>
      <c r="E38" s="8">
        <v>2311</v>
      </c>
      <c r="F38" s="8">
        <v>1078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2375</v>
      </c>
      <c r="K38" s="13">
        <f t="shared" si="11"/>
        <v>-64</v>
      </c>
      <c r="L38" s="13">
        <f>VLOOKUP(A:A,[1]TDSheet!$A:$M,13,0)</f>
        <v>600</v>
      </c>
      <c r="M38" s="13">
        <f>VLOOKUP(A:A,[1]TDSheet!$A:$N,14,0)</f>
        <v>500</v>
      </c>
      <c r="N38" s="13">
        <f>VLOOKUP(A:A,[1]TDSheet!$A:$X,24,0)</f>
        <v>200</v>
      </c>
      <c r="O38" s="13"/>
      <c r="P38" s="13"/>
      <c r="Q38" s="13"/>
      <c r="R38" s="13"/>
      <c r="S38" s="13"/>
      <c r="T38" s="13"/>
      <c r="U38" s="13"/>
      <c r="V38" s="15">
        <v>800</v>
      </c>
      <c r="W38" s="13">
        <f t="shared" si="12"/>
        <v>462.2</v>
      </c>
      <c r="X38" s="15">
        <v>600</v>
      </c>
      <c r="Y38" s="16">
        <f t="shared" si="13"/>
        <v>8.173950670705322</v>
      </c>
      <c r="Z38" s="13">
        <f t="shared" si="14"/>
        <v>2.3323236694071832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330</v>
      </c>
      <c r="AF38" s="13">
        <f>VLOOKUP(A:A,[1]TDSheet!$A:$AF,32,0)</f>
        <v>366.2</v>
      </c>
      <c r="AG38" s="13">
        <f>VLOOKUP(A:A,[1]TDSheet!$A:$AG,33,0)</f>
        <v>461</v>
      </c>
      <c r="AH38" s="13">
        <f>VLOOKUP(A:A,[3]TDSheet!$A:$D,4,0)</f>
        <v>641</v>
      </c>
      <c r="AI38" s="13" t="str">
        <f>VLOOKUP(A:A,[1]TDSheet!$A:$AI,35,0)</f>
        <v>оконч</v>
      </c>
      <c r="AJ38" s="13">
        <f t="shared" si="15"/>
        <v>280</v>
      </c>
      <c r="AK38" s="13">
        <f t="shared" si="16"/>
        <v>210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1583</v>
      </c>
      <c r="D39" s="8">
        <v>6857</v>
      </c>
      <c r="E39" s="8">
        <v>5267</v>
      </c>
      <c r="F39" s="8">
        <v>3087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5334</v>
      </c>
      <c r="K39" s="13">
        <f t="shared" si="11"/>
        <v>-67</v>
      </c>
      <c r="L39" s="13">
        <f>VLOOKUP(A:A,[1]TDSheet!$A:$M,13,0)</f>
        <v>700</v>
      </c>
      <c r="M39" s="13">
        <f>VLOOKUP(A:A,[1]TDSheet!$A:$N,14,0)</f>
        <v>1000</v>
      </c>
      <c r="N39" s="13">
        <f>VLOOKUP(A:A,[1]TDSheet!$A:$X,24,0)</f>
        <v>800</v>
      </c>
      <c r="O39" s="13"/>
      <c r="P39" s="13"/>
      <c r="Q39" s="13"/>
      <c r="R39" s="13"/>
      <c r="S39" s="13"/>
      <c r="T39" s="13"/>
      <c r="U39" s="13"/>
      <c r="V39" s="15">
        <v>500</v>
      </c>
      <c r="W39" s="13">
        <f t="shared" si="12"/>
        <v>813.4</v>
      </c>
      <c r="X39" s="15">
        <v>1000</v>
      </c>
      <c r="Y39" s="16">
        <f t="shared" si="13"/>
        <v>8.7128104253749701</v>
      </c>
      <c r="Z39" s="13">
        <f t="shared" si="14"/>
        <v>3.7951807228915664</v>
      </c>
      <c r="AA39" s="13"/>
      <c r="AB39" s="13"/>
      <c r="AC39" s="13"/>
      <c r="AD39" s="13">
        <f>VLOOKUP(A:A,[1]TDSheet!$A:$AD,30,0)</f>
        <v>1200</v>
      </c>
      <c r="AE39" s="13">
        <f>VLOOKUP(A:A,[1]TDSheet!$A:$AE,31,0)</f>
        <v>801.4</v>
      </c>
      <c r="AF39" s="13">
        <f>VLOOKUP(A:A,[1]TDSheet!$A:$AF,32,0)</f>
        <v>631</v>
      </c>
      <c r="AG39" s="13">
        <f>VLOOKUP(A:A,[1]TDSheet!$A:$AG,33,0)</f>
        <v>952</v>
      </c>
      <c r="AH39" s="13">
        <f>VLOOKUP(A:A,[3]TDSheet!$A:$D,4,0)</f>
        <v>772</v>
      </c>
      <c r="AI39" s="13">
        <f>VLOOKUP(A:A,[1]TDSheet!$A:$AI,35,0)</f>
        <v>0</v>
      </c>
      <c r="AJ39" s="13">
        <f t="shared" si="15"/>
        <v>200</v>
      </c>
      <c r="AK39" s="13">
        <f t="shared" si="16"/>
        <v>400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2339</v>
      </c>
      <c r="D40" s="8">
        <v>11628</v>
      </c>
      <c r="E40" s="8">
        <v>8998</v>
      </c>
      <c r="F40" s="8">
        <v>3862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9051</v>
      </c>
      <c r="K40" s="13">
        <f t="shared" si="11"/>
        <v>-53</v>
      </c>
      <c r="L40" s="13">
        <f>VLOOKUP(A:A,[1]TDSheet!$A:$M,13,0)</f>
        <v>1500</v>
      </c>
      <c r="M40" s="13">
        <f>VLOOKUP(A:A,[1]TDSheet!$A:$N,14,0)</f>
        <v>1100</v>
      </c>
      <c r="N40" s="13">
        <f>VLOOKUP(A:A,[1]TDSheet!$A:$X,24,0)</f>
        <v>1000</v>
      </c>
      <c r="O40" s="13"/>
      <c r="P40" s="13"/>
      <c r="Q40" s="13"/>
      <c r="R40" s="13"/>
      <c r="S40" s="13"/>
      <c r="T40" s="13"/>
      <c r="U40" s="13"/>
      <c r="V40" s="15">
        <v>1000</v>
      </c>
      <c r="W40" s="13">
        <f t="shared" si="12"/>
        <v>999.6</v>
      </c>
      <c r="X40" s="15">
        <v>1200</v>
      </c>
      <c r="Y40" s="16">
        <f t="shared" si="13"/>
        <v>9.6658663465386159</v>
      </c>
      <c r="Z40" s="13">
        <f t="shared" si="14"/>
        <v>3.8635454181672668</v>
      </c>
      <c r="AA40" s="13"/>
      <c r="AB40" s="13"/>
      <c r="AC40" s="13"/>
      <c r="AD40" s="13">
        <f>VLOOKUP(A:A,[1]TDSheet!$A:$AD,30,0)</f>
        <v>4000</v>
      </c>
      <c r="AE40" s="13">
        <f>VLOOKUP(A:A,[1]TDSheet!$A:$AE,31,0)</f>
        <v>814.6</v>
      </c>
      <c r="AF40" s="13">
        <f>VLOOKUP(A:A,[1]TDSheet!$A:$AF,32,0)</f>
        <v>1004.6</v>
      </c>
      <c r="AG40" s="13">
        <f>VLOOKUP(A:A,[1]TDSheet!$A:$AG,33,0)</f>
        <v>1006</v>
      </c>
      <c r="AH40" s="13">
        <f>VLOOKUP(A:A,[3]TDSheet!$A:$D,4,0)</f>
        <v>1148</v>
      </c>
      <c r="AI40" s="13" t="str">
        <f>VLOOKUP(A:A,[1]TDSheet!$A:$AI,35,0)</f>
        <v>авгяб</v>
      </c>
      <c r="AJ40" s="13">
        <f t="shared" si="15"/>
        <v>450</v>
      </c>
      <c r="AK40" s="13">
        <f t="shared" si="16"/>
        <v>540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487.66399999999999</v>
      </c>
      <c r="D41" s="8">
        <v>2679.6260000000002</v>
      </c>
      <c r="E41" s="8">
        <v>1398.8530000000001</v>
      </c>
      <c r="F41" s="8">
        <v>843.22900000000004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1356.2349999999999</v>
      </c>
      <c r="K41" s="13">
        <f t="shared" si="11"/>
        <v>42.618000000000166</v>
      </c>
      <c r="L41" s="13">
        <f>VLOOKUP(A:A,[1]TDSheet!$A:$M,13,0)</f>
        <v>350</v>
      </c>
      <c r="M41" s="13">
        <f>VLOOKUP(A:A,[1]TDSheet!$A:$N,14,0)</f>
        <v>250</v>
      </c>
      <c r="N41" s="13">
        <f>VLOOKUP(A:A,[1]TDSheet!$A:$X,24,0)</f>
        <v>300</v>
      </c>
      <c r="O41" s="13"/>
      <c r="P41" s="13"/>
      <c r="Q41" s="13"/>
      <c r="R41" s="13"/>
      <c r="S41" s="13"/>
      <c r="T41" s="13"/>
      <c r="U41" s="13"/>
      <c r="V41" s="15">
        <v>250</v>
      </c>
      <c r="W41" s="13">
        <f t="shared" si="12"/>
        <v>279.7706</v>
      </c>
      <c r="X41" s="15">
        <v>250</v>
      </c>
      <c r="Y41" s="16">
        <f t="shared" si="13"/>
        <v>8.0181012586740721</v>
      </c>
      <c r="Z41" s="13">
        <f t="shared" si="14"/>
        <v>3.0140014712053378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240.38119999999998</v>
      </c>
      <c r="AF41" s="13">
        <f>VLOOKUP(A:A,[1]TDSheet!$A:$AF,32,0)</f>
        <v>243.142</v>
      </c>
      <c r="AG41" s="13">
        <f>VLOOKUP(A:A,[1]TDSheet!$A:$AG,33,0)</f>
        <v>304.84199999999998</v>
      </c>
      <c r="AH41" s="13">
        <f>VLOOKUP(A:A,[3]TDSheet!$A:$D,4,0)</f>
        <v>157.34800000000001</v>
      </c>
      <c r="AI41" s="13">
        <f>VLOOKUP(A:A,[1]TDSheet!$A:$AI,35,0)</f>
        <v>0</v>
      </c>
      <c r="AJ41" s="13">
        <f t="shared" si="15"/>
        <v>250</v>
      </c>
      <c r="AK41" s="13">
        <f t="shared" si="16"/>
        <v>250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850</v>
      </c>
      <c r="D42" s="8">
        <v>1029</v>
      </c>
      <c r="E42" s="8">
        <v>711</v>
      </c>
      <c r="F42" s="8">
        <v>1142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745</v>
      </c>
      <c r="K42" s="13">
        <f t="shared" si="11"/>
        <v>-34</v>
      </c>
      <c r="L42" s="13">
        <f>VLOOKUP(A:A,[1]TDSheet!$A:$M,13,0)</f>
        <v>0</v>
      </c>
      <c r="M42" s="13">
        <f>VLOOKUP(A:A,[1]TDSheet!$A:$N,14,0)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>
        <v>300</v>
      </c>
      <c r="W42" s="13">
        <f t="shared" si="12"/>
        <v>142.19999999999999</v>
      </c>
      <c r="X42" s="15"/>
      <c r="Y42" s="16">
        <f t="shared" si="13"/>
        <v>10.140646976090014</v>
      </c>
      <c r="Z42" s="13">
        <f t="shared" si="14"/>
        <v>8.0309423347398035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130.6</v>
      </c>
      <c r="AF42" s="13">
        <f>VLOOKUP(A:A,[1]TDSheet!$A:$AF,32,0)</f>
        <v>155.6</v>
      </c>
      <c r="AG42" s="13">
        <f>VLOOKUP(A:A,[1]TDSheet!$A:$AG,33,0)</f>
        <v>156.6</v>
      </c>
      <c r="AH42" s="13">
        <f>VLOOKUP(A:A,[3]TDSheet!$A:$D,4,0)</f>
        <v>184</v>
      </c>
      <c r="AI42" s="13">
        <f>VLOOKUP(A:A,[1]TDSheet!$A:$AI,35,0)</f>
        <v>0</v>
      </c>
      <c r="AJ42" s="13">
        <f t="shared" si="15"/>
        <v>30</v>
      </c>
      <c r="AK42" s="13">
        <f t="shared" si="16"/>
        <v>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458</v>
      </c>
      <c r="D43" s="8">
        <v>1854</v>
      </c>
      <c r="E43" s="8">
        <v>1322</v>
      </c>
      <c r="F43" s="8">
        <v>964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1353</v>
      </c>
      <c r="K43" s="13">
        <f t="shared" si="11"/>
        <v>-31</v>
      </c>
      <c r="L43" s="13">
        <f>VLOOKUP(A:A,[1]TDSheet!$A:$M,13,0)</f>
        <v>100</v>
      </c>
      <c r="M43" s="13">
        <f>VLOOKUP(A:A,[1]TDSheet!$A:$N,14,0)</f>
        <v>300</v>
      </c>
      <c r="N43" s="13">
        <f>VLOOKUP(A:A,[1]TDSheet!$A:$X,24,0)</f>
        <v>150</v>
      </c>
      <c r="O43" s="13"/>
      <c r="P43" s="13"/>
      <c r="Q43" s="13"/>
      <c r="R43" s="13"/>
      <c r="S43" s="13"/>
      <c r="T43" s="13"/>
      <c r="U43" s="13"/>
      <c r="V43" s="15">
        <v>350</v>
      </c>
      <c r="W43" s="13">
        <f t="shared" si="12"/>
        <v>264.39999999999998</v>
      </c>
      <c r="X43" s="15">
        <v>300</v>
      </c>
      <c r="Y43" s="16">
        <f t="shared" si="13"/>
        <v>8.1845688350983359</v>
      </c>
      <c r="Z43" s="13">
        <f t="shared" si="14"/>
        <v>3.6459909228441756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257.60000000000002</v>
      </c>
      <c r="AF43" s="13">
        <f>VLOOKUP(A:A,[1]TDSheet!$A:$AF,32,0)</f>
        <v>249.8</v>
      </c>
      <c r="AG43" s="13">
        <f>VLOOKUP(A:A,[1]TDSheet!$A:$AG,33,0)</f>
        <v>305.39999999999998</v>
      </c>
      <c r="AH43" s="13">
        <f>VLOOKUP(A:A,[3]TDSheet!$A:$D,4,0)</f>
        <v>301</v>
      </c>
      <c r="AI43" s="13">
        <f>VLOOKUP(A:A,[1]TDSheet!$A:$AI,35,0)</f>
        <v>0</v>
      </c>
      <c r="AJ43" s="13">
        <f t="shared" si="15"/>
        <v>122.49999999999999</v>
      </c>
      <c r="AK43" s="13">
        <f t="shared" si="16"/>
        <v>105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199.34800000000001</v>
      </c>
      <c r="D44" s="8">
        <v>534.60599999999999</v>
      </c>
      <c r="E44" s="8">
        <v>242.834</v>
      </c>
      <c r="F44" s="8">
        <v>276.92899999999997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250.14599999999999</v>
      </c>
      <c r="K44" s="13">
        <f t="shared" si="11"/>
        <v>-7.3119999999999834</v>
      </c>
      <c r="L44" s="13">
        <f>VLOOKUP(A:A,[1]TDSheet!$A:$M,13,0)</f>
        <v>100</v>
      </c>
      <c r="M44" s="13">
        <f>VLOOKUP(A:A,[1]TDSheet!$A:$N,14,0)</f>
        <v>50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5"/>
      <c r="W44" s="13">
        <f t="shared" si="12"/>
        <v>48.566800000000001</v>
      </c>
      <c r="X44" s="15">
        <v>100</v>
      </c>
      <c r="Y44" s="16">
        <f t="shared" si="13"/>
        <v>10.849572135697636</v>
      </c>
      <c r="Z44" s="13">
        <f t="shared" si="14"/>
        <v>5.7020227809944233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48.336200000000005</v>
      </c>
      <c r="AF44" s="13">
        <f>VLOOKUP(A:A,[1]TDSheet!$A:$AF,32,0)</f>
        <v>53.209400000000002</v>
      </c>
      <c r="AG44" s="13">
        <f>VLOOKUP(A:A,[1]TDSheet!$A:$AG,33,0)</f>
        <v>46.3718</v>
      </c>
      <c r="AH44" s="13">
        <f>VLOOKUP(A:A,[3]TDSheet!$A:$D,4,0)</f>
        <v>70.417000000000002</v>
      </c>
      <c r="AI44" s="13" t="str">
        <f>VLOOKUP(A:A,[1]TDSheet!$A:$AI,35,0)</f>
        <v>сниж</v>
      </c>
      <c r="AJ44" s="13">
        <f t="shared" si="15"/>
        <v>0</v>
      </c>
      <c r="AK44" s="13">
        <f t="shared" si="16"/>
        <v>100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718</v>
      </c>
      <c r="D45" s="8">
        <v>1459</v>
      </c>
      <c r="E45" s="8">
        <v>1066</v>
      </c>
      <c r="F45" s="8">
        <v>1084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1107</v>
      </c>
      <c r="K45" s="13">
        <f t="shared" si="11"/>
        <v>-41</v>
      </c>
      <c r="L45" s="13">
        <f>VLOOKUP(A:A,[1]TDSheet!$A:$M,13,0)</f>
        <v>0</v>
      </c>
      <c r="M45" s="13">
        <f>VLOOKUP(A:A,[1]TDSheet!$A:$N,14,0)</f>
        <v>200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5">
        <v>250</v>
      </c>
      <c r="W45" s="13">
        <f t="shared" si="12"/>
        <v>213.2</v>
      </c>
      <c r="X45" s="15">
        <v>250</v>
      </c>
      <c r="Y45" s="16">
        <f t="shared" si="13"/>
        <v>8.3677298311444659</v>
      </c>
      <c r="Z45" s="13">
        <f t="shared" si="14"/>
        <v>5.0844277673545966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243</v>
      </c>
      <c r="AF45" s="13">
        <f>VLOOKUP(A:A,[1]TDSheet!$A:$AF,32,0)</f>
        <v>241.2</v>
      </c>
      <c r="AG45" s="13">
        <f>VLOOKUP(A:A,[1]TDSheet!$A:$AG,33,0)</f>
        <v>283.2</v>
      </c>
      <c r="AH45" s="13">
        <f>VLOOKUP(A:A,[3]TDSheet!$A:$D,4,0)</f>
        <v>213</v>
      </c>
      <c r="AI45" s="13">
        <f>VLOOKUP(A:A,[1]TDSheet!$A:$AI,35,0)</f>
        <v>0</v>
      </c>
      <c r="AJ45" s="13">
        <f t="shared" si="15"/>
        <v>100</v>
      </c>
      <c r="AK45" s="13">
        <f t="shared" si="16"/>
        <v>100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807</v>
      </c>
      <c r="D46" s="8">
        <v>3899</v>
      </c>
      <c r="E46" s="8">
        <v>2880</v>
      </c>
      <c r="F46" s="8">
        <v>1755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3011</v>
      </c>
      <c r="K46" s="13">
        <f t="shared" si="11"/>
        <v>-131</v>
      </c>
      <c r="L46" s="13">
        <f>VLOOKUP(A:A,[1]TDSheet!$A:$M,13,0)</f>
        <v>800</v>
      </c>
      <c r="M46" s="13">
        <f>VLOOKUP(A:A,[1]TDSheet!$A:$N,14,0)</f>
        <v>500</v>
      </c>
      <c r="N46" s="13">
        <f>VLOOKUP(A:A,[1]TDSheet!$A:$X,24,0)</f>
        <v>400</v>
      </c>
      <c r="O46" s="13"/>
      <c r="P46" s="13"/>
      <c r="Q46" s="13"/>
      <c r="R46" s="13"/>
      <c r="S46" s="13"/>
      <c r="T46" s="13"/>
      <c r="U46" s="13"/>
      <c r="V46" s="15">
        <v>700</v>
      </c>
      <c r="W46" s="13">
        <f t="shared" si="12"/>
        <v>576</v>
      </c>
      <c r="X46" s="15">
        <v>650</v>
      </c>
      <c r="Y46" s="16">
        <f t="shared" si="13"/>
        <v>8.3420138888888893</v>
      </c>
      <c r="Z46" s="13">
        <f t="shared" si="14"/>
        <v>3.046875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551.20000000000005</v>
      </c>
      <c r="AF46" s="13">
        <f>VLOOKUP(A:A,[1]TDSheet!$A:$AF,32,0)</f>
        <v>485</v>
      </c>
      <c r="AG46" s="13">
        <f>VLOOKUP(A:A,[1]TDSheet!$A:$AG,33,0)</f>
        <v>625.4</v>
      </c>
      <c r="AH46" s="13">
        <f>VLOOKUP(A:A,[3]TDSheet!$A:$D,4,0)</f>
        <v>650</v>
      </c>
      <c r="AI46" s="13">
        <f>VLOOKUP(A:A,[1]TDSheet!$A:$AI,35,0)</f>
        <v>0</v>
      </c>
      <c r="AJ46" s="13">
        <f t="shared" si="15"/>
        <v>280</v>
      </c>
      <c r="AK46" s="13">
        <f t="shared" si="16"/>
        <v>260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135.33099999999999</v>
      </c>
      <c r="D47" s="8">
        <v>314.31400000000002</v>
      </c>
      <c r="E47" s="8">
        <v>200.06800000000001</v>
      </c>
      <c r="F47" s="8">
        <v>80.619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200.02500000000001</v>
      </c>
      <c r="K47" s="13">
        <f t="shared" si="11"/>
        <v>4.3000000000006366E-2</v>
      </c>
      <c r="L47" s="13">
        <f>VLOOKUP(A:A,[1]TDSheet!$A:$M,13,0)</f>
        <v>70</v>
      </c>
      <c r="M47" s="13">
        <f>VLOOKUP(A:A,[1]TDSheet!$A:$N,14,0)</f>
        <v>0</v>
      </c>
      <c r="N47" s="13">
        <f>VLOOKUP(A:A,[1]TDSheet!$A:$X,24,0)</f>
        <v>50</v>
      </c>
      <c r="O47" s="13"/>
      <c r="P47" s="13"/>
      <c r="Q47" s="13"/>
      <c r="R47" s="13"/>
      <c r="S47" s="13"/>
      <c r="T47" s="13"/>
      <c r="U47" s="13"/>
      <c r="V47" s="15">
        <v>90</v>
      </c>
      <c r="W47" s="13">
        <f t="shared" si="12"/>
        <v>40.013600000000004</v>
      </c>
      <c r="X47" s="15">
        <v>50</v>
      </c>
      <c r="Y47" s="16">
        <f t="shared" si="13"/>
        <v>8.5125807225543308</v>
      </c>
      <c r="Z47" s="13">
        <f t="shared" si="14"/>
        <v>2.0147899714097206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30.960799999999999</v>
      </c>
      <c r="AF47" s="13">
        <f>VLOOKUP(A:A,[1]TDSheet!$A:$AF,32,0)</f>
        <v>38.868400000000001</v>
      </c>
      <c r="AG47" s="13">
        <f>VLOOKUP(A:A,[1]TDSheet!$A:$AG,33,0)</f>
        <v>38.832799999999999</v>
      </c>
      <c r="AH47" s="13">
        <f>VLOOKUP(A:A,[3]TDSheet!$A:$D,4,0)</f>
        <v>46.372</v>
      </c>
      <c r="AI47" s="13">
        <f>VLOOKUP(A:A,[1]TDSheet!$A:$AI,35,0)</f>
        <v>0</v>
      </c>
      <c r="AJ47" s="13">
        <f t="shared" si="15"/>
        <v>90</v>
      </c>
      <c r="AK47" s="13">
        <f t="shared" si="16"/>
        <v>50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222.86600000000001</v>
      </c>
      <c r="D48" s="8">
        <v>1269.3689999999999</v>
      </c>
      <c r="E48" s="8">
        <v>650.95500000000004</v>
      </c>
      <c r="F48" s="8">
        <v>309.40100000000001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703.37599999999998</v>
      </c>
      <c r="K48" s="13">
        <f t="shared" si="11"/>
        <v>-52.420999999999935</v>
      </c>
      <c r="L48" s="13">
        <f>VLOOKUP(A:A,[1]TDSheet!$A:$M,13,0)</f>
        <v>200</v>
      </c>
      <c r="M48" s="13">
        <f>VLOOKUP(A:A,[1]TDSheet!$A:$N,14,0)</f>
        <v>120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3"/>
      <c r="V48" s="15">
        <v>300</v>
      </c>
      <c r="W48" s="13">
        <f t="shared" si="12"/>
        <v>130.191</v>
      </c>
      <c r="X48" s="15">
        <v>150</v>
      </c>
      <c r="Y48" s="16">
        <f t="shared" si="13"/>
        <v>8.2909033650559572</v>
      </c>
      <c r="Z48" s="13">
        <f t="shared" si="14"/>
        <v>2.3765160418154867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119.048</v>
      </c>
      <c r="AF48" s="13">
        <f>VLOOKUP(A:A,[1]TDSheet!$A:$AF,32,0)</f>
        <v>113.27919999999999</v>
      </c>
      <c r="AG48" s="13">
        <f>VLOOKUP(A:A,[1]TDSheet!$A:$AG,33,0)</f>
        <v>138.15540000000001</v>
      </c>
      <c r="AH48" s="13">
        <f>VLOOKUP(A:A,[3]TDSheet!$A:$D,4,0)</f>
        <v>128.49600000000001</v>
      </c>
      <c r="AI48" s="13">
        <f>VLOOKUP(A:A,[1]TDSheet!$A:$AI,35,0)</f>
        <v>0</v>
      </c>
      <c r="AJ48" s="13">
        <f t="shared" si="15"/>
        <v>300</v>
      </c>
      <c r="AK48" s="13">
        <f t="shared" si="16"/>
        <v>150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297</v>
      </c>
      <c r="D49" s="8">
        <v>2229</v>
      </c>
      <c r="E49" s="8">
        <v>1353</v>
      </c>
      <c r="F49" s="8">
        <v>1133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1469</v>
      </c>
      <c r="K49" s="13">
        <f t="shared" si="11"/>
        <v>-116</v>
      </c>
      <c r="L49" s="13">
        <f>VLOOKUP(A:A,[1]TDSheet!$A:$M,13,0)</f>
        <v>100</v>
      </c>
      <c r="M49" s="13">
        <f>VLOOKUP(A:A,[1]TDSheet!$A:$N,14,0)</f>
        <v>200</v>
      </c>
      <c r="N49" s="13">
        <f>VLOOKUP(A:A,[1]TDSheet!$A:$X,24,0)</f>
        <v>250</v>
      </c>
      <c r="O49" s="13"/>
      <c r="P49" s="13"/>
      <c r="Q49" s="13"/>
      <c r="R49" s="13"/>
      <c r="S49" s="13"/>
      <c r="T49" s="13"/>
      <c r="U49" s="13"/>
      <c r="V49" s="15">
        <v>300</v>
      </c>
      <c r="W49" s="13">
        <f t="shared" si="12"/>
        <v>270.60000000000002</v>
      </c>
      <c r="X49" s="15">
        <v>250</v>
      </c>
      <c r="Y49" s="16">
        <f t="shared" si="13"/>
        <v>8.2520325203252032</v>
      </c>
      <c r="Z49" s="13">
        <f t="shared" si="14"/>
        <v>4.1869918699186988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257.2</v>
      </c>
      <c r="AF49" s="13">
        <f>VLOOKUP(A:A,[1]TDSheet!$A:$AF,32,0)</f>
        <v>247.8</v>
      </c>
      <c r="AG49" s="13">
        <f>VLOOKUP(A:A,[1]TDSheet!$A:$AG,33,0)</f>
        <v>335.6</v>
      </c>
      <c r="AH49" s="13">
        <f>VLOOKUP(A:A,[3]TDSheet!$A:$D,4,0)</f>
        <v>288</v>
      </c>
      <c r="AI49" s="13">
        <f>VLOOKUP(A:A,[1]TDSheet!$A:$AI,35,0)</f>
        <v>0</v>
      </c>
      <c r="AJ49" s="13">
        <f t="shared" si="15"/>
        <v>105</v>
      </c>
      <c r="AK49" s="13">
        <f t="shared" si="16"/>
        <v>87.5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638</v>
      </c>
      <c r="D50" s="8">
        <v>5299</v>
      </c>
      <c r="E50" s="17">
        <v>2763</v>
      </c>
      <c r="F50" s="17">
        <v>1976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2328</v>
      </c>
      <c r="K50" s="13">
        <f t="shared" si="11"/>
        <v>435</v>
      </c>
      <c r="L50" s="13">
        <f>VLOOKUP(A:A,[1]TDSheet!$A:$M,13,0)</f>
        <v>500</v>
      </c>
      <c r="M50" s="13">
        <f>VLOOKUP(A:A,[1]TDSheet!$A:$N,14,0)</f>
        <v>500</v>
      </c>
      <c r="N50" s="13">
        <f>VLOOKUP(A:A,[1]TDSheet!$A:$X,24,0)</f>
        <v>550</v>
      </c>
      <c r="O50" s="13"/>
      <c r="P50" s="13"/>
      <c r="Q50" s="13"/>
      <c r="R50" s="13"/>
      <c r="S50" s="13"/>
      <c r="T50" s="13"/>
      <c r="U50" s="13"/>
      <c r="V50" s="15">
        <v>500</v>
      </c>
      <c r="W50" s="13">
        <f t="shared" si="12"/>
        <v>552.6</v>
      </c>
      <c r="X50" s="15">
        <v>600</v>
      </c>
      <c r="Y50" s="16">
        <f t="shared" si="13"/>
        <v>8.3713355048859928</v>
      </c>
      <c r="Z50" s="13">
        <f t="shared" si="14"/>
        <v>3.5758233803836408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526.6</v>
      </c>
      <c r="AF50" s="13">
        <f>VLOOKUP(A:A,[1]TDSheet!$A:$AF,32,0)</f>
        <v>490.8</v>
      </c>
      <c r="AG50" s="13">
        <f>VLOOKUP(A:A,[1]TDSheet!$A:$AG,33,0)</f>
        <v>620.6</v>
      </c>
      <c r="AH50" s="18">
        <v>510</v>
      </c>
      <c r="AI50" s="13">
        <f>VLOOKUP(A:A,[1]TDSheet!$A:$AI,35,0)</f>
        <v>0</v>
      </c>
      <c r="AJ50" s="13">
        <f t="shared" si="15"/>
        <v>175</v>
      </c>
      <c r="AK50" s="13">
        <f t="shared" si="16"/>
        <v>210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562</v>
      </c>
      <c r="D51" s="8">
        <v>1679</v>
      </c>
      <c r="E51" s="8">
        <v>1684</v>
      </c>
      <c r="F51" s="8">
        <v>506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1887</v>
      </c>
      <c r="K51" s="13">
        <f t="shared" si="11"/>
        <v>-203</v>
      </c>
      <c r="L51" s="13">
        <f>VLOOKUP(A:A,[1]TDSheet!$A:$M,13,0)</f>
        <v>450</v>
      </c>
      <c r="M51" s="13">
        <f>VLOOKUP(A:A,[1]TDSheet!$A:$N,14,0)</f>
        <v>350</v>
      </c>
      <c r="N51" s="13">
        <f>VLOOKUP(A:A,[1]TDSheet!$A:$X,24,0)</f>
        <v>600</v>
      </c>
      <c r="O51" s="13"/>
      <c r="P51" s="13"/>
      <c r="Q51" s="13"/>
      <c r="R51" s="13"/>
      <c r="S51" s="13"/>
      <c r="T51" s="13"/>
      <c r="U51" s="13"/>
      <c r="V51" s="15">
        <v>500</v>
      </c>
      <c r="W51" s="13">
        <f t="shared" si="12"/>
        <v>336.8</v>
      </c>
      <c r="X51" s="15">
        <v>350</v>
      </c>
      <c r="Y51" s="16">
        <f t="shared" si="13"/>
        <v>8.1828978622327782</v>
      </c>
      <c r="Z51" s="13">
        <f t="shared" si="14"/>
        <v>1.502375296912114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288.8</v>
      </c>
      <c r="AF51" s="13">
        <f>VLOOKUP(A:A,[1]TDSheet!$A:$AF,32,0)</f>
        <v>242.8</v>
      </c>
      <c r="AG51" s="13">
        <f>VLOOKUP(A:A,[1]TDSheet!$A:$AG,33,0)</f>
        <v>268.2</v>
      </c>
      <c r="AH51" s="13">
        <f>VLOOKUP(A:A,[3]TDSheet!$A:$D,4,0)</f>
        <v>300</v>
      </c>
      <c r="AI51" s="13">
        <f>VLOOKUP(A:A,[1]TDSheet!$A:$AI,35,0)</f>
        <v>0</v>
      </c>
      <c r="AJ51" s="13">
        <f t="shared" si="15"/>
        <v>200</v>
      </c>
      <c r="AK51" s="13">
        <f t="shared" si="16"/>
        <v>140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114.258</v>
      </c>
      <c r="D52" s="8">
        <v>661.53899999999999</v>
      </c>
      <c r="E52" s="8">
        <v>630.40599999999995</v>
      </c>
      <c r="F52" s="8">
        <v>138.59700000000001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629.46799999999996</v>
      </c>
      <c r="K52" s="13">
        <f t="shared" si="11"/>
        <v>0.93799999999998818</v>
      </c>
      <c r="L52" s="13">
        <f>VLOOKUP(A:A,[1]TDSheet!$A:$M,13,0)</f>
        <v>250</v>
      </c>
      <c r="M52" s="13">
        <f>VLOOKUP(A:A,[1]TDSheet!$A:$N,14,0)</f>
        <v>150</v>
      </c>
      <c r="N52" s="13">
        <f>VLOOKUP(A:A,[1]TDSheet!$A:$X,24,0)</f>
        <v>50</v>
      </c>
      <c r="O52" s="13"/>
      <c r="P52" s="13"/>
      <c r="Q52" s="13"/>
      <c r="R52" s="13"/>
      <c r="S52" s="13"/>
      <c r="T52" s="13"/>
      <c r="U52" s="13"/>
      <c r="V52" s="15">
        <v>300</v>
      </c>
      <c r="W52" s="13">
        <f t="shared" si="12"/>
        <v>126.0812</v>
      </c>
      <c r="X52" s="15">
        <v>180</v>
      </c>
      <c r="Y52" s="16">
        <f t="shared" si="13"/>
        <v>8.4754666040615092</v>
      </c>
      <c r="Z52" s="13">
        <f t="shared" si="14"/>
        <v>1.0992677734666232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55.670399999999994</v>
      </c>
      <c r="AF52" s="13">
        <f>VLOOKUP(A:A,[1]TDSheet!$A:$AF,32,0)</f>
        <v>67.996200000000002</v>
      </c>
      <c r="AG52" s="13">
        <f>VLOOKUP(A:A,[1]TDSheet!$A:$AG,33,0)</f>
        <v>93.171400000000006</v>
      </c>
      <c r="AH52" s="13">
        <f>VLOOKUP(A:A,[3]TDSheet!$A:$D,4,0)</f>
        <v>211.38900000000001</v>
      </c>
      <c r="AI52" s="13">
        <f>VLOOKUP(A:A,[1]TDSheet!$A:$AI,35,0)</f>
        <v>0</v>
      </c>
      <c r="AJ52" s="13">
        <f t="shared" si="15"/>
        <v>300</v>
      </c>
      <c r="AK52" s="13">
        <f t="shared" si="16"/>
        <v>180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654.55899999999997</v>
      </c>
      <c r="D53" s="8">
        <v>1705.2950000000001</v>
      </c>
      <c r="E53" s="8">
        <v>1076.684</v>
      </c>
      <c r="F53" s="8">
        <v>1280.3109999999999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1051.4290000000001</v>
      </c>
      <c r="K53" s="13">
        <f t="shared" si="11"/>
        <v>25.254999999999882</v>
      </c>
      <c r="L53" s="13">
        <f>VLOOKUP(A:A,[1]TDSheet!$A:$M,13,0)</f>
        <v>200</v>
      </c>
      <c r="M53" s="13">
        <f>VLOOKUP(A:A,[1]TDSheet!$A:$N,14,0)</f>
        <v>200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5">
        <v>200</v>
      </c>
      <c r="W53" s="13">
        <f t="shared" si="12"/>
        <v>215.33679999999998</v>
      </c>
      <c r="X53" s="15">
        <v>200</v>
      </c>
      <c r="Y53" s="16">
        <f t="shared" si="13"/>
        <v>10.125120276701427</v>
      </c>
      <c r="Z53" s="13">
        <f t="shared" si="14"/>
        <v>5.9456209992904139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148.56900000000002</v>
      </c>
      <c r="AF53" s="13">
        <f>VLOOKUP(A:A,[1]TDSheet!$A:$AF,32,0)</f>
        <v>187.57040000000001</v>
      </c>
      <c r="AG53" s="13">
        <f>VLOOKUP(A:A,[1]TDSheet!$A:$AG,33,0)</f>
        <v>214.58620000000002</v>
      </c>
      <c r="AH53" s="13">
        <f>VLOOKUP(A:A,[3]TDSheet!$A:$D,4,0)</f>
        <v>274.64600000000002</v>
      </c>
      <c r="AI53" s="13" t="str">
        <f>VLOOKUP(A:A,[1]TDSheet!$A:$AI,35,0)</f>
        <v>сниж, авяб</v>
      </c>
      <c r="AJ53" s="13">
        <f t="shared" si="15"/>
        <v>200</v>
      </c>
      <c r="AK53" s="13">
        <f t="shared" si="16"/>
        <v>200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32.816000000000003</v>
      </c>
      <c r="D54" s="8">
        <v>31.704999999999998</v>
      </c>
      <c r="E54" s="8">
        <v>18.050999999999998</v>
      </c>
      <c r="F54" s="8">
        <v>25.425000000000001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34.5</v>
      </c>
      <c r="K54" s="13">
        <f t="shared" si="11"/>
        <v>-16.449000000000002</v>
      </c>
      <c r="L54" s="13">
        <f>VLOOKUP(A:A,[1]TDSheet!$A:$M,13,0)</f>
        <v>30</v>
      </c>
      <c r="M54" s="13">
        <f>VLOOKUP(A:A,[1]TDSheet!$A:$N,14,0)</f>
        <v>20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/>
      <c r="W54" s="13">
        <f t="shared" si="12"/>
        <v>3.6101999999999999</v>
      </c>
      <c r="X54" s="15"/>
      <c r="Y54" s="16">
        <f t="shared" si="13"/>
        <v>20.89219433826381</v>
      </c>
      <c r="Z54" s="13">
        <f t="shared" si="14"/>
        <v>7.0425461193285699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7.8182</v>
      </c>
      <c r="AF54" s="13">
        <f>VLOOKUP(A:A,[1]TDSheet!$A:$AF,32,0)</f>
        <v>7.8462000000000005</v>
      </c>
      <c r="AG54" s="13">
        <f>VLOOKUP(A:A,[1]TDSheet!$A:$AG,33,0)</f>
        <v>6.9055999999999997</v>
      </c>
      <c r="AH54" s="13">
        <v>0</v>
      </c>
      <c r="AI54" s="13">
        <f>VLOOKUP(A:A,[1]TDSheet!$A:$AI,35,0)</f>
        <v>0</v>
      </c>
      <c r="AJ54" s="13">
        <f t="shared" si="15"/>
        <v>0</v>
      </c>
      <c r="AK54" s="13">
        <f t="shared" si="16"/>
        <v>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2955.2910000000002</v>
      </c>
      <c r="D55" s="8">
        <v>7500.3919999999998</v>
      </c>
      <c r="E55" s="8">
        <v>3428.538</v>
      </c>
      <c r="F55" s="8">
        <v>3387.7359999999999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3394.57</v>
      </c>
      <c r="K55" s="13">
        <f t="shared" si="11"/>
        <v>33.967999999999847</v>
      </c>
      <c r="L55" s="13">
        <f>VLOOKUP(A:A,[1]TDSheet!$A:$M,13,0)</f>
        <v>250</v>
      </c>
      <c r="M55" s="13">
        <f>VLOOKUP(A:A,[1]TDSheet!$A:$N,14,0)</f>
        <v>700</v>
      </c>
      <c r="N55" s="13">
        <f>VLOOKUP(A:A,[1]TDSheet!$A:$X,24,0)</f>
        <v>800</v>
      </c>
      <c r="O55" s="13"/>
      <c r="P55" s="13"/>
      <c r="Q55" s="13"/>
      <c r="R55" s="13"/>
      <c r="S55" s="13"/>
      <c r="T55" s="13"/>
      <c r="U55" s="13"/>
      <c r="V55" s="15">
        <v>500</v>
      </c>
      <c r="W55" s="13">
        <f t="shared" si="12"/>
        <v>685.70759999999996</v>
      </c>
      <c r="X55" s="15">
        <v>300</v>
      </c>
      <c r="Y55" s="16">
        <f t="shared" si="13"/>
        <v>8.6592827613402577</v>
      </c>
      <c r="Z55" s="13">
        <f t="shared" si="14"/>
        <v>4.9404965031742396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787.32039999999995</v>
      </c>
      <c r="AF55" s="13">
        <f>VLOOKUP(A:A,[1]TDSheet!$A:$AF,32,0)</f>
        <v>909.64359999999999</v>
      </c>
      <c r="AG55" s="13">
        <f>VLOOKUP(A:A,[1]TDSheet!$A:$AG,33,0)</f>
        <v>861.61699999999996</v>
      </c>
      <c r="AH55" s="13">
        <f>VLOOKUP(A:A,[3]TDSheet!$A:$D,4,0)</f>
        <v>541.39700000000005</v>
      </c>
      <c r="AI55" s="13" t="str">
        <f>VLOOKUP(A:A,[1]TDSheet!$A:$AI,35,0)</f>
        <v>авгяб</v>
      </c>
      <c r="AJ55" s="13">
        <f t="shared" si="15"/>
        <v>500</v>
      </c>
      <c r="AK55" s="13">
        <f t="shared" si="16"/>
        <v>300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1709</v>
      </c>
      <c r="D56" s="8">
        <v>16510</v>
      </c>
      <c r="E56" s="17">
        <v>8417</v>
      </c>
      <c r="F56" s="17">
        <v>5813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6171</v>
      </c>
      <c r="K56" s="13">
        <f t="shared" si="11"/>
        <v>2246</v>
      </c>
      <c r="L56" s="13">
        <f>VLOOKUP(A:A,[1]TDSheet!$A:$M,13,0)</f>
        <v>1200</v>
      </c>
      <c r="M56" s="13">
        <f>VLOOKUP(A:A,[1]TDSheet!$A:$N,14,0)</f>
        <v>1900</v>
      </c>
      <c r="N56" s="13">
        <f>VLOOKUP(A:A,[1]TDSheet!$A:$X,24,0)</f>
        <v>1100</v>
      </c>
      <c r="O56" s="13"/>
      <c r="P56" s="13"/>
      <c r="Q56" s="13"/>
      <c r="R56" s="13"/>
      <c r="S56" s="13"/>
      <c r="T56" s="13"/>
      <c r="U56" s="13"/>
      <c r="V56" s="15">
        <v>800</v>
      </c>
      <c r="W56" s="13">
        <f t="shared" si="12"/>
        <v>1443.4</v>
      </c>
      <c r="X56" s="15">
        <v>1200</v>
      </c>
      <c r="Y56" s="16">
        <f t="shared" si="13"/>
        <v>8.3227102674241369</v>
      </c>
      <c r="Z56" s="13">
        <f t="shared" si="14"/>
        <v>4.0272966606623246</v>
      </c>
      <c r="AA56" s="13"/>
      <c r="AB56" s="13"/>
      <c r="AC56" s="13"/>
      <c r="AD56" s="13">
        <f>VLOOKUP(A:A,[1]TDSheet!$A:$AD,30,0)</f>
        <v>1200</v>
      </c>
      <c r="AE56" s="13">
        <f>VLOOKUP(A:A,[1]TDSheet!$A:$AE,31,0)</f>
        <v>1170</v>
      </c>
      <c r="AF56" s="13">
        <f>VLOOKUP(A:A,[1]TDSheet!$A:$AF,32,0)</f>
        <v>1334</v>
      </c>
      <c r="AG56" s="13">
        <f>VLOOKUP(A:A,[1]TDSheet!$A:$AG,33,0)</f>
        <v>1802.8</v>
      </c>
      <c r="AH56" s="18">
        <v>1209</v>
      </c>
      <c r="AI56" s="13" t="str">
        <f>VLOOKUP(A:A,[1]TDSheet!$A:$AI,35,0)</f>
        <v>оконч</v>
      </c>
      <c r="AJ56" s="13">
        <f t="shared" si="15"/>
        <v>360</v>
      </c>
      <c r="AK56" s="13">
        <f t="shared" si="16"/>
        <v>540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336</v>
      </c>
      <c r="D57" s="8">
        <v>9628</v>
      </c>
      <c r="E57" s="8">
        <v>6868</v>
      </c>
      <c r="F57" s="8">
        <v>2574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7056</v>
      </c>
      <c r="K57" s="13">
        <f t="shared" si="11"/>
        <v>-188</v>
      </c>
      <c r="L57" s="13">
        <f>VLOOKUP(A:A,[1]TDSheet!$A:$M,13,0)</f>
        <v>500</v>
      </c>
      <c r="M57" s="13">
        <f>VLOOKUP(A:A,[1]TDSheet!$A:$N,14,0)</f>
        <v>1000</v>
      </c>
      <c r="N57" s="13">
        <f>VLOOKUP(A:A,[1]TDSheet!$A:$X,24,0)</f>
        <v>1600</v>
      </c>
      <c r="O57" s="13"/>
      <c r="P57" s="13"/>
      <c r="Q57" s="13"/>
      <c r="R57" s="13"/>
      <c r="S57" s="13"/>
      <c r="T57" s="13"/>
      <c r="U57" s="13"/>
      <c r="V57" s="15">
        <v>1200</v>
      </c>
      <c r="W57" s="13">
        <f t="shared" si="12"/>
        <v>973.6</v>
      </c>
      <c r="X57" s="15">
        <v>1000</v>
      </c>
      <c r="Y57" s="16">
        <f t="shared" si="13"/>
        <v>8.0875102711585871</v>
      </c>
      <c r="Z57" s="13">
        <f t="shared" si="14"/>
        <v>2.6437962202136402</v>
      </c>
      <c r="AA57" s="13"/>
      <c r="AB57" s="13"/>
      <c r="AC57" s="13"/>
      <c r="AD57" s="13">
        <f>VLOOKUP(A:A,[1]TDSheet!$A:$AD,30,0)</f>
        <v>2000</v>
      </c>
      <c r="AE57" s="13">
        <f>VLOOKUP(A:A,[1]TDSheet!$A:$AE,31,0)</f>
        <v>871.8</v>
      </c>
      <c r="AF57" s="13">
        <f>VLOOKUP(A:A,[1]TDSheet!$A:$AF,32,0)</f>
        <v>680.2</v>
      </c>
      <c r="AG57" s="13">
        <f>VLOOKUP(A:A,[1]TDSheet!$A:$AG,33,0)</f>
        <v>967.4</v>
      </c>
      <c r="AH57" s="13">
        <f>VLOOKUP(A:A,[3]TDSheet!$A:$D,4,0)</f>
        <v>1071</v>
      </c>
      <c r="AI57" s="13">
        <f>VLOOKUP(A:A,[1]TDSheet!$A:$AI,35,0)</f>
        <v>0</v>
      </c>
      <c r="AJ57" s="13">
        <f t="shared" si="15"/>
        <v>540</v>
      </c>
      <c r="AK57" s="13">
        <f t="shared" si="16"/>
        <v>450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374</v>
      </c>
      <c r="D58" s="8">
        <v>4393</v>
      </c>
      <c r="E58" s="8">
        <v>2174</v>
      </c>
      <c r="F58" s="8">
        <v>1813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2207</v>
      </c>
      <c r="K58" s="13">
        <f t="shared" si="11"/>
        <v>-33</v>
      </c>
      <c r="L58" s="13">
        <f>VLOOKUP(A:A,[1]TDSheet!$A:$M,13,0)</f>
        <v>200</v>
      </c>
      <c r="M58" s="13">
        <f>VLOOKUP(A:A,[1]TDSheet!$A:$N,14,0)</f>
        <v>500</v>
      </c>
      <c r="N58" s="13">
        <f>VLOOKUP(A:A,[1]TDSheet!$A:$X,24,0)</f>
        <v>300</v>
      </c>
      <c r="O58" s="13"/>
      <c r="P58" s="13"/>
      <c r="Q58" s="13"/>
      <c r="R58" s="13"/>
      <c r="S58" s="13"/>
      <c r="T58" s="13"/>
      <c r="U58" s="13"/>
      <c r="V58" s="15">
        <v>300</v>
      </c>
      <c r="W58" s="13">
        <f t="shared" si="12"/>
        <v>434.8</v>
      </c>
      <c r="X58" s="15">
        <v>400</v>
      </c>
      <c r="Y58" s="16">
        <f t="shared" si="13"/>
        <v>8.0795768169273234</v>
      </c>
      <c r="Z58" s="13">
        <f t="shared" si="14"/>
        <v>4.1697332106715734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391.8</v>
      </c>
      <c r="AF58" s="13">
        <f>VLOOKUP(A:A,[1]TDSheet!$A:$AF,32,0)</f>
        <v>413.6</v>
      </c>
      <c r="AG58" s="13">
        <f>VLOOKUP(A:A,[1]TDSheet!$A:$AG,33,0)</f>
        <v>538.20000000000005</v>
      </c>
      <c r="AH58" s="13">
        <f>VLOOKUP(A:A,[3]TDSheet!$A:$D,4,0)</f>
        <v>465</v>
      </c>
      <c r="AI58" s="13" t="str">
        <f>VLOOKUP(A:A,[1]TDSheet!$A:$AI,35,0)</f>
        <v>оконч</v>
      </c>
      <c r="AJ58" s="13">
        <f t="shared" si="15"/>
        <v>135</v>
      </c>
      <c r="AK58" s="13">
        <f t="shared" si="16"/>
        <v>180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136</v>
      </c>
      <c r="D59" s="8">
        <v>589</v>
      </c>
      <c r="E59" s="8">
        <v>380</v>
      </c>
      <c r="F59" s="8">
        <v>329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415</v>
      </c>
      <c r="K59" s="13">
        <f t="shared" si="11"/>
        <v>-35</v>
      </c>
      <c r="L59" s="13">
        <f>VLOOKUP(A:A,[1]TDSheet!$A:$M,13,0)</f>
        <v>0</v>
      </c>
      <c r="M59" s="13">
        <f>VLOOKUP(A:A,[1]TDSheet!$A:$N,14,0)</f>
        <v>50</v>
      </c>
      <c r="N59" s="13">
        <f>VLOOKUP(A:A,[1]TDSheet!$A:$X,24,0)</f>
        <v>80</v>
      </c>
      <c r="O59" s="13"/>
      <c r="P59" s="13"/>
      <c r="Q59" s="13"/>
      <c r="R59" s="13"/>
      <c r="S59" s="13"/>
      <c r="T59" s="13"/>
      <c r="U59" s="13"/>
      <c r="V59" s="15">
        <v>100</v>
      </c>
      <c r="W59" s="13">
        <f t="shared" si="12"/>
        <v>76</v>
      </c>
      <c r="X59" s="15">
        <v>90</v>
      </c>
      <c r="Y59" s="16">
        <f t="shared" si="13"/>
        <v>8.5394736842105257</v>
      </c>
      <c r="Z59" s="13">
        <f t="shared" si="14"/>
        <v>4.3289473684210522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75</v>
      </c>
      <c r="AF59" s="13">
        <f>VLOOKUP(A:A,[1]TDSheet!$A:$AF,32,0)</f>
        <v>69.8</v>
      </c>
      <c r="AG59" s="13">
        <f>VLOOKUP(A:A,[1]TDSheet!$A:$AG,33,0)</f>
        <v>92.2</v>
      </c>
      <c r="AH59" s="13">
        <f>VLOOKUP(A:A,[3]TDSheet!$A:$D,4,0)</f>
        <v>75</v>
      </c>
      <c r="AI59" s="13" t="e">
        <f>VLOOKUP(A:A,[1]TDSheet!$A:$AI,35,0)</f>
        <v>#N/A</v>
      </c>
      <c r="AJ59" s="13">
        <f t="shared" si="15"/>
        <v>40</v>
      </c>
      <c r="AK59" s="13">
        <f t="shared" si="16"/>
        <v>36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276</v>
      </c>
      <c r="D60" s="8">
        <v>363</v>
      </c>
      <c r="E60" s="8">
        <v>387</v>
      </c>
      <c r="F60" s="8">
        <v>225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423</v>
      </c>
      <c r="K60" s="13">
        <f t="shared" si="11"/>
        <v>-36</v>
      </c>
      <c r="L60" s="13">
        <f>VLOOKUP(A:A,[1]TDSheet!$A:$M,13,0)</f>
        <v>50</v>
      </c>
      <c r="M60" s="13">
        <f>VLOOKUP(A:A,[1]TDSheet!$A:$N,14,0)</f>
        <v>80</v>
      </c>
      <c r="N60" s="13">
        <f>VLOOKUP(A:A,[1]TDSheet!$A:$X,24,0)</f>
        <v>100</v>
      </c>
      <c r="O60" s="13"/>
      <c r="P60" s="13"/>
      <c r="Q60" s="13"/>
      <c r="R60" s="13"/>
      <c r="S60" s="13"/>
      <c r="T60" s="13"/>
      <c r="U60" s="13"/>
      <c r="V60" s="15">
        <v>100</v>
      </c>
      <c r="W60" s="13">
        <f t="shared" si="12"/>
        <v>77.400000000000006</v>
      </c>
      <c r="X60" s="15">
        <v>100</v>
      </c>
      <c r="Y60" s="16">
        <f t="shared" si="13"/>
        <v>8.4625322997416017</v>
      </c>
      <c r="Z60" s="13">
        <f t="shared" si="14"/>
        <v>2.9069767441860463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71.2</v>
      </c>
      <c r="AF60" s="13">
        <f>VLOOKUP(A:A,[1]TDSheet!$A:$AF,32,0)</f>
        <v>74</v>
      </c>
      <c r="AG60" s="13">
        <f>VLOOKUP(A:A,[1]TDSheet!$A:$AG,33,0)</f>
        <v>80.8</v>
      </c>
      <c r="AH60" s="13">
        <f>VLOOKUP(A:A,[3]TDSheet!$A:$D,4,0)</f>
        <v>80</v>
      </c>
      <c r="AI60" s="13" t="e">
        <f>VLOOKUP(A:A,[1]TDSheet!$A:$AI,35,0)</f>
        <v>#N/A</v>
      </c>
      <c r="AJ60" s="13">
        <f t="shared" si="15"/>
        <v>40</v>
      </c>
      <c r="AK60" s="13">
        <f t="shared" si="16"/>
        <v>40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439.91300000000001</v>
      </c>
      <c r="D61" s="8">
        <v>1714.048</v>
      </c>
      <c r="E61" s="8">
        <v>1044.1110000000001</v>
      </c>
      <c r="F61" s="8">
        <v>1097.46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1050.7</v>
      </c>
      <c r="K61" s="13">
        <f t="shared" si="11"/>
        <v>-6.5889999999999418</v>
      </c>
      <c r="L61" s="13">
        <f>VLOOKUP(A:A,[1]TDSheet!$A:$M,13,0)</f>
        <v>500</v>
      </c>
      <c r="M61" s="13">
        <f>VLOOKUP(A:A,[1]TDSheet!$A:$N,14,0)</f>
        <v>200</v>
      </c>
      <c r="N61" s="13">
        <f>VLOOKUP(A:A,[1]TDSheet!$A:$X,24,0)</f>
        <v>100</v>
      </c>
      <c r="O61" s="13"/>
      <c r="P61" s="13"/>
      <c r="Q61" s="13"/>
      <c r="R61" s="13"/>
      <c r="S61" s="13"/>
      <c r="T61" s="13"/>
      <c r="U61" s="13"/>
      <c r="V61" s="15">
        <v>200</v>
      </c>
      <c r="W61" s="13">
        <f t="shared" si="12"/>
        <v>208.82220000000001</v>
      </c>
      <c r="X61" s="15">
        <v>200</v>
      </c>
      <c r="Y61" s="16">
        <f t="shared" si="13"/>
        <v>11.001991167605743</v>
      </c>
      <c r="Z61" s="13">
        <f t="shared" si="14"/>
        <v>5.2554757109157935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189.01439999999999</v>
      </c>
      <c r="AF61" s="13">
        <f>VLOOKUP(A:A,[1]TDSheet!$A:$AF,32,0)</f>
        <v>197.53800000000001</v>
      </c>
      <c r="AG61" s="13">
        <f>VLOOKUP(A:A,[1]TDSheet!$A:$AG,33,0)</f>
        <v>220.17739999999998</v>
      </c>
      <c r="AH61" s="13">
        <f>VLOOKUP(A:A,[3]TDSheet!$A:$D,4,0)</f>
        <v>222.07499999999999</v>
      </c>
      <c r="AI61" s="13" t="str">
        <f>VLOOKUP(A:A,[1]TDSheet!$A:$AI,35,0)</f>
        <v>авгяб</v>
      </c>
      <c r="AJ61" s="13">
        <f t="shared" si="15"/>
        <v>200</v>
      </c>
      <c r="AK61" s="13">
        <f t="shared" si="16"/>
        <v>200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468</v>
      </c>
      <c r="D62" s="8">
        <v>522</v>
      </c>
      <c r="E62" s="8">
        <v>472</v>
      </c>
      <c r="F62" s="8">
        <v>505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494</v>
      </c>
      <c r="K62" s="13">
        <f t="shared" si="11"/>
        <v>-22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VLOOKUP(A:A,[1]TDSheet!$A:$X,24,0)</f>
        <v>300</v>
      </c>
      <c r="O62" s="13"/>
      <c r="P62" s="13"/>
      <c r="Q62" s="13"/>
      <c r="R62" s="13"/>
      <c r="S62" s="13"/>
      <c r="T62" s="13"/>
      <c r="U62" s="13"/>
      <c r="V62" s="15">
        <v>300</v>
      </c>
      <c r="W62" s="13">
        <f t="shared" si="12"/>
        <v>94.4</v>
      </c>
      <c r="X62" s="15"/>
      <c r="Y62" s="16">
        <f t="shared" si="13"/>
        <v>11.70550847457627</v>
      </c>
      <c r="Z62" s="13">
        <f t="shared" si="14"/>
        <v>5.3495762711864403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85.4</v>
      </c>
      <c r="AF62" s="13">
        <f>VLOOKUP(A:A,[1]TDSheet!$A:$AF,32,0)</f>
        <v>98.6</v>
      </c>
      <c r="AG62" s="13">
        <f>VLOOKUP(A:A,[1]TDSheet!$A:$AG,33,0)</f>
        <v>97</v>
      </c>
      <c r="AH62" s="13">
        <f>VLOOKUP(A:A,[3]TDSheet!$A:$D,4,0)</f>
        <v>144</v>
      </c>
      <c r="AI62" s="13" t="e">
        <f>VLOOKUP(A:A,[1]TDSheet!$A:$AI,35,0)</f>
        <v>#N/A</v>
      </c>
      <c r="AJ62" s="13">
        <f t="shared" si="15"/>
        <v>30</v>
      </c>
      <c r="AK62" s="13">
        <f t="shared" si="16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57.369</v>
      </c>
      <c r="D63" s="8">
        <v>1581.9259999999999</v>
      </c>
      <c r="E63" s="8">
        <v>885.99199999999996</v>
      </c>
      <c r="F63" s="8">
        <v>731.43600000000004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956.096</v>
      </c>
      <c r="K63" s="13">
        <f t="shared" si="11"/>
        <v>-70.104000000000042</v>
      </c>
      <c r="L63" s="13">
        <f>VLOOKUP(A:A,[1]TDSheet!$A:$M,13,0)</f>
        <v>180</v>
      </c>
      <c r="M63" s="13">
        <f>VLOOKUP(A:A,[1]TDSheet!$A:$N,14,0)</f>
        <v>200</v>
      </c>
      <c r="N63" s="13">
        <f>VLOOKUP(A:A,[1]TDSheet!$A:$X,24,0)</f>
        <v>180</v>
      </c>
      <c r="O63" s="13"/>
      <c r="P63" s="13"/>
      <c r="Q63" s="13"/>
      <c r="R63" s="13"/>
      <c r="S63" s="13"/>
      <c r="T63" s="13"/>
      <c r="U63" s="13"/>
      <c r="V63" s="15"/>
      <c r="W63" s="13">
        <f t="shared" si="12"/>
        <v>177.19839999999999</v>
      </c>
      <c r="X63" s="15">
        <v>150</v>
      </c>
      <c r="Y63" s="16">
        <f t="shared" si="13"/>
        <v>8.1345881226918539</v>
      </c>
      <c r="Z63" s="13">
        <f t="shared" si="14"/>
        <v>4.1277799348075384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140.88140000000001</v>
      </c>
      <c r="AF63" s="13">
        <f>VLOOKUP(A:A,[1]TDSheet!$A:$AF,32,0)</f>
        <v>136.10499999999999</v>
      </c>
      <c r="AG63" s="13">
        <f>VLOOKUP(A:A,[1]TDSheet!$A:$AG,33,0)</f>
        <v>218.2792</v>
      </c>
      <c r="AH63" s="13">
        <f>VLOOKUP(A:A,[3]TDSheet!$A:$D,4,0)</f>
        <v>108.492</v>
      </c>
      <c r="AI63" s="13">
        <f>VLOOKUP(A:A,[1]TDSheet!$A:$AI,35,0)</f>
        <v>0</v>
      </c>
      <c r="AJ63" s="13">
        <f t="shared" si="15"/>
        <v>0</v>
      </c>
      <c r="AK63" s="13">
        <f t="shared" si="16"/>
        <v>150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1273</v>
      </c>
      <c r="D64" s="8">
        <v>6671</v>
      </c>
      <c r="E64" s="8">
        <v>5248</v>
      </c>
      <c r="F64" s="8">
        <v>2600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5400</v>
      </c>
      <c r="K64" s="13">
        <f t="shared" si="11"/>
        <v>-152</v>
      </c>
      <c r="L64" s="13">
        <f>VLOOKUP(A:A,[1]TDSheet!$A:$M,13,0)</f>
        <v>400</v>
      </c>
      <c r="M64" s="13">
        <f>VLOOKUP(A:A,[1]TDSheet!$A:$N,14,0)</f>
        <v>800</v>
      </c>
      <c r="N64" s="13">
        <f>VLOOKUP(A:A,[1]TDSheet!$A:$X,24,0)</f>
        <v>700</v>
      </c>
      <c r="O64" s="13"/>
      <c r="P64" s="13"/>
      <c r="Q64" s="13"/>
      <c r="R64" s="13"/>
      <c r="S64" s="13"/>
      <c r="T64" s="13"/>
      <c r="U64" s="13"/>
      <c r="V64" s="15">
        <v>900</v>
      </c>
      <c r="W64" s="13">
        <f t="shared" si="12"/>
        <v>749.6</v>
      </c>
      <c r="X64" s="15">
        <v>900</v>
      </c>
      <c r="Y64" s="16">
        <f t="shared" si="13"/>
        <v>8.4044823906083241</v>
      </c>
      <c r="Z64" s="13">
        <f t="shared" si="14"/>
        <v>3.4685165421558164</v>
      </c>
      <c r="AA64" s="13"/>
      <c r="AB64" s="13"/>
      <c r="AC64" s="13"/>
      <c r="AD64" s="13">
        <f>VLOOKUP(A:A,[1]TDSheet!$A:$AD,30,0)</f>
        <v>1500</v>
      </c>
      <c r="AE64" s="13">
        <f>VLOOKUP(A:A,[1]TDSheet!$A:$AE,31,0)</f>
        <v>724.4</v>
      </c>
      <c r="AF64" s="13">
        <f>VLOOKUP(A:A,[1]TDSheet!$A:$AF,32,0)</f>
        <v>700.8</v>
      </c>
      <c r="AG64" s="13">
        <f>VLOOKUP(A:A,[1]TDSheet!$A:$AG,33,0)</f>
        <v>854.4</v>
      </c>
      <c r="AH64" s="13">
        <f>VLOOKUP(A:A,[3]TDSheet!$A:$D,4,0)</f>
        <v>832</v>
      </c>
      <c r="AI64" s="13">
        <f>VLOOKUP(A:A,[1]TDSheet!$A:$AI,35,0)</f>
        <v>0</v>
      </c>
      <c r="AJ64" s="13">
        <f t="shared" si="15"/>
        <v>360</v>
      </c>
      <c r="AK64" s="13">
        <f t="shared" si="16"/>
        <v>360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830</v>
      </c>
      <c r="D65" s="8">
        <v>4952</v>
      </c>
      <c r="E65" s="8">
        <v>3339</v>
      </c>
      <c r="F65" s="8">
        <v>2407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3572</v>
      </c>
      <c r="K65" s="13">
        <f t="shared" si="11"/>
        <v>-233</v>
      </c>
      <c r="L65" s="13">
        <f>VLOOKUP(A:A,[1]TDSheet!$A:$M,13,0)</f>
        <v>0</v>
      </c>
      <c r="M65" s="13">
        <f>VLOOKUP(A:A,[1]TDSheet!$A:$N,14,0)</f>
        <v>700</v>
      </c>
      <c r="N65" s="13">
        <f>VLOOKUP(A:A,[1]TDSheet!$A:$X,24,0)</f>
        <v>700</v>
      </c>
      <c r="O65" s="13"/>
      <c r="P65" s="13"/>
      <c r="Q65" s="13"/>
      <c r="R65" s="13"/>
      <c r="S65" s="13"/>
      <c r="T65" s="13"/>
      <c r="U65" s="13"/>
      <c r="V65" s="15">
        <v>900</v>
      </c>
      <c r="W65" s="13">
        <f t="shared" si="12"/>
        <v>667.8</v>
      </c>
      <c r="X65" s="15">
        <v>900</v>
      </c>
      <c r="Y65" s="16">
        <f t="shared" si="13"/>
        <v>8.3962264150943398</v>
      </c>
      <c r="Z65" s="13">
        <f t="shared" si="14"/>
        <v>3.6043725666367177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631.20000000000005</v>
      </c>
      <c r="AF65" s="13">
        <f>VLOOKUP(A:A,[1]TDSheet!$A:$AF,32,0)</f>
        <v>597.6</v>
      </c>
      <c r="AG65" s="13">
        <f>VLOOKUP(A:A,[1]TDSheet!$A:$AG,33,0)</f>
        <v>769.4</v>
      </c>
      <c r="AH65" s="13">
        <f>VLOOKUP(A:A,[3]TDSheet!$A:$D,4,0)</f>
        <v>859</v>
      </c>
      <c r="AI65" s="13">
        <f>VLOOKUP(A:A,[1]TDSheet!$A:$AI,35,0)</f>
        <v>0</v>
      </c>
      <c r="AJ65" s="13">
        <f t="shared" si="15"/>
        <v>360</v>
      </c>
      <c r="AK65" s="13">
        <f t="shared" si="16"/>
        <v>360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519.34100000000001</v>
      </c>
      <c r="D66" s="8">
        <v>2249.79</v>
      </c>
      <c r="E66" s="8">
        <v>1021.396</v>
      </c>
      <c r="F66" s="8">
        <v>821.98599999999999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1039.48</v>
      </c>
      <c r="K66" s="13">
        <f t="shared" si="11"/>
        <v>-18.08400000000006</v>
      </c>
      <c r="L66" s="13">
        <f>VLOOKUP(A:A,[1]TDSheet!$A:$M,13,0)</f>
        <v>90</v>
      </c>
      <c r="M66" s="13">
        <f>VLOOKUP(A:A,[1]TDSheet!$A:$N,14,0)</f>
        <v>250</v>
      </c>
      <c r="N66" s="13">
        <f>VLOOKUP(A:A,[1]TDSheet!$A:$X,24,0)</f>
        <v>130</v>
      </c>
      <c r="O66" s="13"/>
      <c r="P66" s="13"/>
      <c r="Q66" s="13"/>
      <c r="R66" s="13"/>
      <c r="S66" s="13"/>
      <c r="T66" s="13"/>
      <c r="U66" s="13"/>
      <c r="V66" s="15">
        <v>180</v>
      </c>
      <c r="W66" s="13">
        <f t="shared" si="12"/>
        <v>204.2792</v>
      </c>
      <c r="X66" s="15">
        <v>200</v>
      </c>
      <c r="Y66" s="16">
        <f t="shared" si="13"/>
        <v>8.1848078512153943</v>
      </c>
      <c r="Z66" s="13">
        <f t="shared" si="14"/>
        <v>4.023836004840434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223.87299999999999</v>
      </c>
      <c r="AF66" s="13">
        <f>VLOOKUP(A:A,[1]TDSheet!$A:$AF,32,0)</f>
        <v>223.64619999999999</v>
      </c>
      <c r="AG66" s="13">
        <f>VLOOKUP(A:A,[1]TDSheet!$A:$AG,33,0)</f>
        <v>261.20400000000001</v>
      </c>
      <c r="AH66" s="13">
        <f>VLOOKUP(A:A,[3]TDSheet!$A:$D,4,0)</f>
        <v>165.81800000000001</v>
      </c>
      <c r="AI66" s="13">
        <f>VLOOKUP(A:A,[1]TDSheet!$A:$AI,35,0)</f>
        <v>0</v>
      </c>
      <c r="AJ66" s="13">
        <f t="shared" si="15"/>
        <v>180</v>
      </c>
      <c r="AK66" s="13">
        <f t="shared" si="16"/>
        <v>200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108.334</v>
      </c>
      <c r="D67" s="8">
        <v>469.06400000000002</v>
      </c>
      <c r="E67" s="8">
        <v>254.46</v>
      </c>
      <c r="F67" s="8">
        <v>124.13800000000001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257.85599999999999</v>
      </c>
      <c r="K67" s="13">
        <f t="shared" si="11"/>
        <v>-3.3959999999999866</v>
      </c>
      <c r="L67" s="13">
        <f>VLOOKUP(A:A,[1]TDSheet!$A:$M,13,0)</f>
        <v>0</v>
      </c>
      <c r="M67" s="13">
        <f>VLOOKUP(A:A,[1]TDSheet!$A:$N,14,0)</f>
        <v>50</v>
      </c>
      <c r="N67" s="13">
        <f>VLOOKUP(A:A,[1]TDSheet!$A:$X,24,0)</f>
        <v>60</v>
      </c>
      <c r="O67" s="13"/>
      <c r="P67" s="13"/>
      <c r="Q67" s="13"/>
      <c r="R67" s="13"/>
      <c r="S67" s="13"/>
      <c r="T67" s="13"/>
      <c r="U67" s="13"/>
      <c r="V67" s="15">
        <v>100</v>
      </c>
      <c r="W67" s="13">
        <f t="shared" si="12"/>
        <v>50.892000000000003</v>
      </c>
      <c r="X67" s="15">
        <v>100</v>
      </c>
      <c r="Y67" s="16">
        <f t="shared" si="13"/>
        <v>8.5305745500275094</v>
      </c>
      <c r="Z67" s="13">
        <f t="shared" si="14"/>
        <v>2.4392438890198851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50.189</v>
      </c>
      <c r="AF67" s="13">
        <f>VLOOKUP(A:A,[1]TDSheet!$A:$AF,32,0)</f>
        <v>43.14</v>
      </c>
      <c r="AG67" s="13">
        <f>VLOOKUP(A:A,[1]TDSheet!$A:$AG,33,0)</f>
        <v>52.995600000000003</v>
      </c>
      <c r="AH67" s="13">
        <f>VLOOKUP(A:A,[3]TDSheet!$A:$D,4,0)</f>
        <v>51.302</v>
      </c>
      <c r="AI67" s="13" t="e">
        <f>VLOOKUP(A:A,[1]TDSheet!$A:$AI,35,0)</f>
        <v>#N/A</v>
      </c>
      <c r="AJ67" s="13">
        <f t="shared" si="15"/>
        <v>100</v>
      </c>
      <c r="AK67" s="13">
        <f t="shared" si="16"/>
        <v>100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550.29899999999998</v>
      </c>
      <c r="D68" s="8">
        <v>932.88499999999999</v>
      </c>
      <c r="E68" s="8">
        <v>603.70299999999997</v>
      </c>
      <c r="F68" s="8">
        <v>353.07799999999997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580.37199999999996</v>
      </c>
      <c r="K68" s="13">
        <f t="shared" si="11"/>
        <v>23.331000000000017</v>
      </c>
      <c r="L68" s="13">
        <f>VLOOKUP(A:A,[1]TDSheet!$A:$M,13,0)</f>
        <v>0</v>
      </c>
      <c r="M68" s="13">
        <f>VLOOKUP(A:A,[1]TDSheet!$A:$N,14,0)</f>
        <v>120</v>
      </c>
      <c r="N68" s="13">
        <f>VLOOKUP(A:A,[1]TDSheet!$A:$X,24,0)</f>
        <v>220</v>
      </c>
      <c r="O68" s="13"/>
      <c r="P68" s="13"/>
      <c r="Q68" s="13"/>
      <c r="R68" s="13"/>
      <c r="S68" s="13"/>
      <c r="T68" s="13"/>
      <c r="U68" s="13"/>
      <c r="V68" s="15">
        <v>130</v>
      </c>
      <c r="W68" s="13">
        <f t="shared" si="12"/>
        <v>120.7406</v>
      </c>
      <c r="X68" s="15">
        <v>150</v>
      </c>
      <c r="Y68" s="16">
        <f t="shared" si="13"/>
        <v>8.059244363536374</v>
      </c>
      <c r="Z68" s="13">
        <f t="shared" si="14"/>
        <v>2.924269052828957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116.33019999999999</v>
      </c>
      <c r="AF68" s="13">
        <f>VLOOKUP(A:A,[1]TDSheet!$A:$AF,32,0)</f>
        <v>148.39159999999998</v>
      </c>
      <c r="AG68" s="13">
        <f>VLOOKUP(A:A,[1]TDSheet!$A:$AG,33,0)</f>
        <v>126.03579999999999</v>
      </c>
      <c r="AH68" s="13">
        <f>VLOOKUP(A:A,[3]TDSheet!$A:$D,4,0)</f>
        <v>95.69</v>
      </c>
      <c r="AI68" s="13">
        <f>VLOOKUP(A:A,[1]TDSheet!$A:$AI,35,0)</f>
        <v>0</v>
      </c>
      <c r="AJ68" s="13">
        <f t="shared" si="15"/>
        <v>130</v>
      </c>
      <c r="AK68" s="13">
        <f t="shared" si="16"/>
        <v>150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120.337</v>
      </c>
      <c r="D69" s="8">
        <v>597.65300000000002</v>
      </c>
      <c r="E69" s="8">
        <v>296.98200000000003</v>
      </c>
      <c r="F69" s="8">
        <v>267.07400000000001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295.60899999999998</v>
      </c>
      <c r="K69" s="13">
        <f t="shared" si="11"/>
        <v>1.3730000000000473</v>
      </c>
      <c r="L69" s="13">
        <f>VLOOKUP(A:A,[1]TDSheet!$A:$M,13,0)</f>
        <v>0</v>
      </c>
      <c r="M69" s="13">
        <f>VLOOKUP(A:A,[1]TDSheet!$A:$N,14,0)</f>
        <v>50</v>
      </c>
      <c r="N69" s="13">
        <f>VLOOKUP(A:A,[1]TDSheet!$A:$X,24,0)</f>
        <v>50</v>
      </c>
      <c r="O69" s="13"/>
      <c r="P69" s="13"/>
      <c r="Q69" s="13"/>
      <c r="R69" s="13"/>
      <c r="S69" s="13"/>
      <c r="T69" s="13"/>
      <c r="U69" s="13"/>
      <c r="V69" s="15">
        <v>60</v>
      </c>
      <c r="W69" s="13">
        <f t="shared" si="12"/>
        <v>59.396400000000007</v>
      </c>
      <c r="X69" s="15">
        <v>80</v>
      </c>
      <c r="Y69" s="16">
        <f t="shared" si="13"/>
        <v>8.537116727613121</v>
      </c>
      <c r="Z69" s="13">
        <f t="shared" si="14"/>
        <v>4.4964677993952495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66.766199999999998</v>
      </c>
      <c r="AF69" s="13">
        <f>VLOOKUP(A:A,[1]TDSheet!$A:$AF,32,0)</f>
        <v>56.888599999999997</v>
      </c>
      <c r="AG69" s="13">
        <f>VLOOKUP(A:A,[1]TDSheet!$A:$AG,33,0)</f>
        <v>69.64439999999999</v>
      </c>
      <c r="AH69" s="13">
        <f>VLOOKUP(A:A,[3]TDSheet!$A:$D,4,0)</f>
        <v>60.593000000000004</v>
      </c>
      <c r="AI69" s="13" t="e">
        <f>VLOOKUP(A:A,[1]TDSheet!$A:$AI,35,0)</f>
        <v>#N/A</v>
      </c>
      <c r="AJ69" s="13">
        <f t="shared" si="15"/>
        <v>60</v>
      </c>
      <c r="AK69" s="13">
        <f t="shared" si="16"/>
        <v>80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88</v>
      </c>
      <c r="D70" s="8">
        <v>194</v>
      </c>
      <c r="E70" s="8">
        <v>170</v>
      </c>
      <c r="F70" s="8">
        <v>112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187</v>
      </c>
      <c r="K70" s="13">
        <f t="shared" si="11"/>
        <v>-17</v>
      </c>
      <c r="L70" s="13">
        <f>VLOOKUP(A:A,[1]TDSheet!$A:$M,13,0)</f>
        <v>0</v>
      </c>
      <c r="M70" s="13">
        <f>VLOOKUP(A:A,[1]TDSheet!$A:$N,14,0)</f>
        <v>50</v>
      </c>
      <c r="N70" s="13">
        <f>VLOOKUP(A:A,[1]TDSheet!$A:$X,24,0)</f>
        <v>30</v>
      </c>
      <c r="O70" s="13"/>
      <c r="P70" s="13"/>
      <c r="Q70" s="13"/>
      <c r="R70" s="13"/>
      <c r="S70" s="13"/>
      <c r="T70" s="13"/>
      <c r="U70" s="13"/>
      <c r="V70" s="15">
        <v>50</v>
      </c>
      <c r="W70" s="13">
        <f t="shared" si="12"/>
        <v>34</v>
      </c>
      <c r="X70" s="15">
        <v>50</v>
      </c>
      <c r="Y70" s="16">
        <f t="shared" si="13"/>
        <v>8.5882352941176467</v>
      </c>
      <c r="Z70" s="13">
        <f t="shared" si="14"/>
        <v>3.2941176470588234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28.8</v>
      </c>
      <c r="AF70" s="13">
        <f>VLOOKUP(A:A,[1]TDSheet!$A:$AF,32,0)</f>
        <v>29.8</v>
      </c>
      <c r="AG70" s="13">
        <f>VLOOKUP(A:A,[1]TDSheet!$A:$AG,33,0)</f>
        <v>35</v>
      </c>
      <c r="AH70" s="13">
        <f>VLOOKUP(A:A,[3]TDSheet!$A:$D,4,0)</f>
        <v>35</v>
      </c>
      <c r="AI70" s="13">
        <f>VLOOKUP(A:A,[1]TDSheet!$A:$AI,35,0)</f>
        <v>0</v>
      </c>
      <c r="AJ70" s="13">
        <f t="shared" si="15"/>
        <v>30</v>
      </c>
      <c r="AK70" s="13">
        <f t="shared" si="16"/>
        <v>30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66</v>
      </c>
      <c r="D71" s="8">
        <v>562</v>
      </c>
      <c r="E71" s="8">
        <v>350</v>
      </c>
      <c r="F71" s="8">
        <v>277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473</v>
      </c>
      <c r="K71" s="13">
        <f t="shared" si="11"/>
        <v>-123</v>
      </c>
      <c r="L71" s="13">
        <f>VLOOKUP(A:A,[1]TDSheet!$A:$M,13,0)</f>
        <v>0</v>
      </c>
      <c r="M71" s="13">
        <f>VLOOKUP(A:A,[1]TDSheet!$A:$N,14,0)</f>
        <v>50</v>
      </c>
      <c r="N71" s="13">
        <f>VLOOKUP(A:A,[1]TDSheet!$A:$X,24,0)</f>
        <v>50</v>
      </c>
      <c r="O71" s="13"/>
      <c r="P71" s="13"/>
      <c r="Q71" s="13"/>
      <c r="R71" s="13"/>
      <c r="S71" s="13"/>
      <c r="T71" s="13"/>
      <c r="U71" s="13"/>
      <c r="V71" s="15">
        <v>130</v>
      </c>
      <c r="W71" s="13">
        <f t="shared" si="12"/>
        <v>70</v>
      </c>
      <c r="X71" s="15">
        <v>90</v>
      </c>
      <c r="Y71" s="16">
        <f t="shared" si="13"/>
        <v>8.5285714285714285</v>
      </c>
      <c r="Z71" s="13">
        <f t="shared" si="14"/>
        <v>3.9571428571428573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54.8</v>
      </c>
      <c r="AF71" s="13">
        <f>VLOOKUP(A:A,[1]TDSheet!$A:$AF,32,0)</f>
        <v>66</v>
      </c>
      <c r="AG71" s="13">
        <f>VLOOKUP(A:A,[1]TDSheet!$A:$AG,33,0)</f>
        <v>79.599999999999994</v>
      </c>
      <c r="AH71" s="13">
        <f>VLOOKUP(A:A,[3]TDSheet!$A:$D,4,0)</f>
        <v>143</v>
      </c>
      <c r="AI71" s="13" t="str">
        <f>VLOOKUP(A:A,[1]TDSheet!$A:$AI,35,0)</f>
        <v>продавг</v>
      </c>
      <c r="AJ71" s="13">
        <f t="shared" si="15"/>
        <v>78</v>
      </c>
      <c r="AK71" s="13">
        <f t="shared" si="16"/>
        <v>54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457</v>
      </c>
      <c r="D72" s="8">
        <v>639</v>
      </c>
      <c r="E72" s="8">
        <v>585</v>
      </c>
      <c r="F72" s="8">
        <v>506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590</v>
      </c>
      <c r="K72" s="13">
        <f t="shared" ref="K72:K111" si="17">E72-J72</f>
        <v>-5</v>
      </c>
      <c r="L72" s="13">
        <f>VLOOKUP(A:A,[1]TDSheet!$A:$M,13,0)</f>
        <v>0</v>
      </c>
      <c r="M72" s="13">
        <f>VLOOKUP(A:A,[1]TDSheet!$A:$N,14,0)</f>
        <v>150</v>
      </c>
      <c r="N72" s="13">
        <f>VLOOKUP(A:A,[1]TDSheet!$A:$X,24,0)</f>
        <v>30</v>
      </c>
      <c r="O72" s="13"/>
      <c r="P72" s="13"/>
      <c r="Q72" s="13"/>
      <c r="R72" s="13"/>
      <c r="S72" s="13"/>
      <c r="T72" s="13"/>
      <c r="U72" s="13"/>
      <c r="V72" s="15">
        <v>160</v>
      </c>
      <c r="W72" s="13">
        <f t="shared" ref="W72:W111" si="18">(E72-AD72)/5</f>
        <v>117</v>
      </c>
      <c r="X72" s="15">
        <v>120</v>
      </c>
      <c r="Y72" s="16">
        <f t="shared" ref="Y72:Y111" si="19">(F72+L72+M72+N72+V72+X72)/W72</f>
        <v>8.2564102564102573</v>
      </c>
      <c r="Z72" s="13">
        <f t="shared" ref="Z72:Z111" si="20">F72/W72</f>
        <v>4.3247863247863245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109.6</v>
      </c>
      <c r="AF72" s="13">
        <f>VLOOKUP(A:A,[1]TDSheet!$A:$AF,32,0)</f>
        <v>146.4</v>
      </c>
      <c r="AG72" s="13">
        <f>VLOOKUP(A:A,[1]TDSheet!$A:$AG,33,0)</f>
        <v>145.4</v>
      </c>
      <c r="AH72" s="13">
        <f>VLOOKUP(A:A,[3]TDSheet!$A:$D,4,0)</f>
        <v>151</v>
      </c>
      <c r="AI72" s="13" t="str">
        <f>VLOOKUP(A:A,[1]TDSheet!$A:$AI,35,0)</f>
        <v>продавг</v>
      </c>
      <c r="AJ72" s="13">
        <f t="shared" ref="AJ72:AJ111" si="21">V72*H72</f>
        <v>96</v>
      </c>
      <c r="AK72" s="13">
        <f t="shared" ref="AK72:AK111" si="22">X72*H72</f>
        <v>72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111.393</v>
      </c>
      <c r="D73" s="8">
        <v>235.91200000000001</v>
      </c>
      <c r="E73" s="8">
        <v>188.673</v>
      </c>
      <c r="F73" s="8">
        <v>103.574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216.11</v>
      </c>
      <c r="K73" s="13">
        <f t="shared" si="17"/>
        <v>-27.437000000000012</v>
      </c>
      <c r="L73" s="13">
        <f>VLOOKUP(A:A,[1]TDSheet!$A:$M,13,0)</f>
        <v>50</v>
      </c>
      <c r="M73" s="13">
        <f>VLOOKUP(A:A,[1]TDSheet!$A:$N,14,0)</f>
        <v>40</v>
      </c>
      <c r="N73" s="13">
        <f>VLOOKUP(A:A,[1]TDSheet!$A:$X,24,0)</f>
        <v>50</v>
      </c>
      <c r="O73" s="13"/>
      <c r="P73" s="13"/>
      <c r="Q73" s="13"/>
      <c r="R73" s="13"/>
      <c r="S73" s="13"/>
      <c r="T73" s="13"/>
      <c r="U73" s="13"/>
      <c r="V73" s="15">
        <v>30</v>
      </c>
      <c r="W73" s="13">
        <f t="shared" si="18"/>
        <v>37.7346</v>
      </c>
      <c r="X73" s="15">
        <v>30</v>
      </c>
      <c r="Y73" s="16">
        <f t="shared" si="19"/>
        <v>8.0449772887482585</v>
      </c>
      <c r="Z73" s="13">
        <f t="shared" si="20"/>
        <v>2.7448018529413325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31.588000000000001</v>
      </c>
      <c r="AF73" s="13">
        <f>VLOOKUP(A:A,[1]TDSheet!$A:$AF,32,0)</f>
        <v>39.105599999999995</v>
      </c>
      <c r="AG73" s="13">
        <f>VLOOKUP(A:A,[1]TDSheet!$A:$AG,33,0)</f>
        <v>34.009</v>
      </c>
      <c r="AH73" s="13">
        <f>VLOOKUP(A:A,[3]TDSheet!$A:$D,4,0)</f>
        <v>17.236999999999998</v>
      </c>
      <c r="AI73" s="13">
        <f>VLOOKUP(A:A,[1]TDSheet!$A:$AI,35,0)</f>
        <v>0</v>
      </c>
      <c r="AJ73" s="13">
        <f t="shared" si="21"/>
        <v>30</v>
      </c>
      <c r="AK73" s="13">
        <f t="shared" si="22"/>
        <v>30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441</v>
      </c>
      <c r="D74" s="8">
        <v>1073</v>
      </c>
      <c r="E74" s="8">
        <v>803</v>
      </c>
      <c r="F74" s="8">
        <v>703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799</v>
      </c>
      <c r="K74" s="13">
        <f t="shared" si="17"/>
        <v>4</v>
      </c>
      <c r="L74" s="13">
        <f>VLOOKUP(A:A,[1]TDSheet!$A:$M,13,0)</f>
        <v>100</v>
      </c>
      <c r="M74" s="13">
        <f>VLOOKUP(A:A,[1]TDSheet!$A:$N,14,0)</f>
        <v>200</v>
      </c>
      <c r="N74" s="13">
        <f>VLOOKUP(A:A,[1]TDSheet!$A:$X,24,0)</f>
        <v>100</v>
      </c>
      <c r="O74" s="13"/>
      <c r="P74" s="13"/>
      <c r="Q74" s="13"/>
      <c r="R74" s="13"/>
      <c r="S74" s="13"/>
      <c r="T74" s="13"/>
      <c r="U74" s="13"/>
      <c r="V74" s="15">
        <v>200</v>
      </c>
      <c r="W74" s="13">
        <f t="shared" si="18"/>
        <v>160.6</v>
      </c>
      <c r="X74" s="15">
        <v>150</v>
      </c>
      <c r="Y74" s="16">
        <f t="shared" si="19"/>
        <v>9.0473225404732265</v>
      </c>
      <c r="Z74" s="13">
        <f t="shared" si="20"/>
        <v>4.3773349937733501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146.6</v>
      </c>
      <c r="AF74" s="13">
        <f>VLOOKUP(A:A,[1]TDSheet!$A:$AF,32,0)</f>
        <v>185</v>
      </c>
      <c r="AG74" s="13">
        <f>VLOOKUP(A:A,[1]TDSheet!$A:$AG,33,0)</f>
        <v>199.2</v>
      </c>
      <c r="AH74" s="13">
        <f>VLOOKUP(A:A,[3]TDSheet!$A:$D,4,0)</f>
        <v>205</v>
      </c>
      <c r="AI74" s="13" t="str">
        <f>VLOOKUP(A:A,[1]TDSheet!$A:$AI,35,0)</f>
        <v>авгяб</v>
      </c>
      <c r="AJ74" s="13">
        <f t="shared" si="21"/>
        <v>120</v>
      </c>
      <c r="AK74" s="13">
        <f t="shared" si="22"/>
        <v>90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608</v>
      </c>
      <c r="D75" s="8">
        <v>1222</v>
      </c>
      <c r="E75" s="8">
        <v>1128</v>
      </c>
      <c r="F75" s="8">
        <v>688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1129</v>
      </c>
      <c r="K75" s="13">
        <f t="shared" si="17"/>
        <v>-1</v>
      </c>
      <c r="L75" s="13">
        <f>VLOOKUP(A:A,[1]TDSheet!$A:$M,13,0)</f>
        <v>150</v>
      </c>
      <c r="M75" s="13">
        <f>VLOOKUP(A:A,[1]TDSheet!$A:$N,14,0)</f>
        <v>250</v>
      </c>
      <c r="N75" s="13">
        <f>VLOOKUP(A:A,[1]TDSheet!$A:$X,24,0)</f>
        <v>170</v>
      </c>
      <c r="O75" s="13"/>
      <c r="P75" s="13"/>
      <c r="Q75" s="13"/>
      <c r="R75" s="13"/>
      <c r="S75" s="13"/>
      <c r="T75" s="13"/>
      <c r="U75" s="13"/>
      <c r="V75" s="15">
        <v>250</v>
      </c>
      <c r="W75" s="13">
        <f t="shared" si="18"/>
        <v>225.6</v>
      </c>
      <c r="X75" s="15">
        <v>280</v>
      </c>
      <c r="Y75" s="16">
        <f t="shared" si="19"/>
        <v>7.9255319148936172</v>
      </c>
      <c r="Z75" s="13">
        <f t="shared" si="20"/>
        <v>3.0496453900709222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202.8</v>
      </c>
      <c r="AF75" s="13">
        <f>VLOOKUP(A:A,[1]TDSheet!$A:$AF,32,0)</f>
        <v>230.2</v>
      </c>
      <c r="AG75" s="13">
        <f>VLOOKUP(A:A,[1]TDSheet!$A:$AG,33,0)</f>
        <v>243</v>
      </c>
      <c r="AH75" s="13">
        <f>VLOOKUP(A:A,[3]TDSheet!$A:$D,4,0)</f>
        <v>292</v>
      </c>
      <c r="AI75" s="13">
        <f>VLOOKUP(A:A,[1]TDSheet!$A:$AI,35,0)</f>
        <v>0</v>
      </c>
      <c r="AJ75" s="13">
        <f t="shared" si="21"/>
        <v>150</v>
      </c>
      <c r="AK75" s="13">
        <f t="shared" si="22"/>
        <v>168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-6</v>
      </c>
      <c r="D76" s="8">
        <v>220</v>
      </c>
      <c r="E76" s="8">
        <v>128</v>
      </c>
      <c r="F76" s="8">
        <v>86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248</v>
      </c>
      <c r="K76" s="13">
        <f t="shared" si="17"/>
        <v>-120</v>
      </c>
      <c r="L76" s="13">
        <f>VLOOKUP(A:A,[1]TDSheet!$A:$M,13,0)</f>
        <v>200</v>
      </c>
      <c r="M76" s="13">
        <f>VLOOKUP(A:A,[1]TDSheet!$A:$N,14,0)</f>
        <v>200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3"/>
      <c r="V76" s="15">
        <v>300</v>
      </c>
      <c r="W76" s="13">
        <f t="shared" si="18"/>
        <v>25.6</v>
      </c>
      <c r="X76" s="15">
        <v>200</v>
      </c>
      <c r="Y76" s="16">
        <f t="shared" si="19"/>
        <v>42.421875</v>
      </c>
      <c r="Z76" s="13">
        <f t="shared" si="20"/>
        <v>3.359375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102.4</v>
      </c>
      <c r="AF76" s="13">
        <f>VLOOKUP(A:A,[1]TDSheet!$A:$AF,32,0)</f>
        <v>2.2000000000000002</v>
      </c>
      <c r="AG76" s="13">
        <f>VLOOKUP(A:A,[1]TDSheet!$A:$AG,33,0)</f>
        <v>1.4</v>
      </c>
      <c r="AH76" s="13">
        <f>VLOOKUP(A:A,[3]TDSheet!$A:$D,4,0)</f>
        <v>111</v>
      </c>
      <c r="AI76" s="13">
        <f>VLOOKUP(A:A,[1]TDSheet!$A:$AI,35,0)</f>
        <v>0</v>
      </c>
      <c r="AJ76" s="13">
        <f t="shared" si="21"/>
        <v>120</v>
      </c>
      <c r="AK76" s="13">
        <f t="shared" si="22"/>
        <v>80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171</v>
      </c>
      <c r="D77" s="8">
        <v>1431</v>
      </c>
      <c r="E77" s="8">
        <v>975</v>
      </c>
      <c r="F77" s="8">
        <v>612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1005</v>
      </c>
      <c r="K77" s="13">
        <f t="shared" si="17"/>
        <v>-30</v>
      </c>
      <c r="L77" s="13">
        <f>VLOOKUP(A:A,[1]TDSheet!$A:$M,13,0)</f>
        <v>150</v>
      </c>
      <c r="M77" s="13">
        <f>VLOOKUP(A:A,[1]TDSheet!$A:$N,14,0)</f>
        <v>220</v>
      </c>
      <c r="N77" s="13">
        <f>VLOOKUP(A:A,[1]TDSheet!$A:$X,24,0)</f>
        <v>250</v>
      </c>
      <c r="O77" s="13"/>
      <c r="P77" s="13"/>
      <c r="Q77" s="13"/>
      <c r="R77" s="13"/>
      <c r="S77" s="13"/>
      <c r="T77" s="13"/>
      <c r="U77" s="13"/>
      <c r="V77" s="15">
        <v>180</v>
      </c>
      <c r="W77" s="13">
        <f t="shared" si="18"/>
        <v>195</v>
      </c>
      <c r="X77" s="15">
        <v>200</v>
      </c>
      <c r="Y77" s="16">
        <f t="shared" si="19"/>
        <v>8.2666666666666675</v>
      </c>
      <c r="Z77" s="13">
        <f t="shared" si="20"/>
        <v>3.1384615384615384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181.6</v>
      </c>
      <c r="AF77" s="13">
        <f>VLOOKUP(A:A,[1]TDSheet!$A:$AF,32,0)</f>
        <v>186.4</v>
      </c>
      <c r="AG77" s="13">
        <f>VLOOKUP(A:A,[1]TDSheet!$A:$AG,33,0)</f>
        <v>229.2</v>
      </c>
      <c r="AH77" s="13">
        <f>VLOOKUP(A:A,[3]TDSheet!$A:$D,4,0)</f>
        <v>186</v>
      </c>
      <c r="AI77" s="13">
        <f>VLOOKUP(A:A,[1]TDSheet!$A:$AI,35,0)</f>
        <v>0</v>
      </c>
      <c r="AJ77" s="13">
        <f t="shared" si="21"/>
        <v>59.400000000000006</v>
      </c>
      <c r="AK77" s="13">
        <f t="shared" si="22"/>
        <v>66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161</v>
      </c>
      <c r="D78" s="8">
        <v>916</v>
      </c>
      <c r="E78" s="8">
        <v>606</v>
      </c>
      <c r="F78" s="8">
        <v>461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642</v>
      </c>
      <c r="K78" s="13">
        <f t="shared" si="17"/>
        <v>-36</v>
      </c>
      <c r="L78" s="13">
        <f>VLOOKUP(A:A,[1]TDSheet!$A:$M,13,0)</f>
        <v>0</v>
      </c>
      <c r="M78" s="13">
        <f>VLOOKUP(A:A,[1]TDSheet!$A:$N,14,0)</f>
        <v>100</v>
      </c>
      <c r="N78" s="13">
        <f>VLOOKUP(A:A,[1]TDSheet!$A:$X,24,0)</f>
        <v>80</v>
      </c>
      <c r="O78" s="13"/>
      <c r="P78" s="13"/>
      <c r="Q78" s="13"/>
      <c r="R78" s="13"/>
      <c r="S78" s="13"/>
      <c r="T78" s="13"/>
      <c r="U78" s="13"/>
      <c r="V78" s="15">
        <v>150</v>
      </c>
      <c r="W78" s="13">
        <f t="shared" si="18"/>
        <v>121.2</v>
      </c>
      <c r="X78" s="15">
        <v>150</v>
      </c>
      <c r="Y78" s="16">
        <f t="shared" si="19"/>
        <v>7.7640264026402637</v>
      </c>
      <c r="Z78" s="13">
        <f t="shared" si="20"/>
        <v>3.8036303630363038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104.4</v>
      </c>
      <c r="AF78" s="13">
        <f>VLOOKUP(A:A,[1]TDSheet!$A:$AF,32,0)</f>
        <v>82.4</v>
      </c>
      <c r="AG78" s="13">
        <f>VLOOKUP(A:A,[1]TDSheet!$A:$AG,33,0)</f>
        <v>137.80000000000001</v>
      </c>
      <c r="AH78" s="13">
        <f>VLOOKUP(A:A,[3]TDSheet!$A:$D,4,0)</f>
        <v>131</v>
      </c>
      <c r="AI78" s="13">
        <f>VLOOKUP(A:A,[1]TDSheet!$A:$AI,35,0)</f>
        <v>0</v>
      </c>
      <c r="AJ78" s="13">
        <f t="shared" si="21"/>
        <v>52.5</v>
      </c>
      <c r="AK78" s="13">
        <f t="shared" si="22"/>
        <v>52.5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121</v>
      </c>
      <c r="D79" s="8">
        <v>369</v>
      </c>
      <c r="E79" s="8">
        <v>324</v>
      </c>
      <c r="F79" s="8">
        <v>157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348</v>
      </c>
      <c r="K79" s="13">
        <f t="shared" si="17"/>
        <v>-24</v>
      </c>
      <c r="L79" s="13">
        <f>VLOOKUP(A:A,[1]TDSheet!$A:$M,13,0)</f>
        <v>80</v>
      </c>
      <c r="M79" s="13">
        <f>VLOOKUP(A:A,[1]TDSheet!$A:$N,14,0)</f>
        <v>50</v>
      </c>
      <c r="N79" s="13">
        <f>VLOOKUP(A:A,[1]TDSheet!$A:$X,24,0)</f>
        <v>60</v>
      </c>
      <c r="O79" s="13"/>
      <c r="P79" s="13"/>
      <c r="Q79" s="13"/>
      <c r="R79" s="13"/>
      <c r="S79" s="13"/>
      <c r="T79" s="13"/>
      <c r="U79" s="13"/>
      <c r="V79" s="15">
        <v>100</v>
      </c>
      <c r="W79" s="13">
        <f t="shared" si="18"/>
        <v>64.8</v>
      </c>
      <c r="X79" s="15">
        <v>100</v>
      </c>
      <c r="Y79" s="16">
        <f t="shared" si="19"/>
        <v>8.4413580246913575</v>
      </c>
      <c r="Z79" s="13">
        <f t="shared" si="20"/>
        <v>2.4228395061728398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53.8</v>
      </c>
      <c r="AF79" s="13">
        <f>VLOOKUP(A:A,[1]TDSheet!$A:$AF,32,0)</f>
        <v>80.599999999999994</v>
      </c>
      <c r="AG79" s="13">
        <f>VLOOKUP(A:A,[1]TDSheet!$A:$AG,33,0)</f>
        <v>67.599999999999994</v>
      </c>
      <c r="AH79" s="13">
        <f>VLOOKUP(A:A,[3]TDSheet!$A:$D,4,0)</f>
        <v>93</v>
      </c>
      <c r="AI79" s="13">
        <f>VLOOKUP(A:A,[1]TDSheet!$A:$AI,35,0)</f>
        <v>0</v>
      </c>
      <c r="AJ79" s="13">
        <f t="shared" si="21"/>
        <v>33</v>
      </c>
      <c r="AK79" s="13">
        <f t="shared" si="22"/>
        <v>33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1302</v>
      </c>
      <c r="D80" s="8">
        <v>8468</v>
      </c>
      <c r="E80" s="8">
        <v>5443</v>
      </c>
      <c r="F80" s="8">
        <v>4205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5562</v>
      </c>
      <c r="K80" s="13">
        <f t="shared" si="17"/>
        <v>-119</v>
      </c>
      <c r="L80" s="13">
        <f>VLOOKUP(A:A,[1]TDSheet!$A:$M,13,0)</f>
        <v>900</v>
      </c>
      <c r="M80" s="13">
        <f>VLOOKUP(A:A,[1]TDSheet!$A:$N,14,0)</f>
        <v>1100</v>
      </c>
      <c r="N80" s="13">
        <f>VLOOKUP(A:A,[1]TDSheet!$A:$X,24,0)</f>
        <v>1000</v>
      </c>
      <c r="O80" s="13"/>
      <c r="P80" s="13"/>
      <c r="Q80" s="13"/>
      <c r="R80" s="13"/>
      <c r="S80" s="13"/>
      <c r="T80" s="13"/>
      <c r="U80" s="13"/>
      <c r="V80" s="15">
        <v>1200</v>
      </c>
      <c r="W80" s="13">
        <f t="shared" si="18"/>
        <v>807.8</v>
      </c>
      <c r="X80" s="15">
        <v>1000</v>
      </c>
      <c r="Y80" s="16">
        <f t="shared" si="19"/>
        <v>11.642733349839069</v>
      </c>
      <c r="Z80" s="13">
        <f t="shared" si="20"/>
        <v>5.2054964100024765</v>
      </c>
      <c r="AA80" s="13"/>
      <c r="AB80" s="13"/>
      <c r="AC80" s="13"/>
      <c r="AD80" s="13">
        <f>VLOOKUP(A:A,[1]TDSheet!$A:$AD,30,0)</f>
        <v>1404</v>
      </c>
      <c r="AE80" s="13">
        <f>VLOOKUP(A:A,[1]TDSheet!$A:$AE,31,0)</f>
        <v>685.6</v>
      </c>
      <c r="AF80" s="13">
        <f>VLOOKUP(A:A,[1]TDSheet!$A:$AF,32,0)</f>
        <v>823.4</v>
      </c>
      <c r="AG80" s="13">
        <f>VLOOKUP(A:A,[1]TDSheet!$A:$AG,33,0)</f>
        <v>921.6</v>
      </c>
      <c r="AH80" s="13">
        <f>VLOOKUP(A:A,[3]TDSheet!$A:$D,4,0)</f>
        <v>835</v>
      </c>
      <c r="AI80" s="13" t="str">
        <f>VLOOKUP(A:A,[1]TDSheet!$A:$AI,35,0)</f>
        <v>авгяб</v>
      </c>
      <c r="AJ80" s="13">
        <f t="shared" si="21"/>
        <v>420</v>
      </c>
      <c r="AK80" s="13">
        <f t="shared" si="22"/>
        <v>350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4306</v>
      </c>
      <c r="D81" s="8">
        <v>15031</v>
      </c>
      <c r="E81" s="8">
        <v>13783</v>
      </c>
      <c r="F81" s="8">
        <v>5404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13909</v>
      </c>
      <c r="K81" s="13">
        <f t="shared" si="17"/>
        <v>-126</v>
      </c>
      <c r="L81" s="13">
        <f>VLOOKUP(A:A,[1]TDSheet!$A:$M,13,0)</f>
        <v>2100</v>
      </c>
      <c r="M81" s="13">
        <f>VLOOKUP(A:A,[1]TDSheet!$A:$N,14,0)</f>
        <v>1800</v>
      </c>
      <c r="N81" s="13">
        <f>VLOOKUP(A:A,[1]TDSheet!$A:$X,24,0)</f>
        <v>2000</v>
      </c>
      <c r="O81" s="13"/>
      <c r="P81" s="13"/>
      <c r="Q81" s="13"/>
      <c r="R81" s="13"/>
      <c r="S81" s="13"/>
      <c r="T81" s="13"/>
      <c r="U81" s="13"/>
      <c r="V81" s="15">
        <v>2500</v>
      </c>
      <c r="W81" s="13">
        <f t="shared" si="18"/>
        <v>2156.6</v>
      </c>
      <c r="X81" s="15">
        <v>2500</v>
      </c>
      <c r="Y81" s="16">
        <f t="shared" si="19"/>
        <v>7.5600482240563851</v>
      </c>
      <c r="Z81" s="13">
        <f t="shared" si="20"/>
        <v>2.5057961606232033</v>
      </c>
      <c r="AA81" s="13"/>
      <c r="AB81" s="13"/>
      <c r="AC81" s="13"/>
      <c r="AD81" s="13">
        <f>VLOOKUP(A:A,[1]TDSheet!$A:$AD,30,0)</f>
        <v>3000</v>
      </c>
      <c r="AE81" s="13">
        <f>VLOOKUP(A:A,[1]TDSheet!$A:$AE,31,0)</f>
        <v>1772</v>
      </c>
      <c r="AF81" s="13">
        <f>VLOOKUP(A:A,[1]TDSheet!$A:$AF,32,0)</f>
        <v>2082.1999999999998</v>
      </c>
      <c r="AG81" s="13">
        <f>VLOOKUP(A:A,[1]TDSheet!$A:$AG,33,0)</f>
        <v>2296</v>
      </c>
      <c r="AH81" s="13">
        <f>VLOOKUP(A:A,[3]TDSheet!$A:$D,4,0)</f>
        <v>2494</v>
      </c>
      <c r="AI81" s="13" t="str">
        <f>VLOOKUP(A:A,[1]TDSheet!$A:$AI,35,0)</f>
        <v>оконч</v>
      </c>
      <c r="AJ81" s="13">
        <f t="shared" si="21"/>
        <v>875</v>
      </c>
      <c r="AK81" s="13">
        <f t="shared" si="22"/>
        <v>875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278</v>
      </c>
      <c r="D82" s="8">
        <v>749</v>
      </c>
      <c r="E82" s="8">
        <v>604</v>
      </c>
      <c r="F82" s="8">
        <v>407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620</v>
      </c>
      <c r="K82" s="13">
        <f t="shared" si="17"/>
        <v>-16</v>
      </c>
      <c r="L82" s="13">
        <f>VLOOKUP(A:A,[1]TDSheet!$A:$M,13,0)</f>
        <v>0</v>
      </c>
      <c r="M82" s="13">
        <f>VLOOKUP(A:A,[1]TDSheet!$A:$N,14,0)</f>
        <v>100</v>
      </c>
      <c r="N82" s="13">
        <f>VLOOKUP(A:A,[1]TDSheet!$A:$X,24,0)</f>
        <v>130</v>
      </c>
      <c r="O82" s="13"/>
      <c r="P82" s="13"/>
      <c r="Q82" s="13"/>
      <c r="R82" s="13"/>
      <c r="S82" s="13"/>
      <c r="T82" s="13"/>
      <c r="U82" s="13"/>
      <c r="V82" s="15">
        <v>220</v>
      </c>
      <c r="W82" s="13">
        <f t="shared" si="18"/>
        <v>120.8</v>
      </c>
      <c r="X82" s="15">
        <v>120</v>
      </c>
      <c r="Y82" s="16">
        <f t="shared" si="19"/>
        <v>8.087748344370862</v>
      </c>
      <c r="Z82" s="13">
        <f t="shared" si="20"/>
        <v>3.3692052980132452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119.4</v>
      </c>
      <c r="AF82" s="13">
        <f>VLOOKUP(A:A,[1]TDSheet!$A:$AF,32,0)</f>
        <v>122.6</v>
      </c>
      <c r="AG82" s="13">
        <f>VLOOKUP(A:A,[1]TDSheet!$A:$AG,33,0)</f>
        <v>135.80000000000001</v>
      </c>
      <c r="AH82" s="13">
        <f>VLOOKUP(A:A,[3]TDSheet!$A:$D,4,0)</f>
        <v>153</v>
      </c>
      <c r="AI82" s="13">
        <f>VLOOKUP(A:A,[1]TDSheet!$A:$AI,35,0)</f>
        <v>0</v>
      </c>
      <c r="AJ82" s="13">
        <f t="shared" si="21"/>
        <v>88</v>
      </c>
      <c r="AK82" s="13">
        <f t="shared" si="22"/>
        <v>48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173.32599999999999</v>
      </c>
      <c r="D83" s="8">
        <v>1913.6759999999999</v>
      </c>
      <c r="E83" s="8">
        <v>748.83100000000002</v>
      </c>
      <c r="F83" s="8">
        <v>735.00099999999998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742.173</v>
      </c>
      <c r="K83" s="13">
        <f t="shared" si="17"/>
        <v>6.6580000000000155</v>
      </c>
      <c r="L83" s="13">
        <f>VLOOKUP(A:A,[1]TDSheet!$A:$M,13,0)</f>
        <v>0</v>
      </c>
      <c r="M83" s="13">
        <f>VLOOKUP(A:A,[1]TDSheet!$A:$N,14,0)</f>
        <v>0</v>
      </c>
      <c r="N83" s="13">
        <f>VLOOKUP(A:A,[1]TDSheet!$A:$X,24,0)</f>
        <v>0</v>
      </c>
      <c r="O83" s="13"/>
      <c r="P83" s="13"/>
      <c r="Q83" s="13"/>
      <c r="R83" s="13"/>
      <c r="S83" s="13"/>
      <c r="T83" s="13"/>
      <c r="U83" s="13"/>
      <c r="V83" s="15">
        <v>250</v>
      </c>
      <c r="W83" s="13">
        <f t="shared" si="18"/>
        <v>149.7662</v>
      </c>
      <c r="X83" s="15">
        <v>200</v>
      </c>
      <c r="Y83" s="16">
        <f t="shared" si="19"/>
        <v>7.9123393662922608</v>
      </c>
      <c r="Z83" s="13">
        <f t="shared" si="20"/>
        <v>4.9076560665891238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146.68720000000002</v>
      </c>
      <c r="AF83" s="13">
        <f>VLOOKUP(A:A,[1]TDSheet!$A:$AF,32,0)</f>
        <v>129.18979999999999</v>
      </c>
      <c r="AG83" s="13">
        <f>VLOOKUP(A:A,[1]TDSheet!$A:$AG,33,0)</f>
        <v>208.87240000000003</v>
      </c>
      <c r="AH83" s="13">
        <f>VLOOKUP(A:A,[3]TDSheet!$A:$D,4,0)</f>
        <v>182.422</v>
      </c>
      <c r="AI83" s="13">
        <f>VLOOKUP(A:A,[1]TDSheet!$A:$AI,35,0)</f>
        <v>0</v>
      </c>
      <c r="AJ83" s="13">
        <f t="shared" si="21"/>
        <v>250</v>
      </c>
      <c r="AK83" s="13">
        <f t="shared" si="22"/>
        <v>200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231</v>
      </c>
      <c r="D84" s="8">
        <v>365</v>
      </c>
      <c r="E84" s="8">
        <v>397</v>
      </c>
      <c r="F84" s="8">
        <v>191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412</v>
      </c>
      <c r="K84" s="13">
        <f t="shared" si="17"/>
        <v>-15</v>
      </c>
      <c r="L84" s="13">
        <f>VLOOKUP(A:A,[1]TDSheet!$A:$M,13,0)</f>
        <v>80</v>
      </c>
      <c r="M84" s="13">
        <f>VLOOKUP(A:A,[1]TDSheet!$A:$N,14,0)</f>
        <v>90</v>
      </c>
      <c r="N84" s="13">
        <f>VLOOKUP(A:A,[1]TDSheet!$A:$X,24,0)</f>
        <v>100</v>
      </c>
      <c r="O84" s="13"/>
      <c r="P84" s="13"/>
      <c r="Q84" s="13"/>
      <c r="R84" s="13"/>
      <c r="S84" s="13"/>
      <c r="T84" s="13"/>
      <c r="U84" s="13"/>
      <c r="V84" s="15">
        <v>100</v>
      </c>
      <c r="W84" s="13">
        <f t="shared" si="18"/>
        <v>79.400000000000006</v>
      </c>
      <c r="X84" s="15">
        <v>100</v>
      </c>
      <c r="Y84" s="16">
        <f t="shared" si="19"/>
        <v>8.3249370277078079</v>
      </c>
      <c r="Z84" s="13">
        <f t="shared" si="20"/>
        <v>2.4055415617128464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60</v>
      </c>
      <c r="AF84" s="13">
        <f>VLOOKUP(A:A,[1]TDSheet!$A:$AF,32,0)</f>
        <v>80</v>
      </c>
      <c r="AG84" s="13">
        <f>VLOOKUP(A:A,[1]TDSheet!$A:$AG,33,0)</f>
        <v>77.8</v>
      </c>
      <c r="AH84" s="13">
        <f>VLOOKUP(A:A,[3]TDSheet!$A:$D,4,0)</f>
        <v>102</v>
      </c>
      <c r="AI84" s="13">
        <f>VLOOKUP(A:A,[1]TDSheet!$A:$AI,35,0)</f>
        <v>0</v>
      </c>
      <c r="AJ84" s="13">
        <f t="shared" si="21"/>
        <v>40</v>
      </c>
      <c r="AK84" s="13">
        <f t="shared" si="22"/>
        <v>40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51.222000000000001</v>
      </c>
      <c r="D85" s="8">
        <v>154.02500000000001</v>
      </c>
      <c r="E85" s="8">
        <v>91.623000000000005</v>
      </c>
      <c r="F85" s="8">
        <v>72.191999999999993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100.051</v>
      </c>
      <c r="K85" s="13">
        <f t="shared" si="17"/>
        <v>-8.4279999999999973</v>
      </c>
      <c r="L85" s="13">
        <f>VLOOKUP(A:A,[1]TDSheet!$A:$M,13,0)</f>
        <v>0</v>
      </c>
      <c r="M85" s="13">
        <f>VLOOKUP(A:A,[1]TDSheet!$A:$N,14,0)</f>
        <v>20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3"/>
      <c r="V85" s="15">
        <v>30</v>
      </c>
      <c r="W85" s="13">
        <f t="shared" si="18"/>
        <v>18.3246</v>
      </c>
      <c r="X85" s="15">
        <v>30</v>
      </c>
      <c r="Y85" s="16">
        <f t="shared" si="19"/>
        <v>9.3967671872783036</v>
      </c>
      <c r="Z85" s="13">
        <f t="shared" si="20"/>
        <v>3.9396221472774298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15.316399999999998</v>
      </c>
      <c r="AF85" s="13">
        <f>VLOOKUP(A:A,[1]TDSheet!$A:$AF,32,0)</f>
        <v>17.9208</v>
      </c>
      <c r="AG85" s="13">
        <f>VLOOKUP(A:A,[1]TDSheet!$A:$AG,33,0)</f>
        <v>22.2514</v>
      </c>
      <c r="AH85" s="13">
        <f>VLOOKUP(A:A,[3]TDSheet!$A:$D,4,0)</f>
        <v>23.126999999999999</v>
      </c>
      <c r="AI85" s="13">
        <f>VLOOKUP(A:A,[1]TDSheet!$A:$AI,35,0)</f>
        <v>0</v>
      </c>
      <c r="AJ85" s="13">
        <f t="shared" si="21"/>
        <v>30</v>
      </c>
      <c r="AK85" s="13">
        <f t="shared" si="22"/>
        <v>30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187</v>
      </c>
      <c r="D86" s="8">
        <v>1530</v>
      </c>
      <c r="E86" s="8">
        <v>1015</v>
      </c>
      <c r="F86" s="8">
        <v>689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1042</v>
      </c>
      <c r="K86" s="13">
        <f t="shared" si="17"/>
        <v>-27</v>
      </c>
      <c r="L86" s="13">
        <f>VLOOKUP(A:A,[1]TDSheet!$A:$M,13,0)</f>
        <v>200</v>
      </c>
      <c r="M86" s="13">
        <f>VLOOKUP(A:A,[1]TDSheet!$A:$N,14,0)</f>
        <v>200</v>
      </c>
      <c r="N86" s="13">
        <f>VLOOKUP(A:A,[1]TDSheet!$A:$X,24,0)</f>
        <v>200</v>
      </c>
      <c r="O86" s="13"/>
      <c r="P86" s="13"/>
      <c r="Q86" s="13"/>
      <c r="R86" s="13"/>
      <c r="S86" s="13"/>
      <c r="T86" s="13"/>
      <c r="U86" s="13"/>
      <c r="V86" s="15">
        <v>200</v>
      </c>
      <c r="W86" s="13">
        <f t="shared" si="18"/>
        <v>203</v>
      </c>
      <c r="X86" s="15">
        <v>300</v>
      </c>
      <c r="Y86" s="16">
        <f t="shared" si="19"/>
        <v>8.8128078817733986</v>
      </c>
      <c r="Z86" s="13">
        <f t="shared" si="20"/>
        <v>3.3940886699507389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212.6</v>
      </c>
      <c r="AF86" s="13">
        <f>VLOOKUP(A:A,[1]TDSheet!$A:$AF,32,0)</f>
        <v>189.4</v>
      </c>
      <c r="AG86" s="13">
        <f>VLOOKUP(A:A,[1]TDSheet!$A:$AG,33,0)</f>
        <v>229.2</v>
      </c>
      <c r="AH86" s="13">
        <f>VLOOKUP(A:A,[3]TDSheet!$A:$D,4,0)</f>
        <v>181</v>
      </c>
      <c r="AI86" s="13">
        <f>VLOOKUP(A:A,[1]TDSheet!$A:$AI,35,0)</f>
        <v>0</v>
      </c>
      <c r="AJ86" s="13">
        <f t="shared" si="21"/>
        <v>40</v>
      </c>
      <c r="AK86" s="13">
        <f t="shared" si="22"/>
        <v>60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199</v>
      </c>
      <c r="D87" s="8">
        <v>816</v>
      </c>
      <c r="E87" s="8">
        <v>686</v>
      </c>
      <c r="F87" s="8">
        <v>327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711</v>
      </c>
      <c r="K87" s="13">
        <f t="shared" si="17"/>
        <v>-25</v>
      </c>
      <c r="L87" s="13">
        <f>VLOOKUP(A:A,[1]TDSheet!$A:$M,13,0)</f>
        <v>120</v>
      </c>
      <c r="M87" s="13">
        <f>VLOOKUP(A:A,[1]TDSheet!$A:$N,14,0)</f>
        <v>150</v>
      </c>
      <c r="N87" s="13">
        <f>VLOOKUP(A:A,[1]TDSheet!$A:$X,24,0)</f>
        <v>70</v>
      </c>
      <c r="O87" s="13"/>
      <c r="P87" s="13"/>
      <c r="Q87" s="13"/>
      <c r="R87" s="13"/>
      <c r="S87" s="13"/>
      <c r="T87" s="13"/>
      <c r="U87" s="13"/>
      <c r="V87" s="15">
        <v>200</v>
      </c>
      <c r="W87" s="13">
        <f t="shared" si="18"/>
        <v>137.19999999999999</v>
      </c>
      <c r="X87" s="15">
        <v>200</v>
      </c>
      <c r="Y87" s="16">
        <f t="shared" si="19"/>
        <v>7.776967930029155</v>
      </c>
      <c r="Z87" s="13">
        <f t="shared" si="20"/>
        <v>2.3833819241982508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86.8</v>
      </c>
      <c r="AF87" s="13">
        <f>VLOOKUP(A:A,[1]TDSheet!$A:$AF,32,0)</f>
        <v>132.19999999999999</v>
      </c>
      <c r="AG87" s="13">
        <f>VLOOKUP(A:A,[1]TDSheet!$A:$AG,33,0)</f>
        <v>140.80000000000001</v>
      </c>
      <c r="AH87" s="13">
        <f>VLOOKUP(A:A,[3]TDSheet!$A:$D,4,0)</f>
        <v>204</v>
      </c>
      <c r="AI87" s="13" t="str">
        <f>VLOOKUP(A:A,[1]TDSheet!$A:$AI,35,0)</f>
        <v>оконч</v>
      </c>
      <c r="AJ87" s="13">
        <f t="shared" si="21"/>
        <v>60</v>
      </c>
      <c r="AK87" s="13">
        <f t="shared" si="22"/>
        <v>60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95.447000000000003</v>
      </c>
      <c r="D88" s="8">
        <v>506.375</v>
      </c>
      <c r="E88" s="8">
        <v>347.19799999999998</v>
      </c>
      <c r="F88" s="8">
        <v>244.482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359.24</v>
      </c>
      <c r="K88" s="13">
        <f t="shared" si="17"/>
        <v>-12.04200000000003</v>
      </c>
      <c r="L88" s="13">
        <f>VLOOKUP(A:A,[1]TDSheet!$A:$M,13,0)</f>
        <v>50</v>
      </c>
      <c r="M88" s="13">
        <f>VLOOKUP(A:A,[1]TDSheet!$A:$N,14,0)</f>
        <v>50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3"/>
      <c r="V88" s="15">
        <v>60</v>
      </c>
      <c r="W88" s="13">
        <f t="shared" si="18"/>
        <v>69.439599999999999</v>
      </c>
      <c r="X88" s="15">
        <v>90</v>
      </c>
      <c r="Y88" s="16">
        <f t="shared" si="19"/>
        <v>8.5611380249886224</v>
      </c>
      <c r="Z88" s="13">
        <f t="shared" si="20"/>
        <v>3.5207864100599657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69.974999999999994</v>
      </c>
      <c r="AF88" s="13">
        <f>VLOOKUP(A:A,[1]TDSheet!$A:$AF,32,0)</f>
        <v>63.7864</v>
      </c>
      <c r="AG88" s="13">
        <f>VLOOKUP(A:A,[1]TDSheet!$A:$AG,33,0)</f>
        <v>70.724199999999996</v>
      </c>
      <c r="AH88" s="13">
        <f>VLOOKUP(A:A,[3]TDSheet!$A:$D,4,0)</f>
        <v>74.322000000000003</v>
      </c>
      <c r="AI88" s="13" t="e">
        <f>VLOOKUP(A:A,[1]TDSheet!$A:$AI,35,0)</f>
        <v>#N/A</v>
      </c>
      <c r="AJ88" s="13">
        <f t="shared" si="21"/>
        <v>60</v>
      </c>
      <c r="AK88" s="13">
        <f t="shared" si="22"/>
        <v>90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2618.7240000000002</v>
      </c>
      <c r="D89" s="8">
        <v>4700.1239999999998</v>
      </c>
      <c r="E89" s="8">
        <v>3968.2840000000001</v>
      </c>
      <c r="F89" s="8">
        <v>3320.2620000000002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4002.2979999999998</v>
      </c>
      <c r="K89" s="13">
        <f t="shared" si="17"/>
        <v>-34.013999999999669</v>
      </c>
      <c r="L89" s="13">
        <f>VLOOKUP(A:A,[1]TDSheet!$A:$M,13,0)</f>
        <v>700</v>
      </c>
      <c r="M89" s="13">
        <f>VLOOKUP(A:A,[1]TDSheet!$A:$N,14,0)</f>
        <v>1000</v>
      </c>
      <c r="N89" s="13">
        <f>VLOOKUP(A:A,[1]TDSheet!$A:$X,24,0)</f>
        <v>700</v>
      </c>
      <c r="O89" s="13"/>
      <c r="P89" s="13"/>
      <c r="Q89" s="13"/>
      <c r="R89" s="13"/>
      <c r="S89" s="13"/>
      <c r="T89" s="13"/>
      <c r="U89" s="13"/>
      <c r="V89" s="15">
        <v>800</v>
      </c>
      <c r="W89" s="13">
        <f t="shared" si="18"/>
        <v>793.65679999999998</v>
      </c>
      <c r="X89" s="15">
        <v>700</v>
      </c>
      <c r="Y89" s="16">
        <f t="shared" si="19"/>
        <v>9.0974612704131061</v>
      </c>
      <c r="Z89" s="13">
        <f t="shared" si="20"/>
        <v>4.1834984592836602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784.02200000000005</v>
      </c>
      <c r="AF89" s="13">
        <f>VLOOKUP(A:A,[1]TDSheet!$A:$AF,32,0)</f>
        <v>847.20259999999996</v>
      </c>
      <c r="AG89" s="13">
        <f>VLOOKUP(A:A,[1]TDSheet!$A:$AG,33,0)</f>
        <v>814.72900000000004</v>
      </c>
      <c r="AH89" s="13">
        <f>VLOOKUP(A:A,[3]TDSheet!$A:$D,4,0)</f>
        <v>723.11699999999996</v>
      </c>
      <c r="AI89" s="13" t="str">
        <f>VLOOKUP(A:A,[1]TDSheet!$A:$AI,35,0)</f>
        <v>авгяб</v>
      </c>
      <c r="AJ89" s="13">
        <f t="shared" si="21"/>
        <v>800</v>
      </c>
      <c r="AK89" s="13">
        <f t="shared" si="22"/>
        <v>700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3458.6579999999999</v>
      </c>
      <c r="D90" s="8">
        <v>8917.9359999999997</v>
      </c>
      <c r="E90" s="8">
        <v>7687.8770000000004</v>
      </c>
      <c r="F90" s="8">
        <v>4548.03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7887.3119999999999</v>
      </c>
      <c r="K90" s="13">
        <f t="shared" si="17"/>
        <v>-199.43499999999949</v>
      </c>
      <c r="L90" s="13">
        <f>VLOOKUP(A:A,[1]TDSheet!$A:$M,13,0)</f>
        <v>1800</v>
      </c>
      <c r="M90" s="13">
        <f>VLOOKUP(A:A,[1]TDSheet!$A:$N,14,0)</f>
        <v>1400</v>
      </c>
      <c r="N90" s="13">
        <f>VLOOKUP(A:A,[1]TDSheet!$A:$X,24,0)</f>
        <v>1150</v>
      </c>
      <c r="O90" s="13"/>
      <c r="P90" s="13"/>
      <c r="Q90" s="13"/>
      <c r="R90" s="13"/>
      <c r="S90" s="13"/>
      <c r="T90" s="13"/>
      <c r="U90" s="13"/>
      <c r="V90" s="15">
        <v>1500</v>
      </c>
      <c r="W90" s="13">
        <f t="shared" si="18"/>
        <v>1525.5602000000001</v>
      </c>
      <c r="X90" s="15">
        <v>1500</v>
      </c>
      <c r="Y90" s="16">
        <f t="shared" si="19"/>
        <v>7.7991219225567097</v>
      </c>
      <c r="Z90" s="13">
        <f t="shared" si="20"/>
        <v>2.9812196201762471</v>
      </c>
      <c r="AA90" s="13"/>
      <c r="AB90" s="13"/>
      <c r="AC90" s="13"/>
      <c r="AD90" s="13">
        <f>VLOOKUP(A:A,[1]TDSheet!$A:$AD,30,0)</f>
        <v>60.076000000000001</v>
      </c>
      <c r="AE90" s="13">
        <f>VLOOKUP(A:A,[1]TDSheet!$A:$AE,31,0)</f>
        <v>1347.3152</v>
      </c>
      <c r="AF90" s="13">
        <f>VLOOKUP(A:A,[1]TDSheet!$A:$AF,32,0)</f>
        <v>1477.2182</v>
      </c>
      <c r="AG90" s="13">
        <f>VLOOKUP(A:A,[1]TDSheet!$A:$AG,33,0)</f>
        <v>1755.5484000000001</v>
      </c>
      <c r="AH90" s="13">
        <f>VLOOKUP(A:A,[3]TDSheet!$A:$D,4,0)</f>
        <v>1436.94</v>
      </c>
      <c r="AI90" s="13" t="str">
        <f>VLOOKUP(A:A,[1]TDSheet!$A:$AI,35,0)</f>
        <v>оконч</v>
      </c>
      <c r="AJ90" s="13">
        <f t="shared" si="21"/>
        <v>1500</v>
      </c>
      <c r="AK90" s="13">
        <f t="shared" si="22"/>
        <v>1500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3393.9140000000002</v>
      </c>
      <c r="D91" s="8">
        <v>10054.553</v>
      </c>
      <c r="E91" s="8">
        <v>7370.8649999999998</v>
      </c>
      <c r="F91" s="8">
        <v>6004.924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7419.2830000000004</v>
      </c>
      <c r="K91" s="13">
        <f t="shared" si="17"/>
        <v>-48.418000000000575</v>
      </c>
      <c r="L91" s="13">
        <f>VLOOKUP(A:A,[1]TDSheet!$A:$M,13,0)</f>
        <v>1500</v>
      </c>
      <c r="M91" s="13">
        <f>VLOOKUP(A:A,[1]TDSheet!$A:$N,14,0)</f>
        <v>1500</v>
      </c>
      <c r="N91" s="13">
        <f>VLOOKUP(A:A,[1]TDSheet!$A:$X,24,0)</f>
        <v>1200</v>
      </c>
      <c r="O91" s="13"/>
      <c r="P91" s="13"/>
      <c r="Q91" s="13"/>
      <c r="R91" s="13"/>
      <c r="S91" s="13"/>
      <c r="T91" s="13"/>
      <c r="U91" s="13"/>
      <c r="V91" s="15">
        <v>1600</v>
      </c>
      <c r="W91" s="13">
        <f t="shared" si="18"/>
        <v>1462.1948</v>
      </c>
      <c r="X91" s="15">
        <v>1200</v>
      </c>
      <c r="Y91" s="16">
        <f t="shared" si="19"/>
        <v>8.8941117831905832</v>
      </c>
      <c r="Z91" s="13">
        <f t="shared" si="20"/>
        <v>4.1067879601267903</v>
      </c>
      <c r="AA91" s="13"/>
      <c r="AB91" s="13"/>
      <c r="AC91" s="13"/>
      <c r="AD91" s="13">
        <f>VLOOKUP(A:A,[1]TDSheet!$A:$AD,30,0)</f>
        <v>59.890999999999998</v>
      </c>
      <c r="AE91" s="13">
        <f>VLOOKUP(A:A,[1]TDSheet!$A:$AE,31,0)</f>
        <v>1385.7482</v>
      </c>
      <c r="AF91" s="13">
        <f>VLOOKUP(A:A,[1]TDSheet!$A:$AF,32,0)</f>
        <v>1446.5886</v>
      </c>
      <c r="AG91" s="13">
        <f>VLOOKUP(A:A,[1]TDSheet!$A:$AG,33,0)</f>
        <v>1634.3142</v>
      </c>
      <c r="AH91" s="13">
        <f>VLOOKUP(A:A,[3]TDSheet!$A:$D,4,0)</f>
        <v>1457.4580000000001</v>
      </c>
      <c r="AI91" s="13" t="str">
        <f>VLOOKUP(A:A,[1]TDSheet!$A:$AI,35,0)</f>
        <v>сниж,авяб</v>
      </c>
      <c r="AJ91" s="13">
        <f t="shared" si="21"/>
        <v>1600</v>
      </c>
      <c r="AK91" s="13">
        <f t="shared" si="22"/>
        <v>1200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152.82599999999999</v>
      </c>
      <c r="D92" s="8">
        <v>258.12900000000002</v>
      </c>
      <c r="E92" s="8">
        <v>240.93600000000001</v>
      </c>
      <c r="F92" s="8">
        <v>167.577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240.40899999999999</v>
      </c>
      <c r="K92" s="13">
        <f t="shared" si="17"/>
        <v>0.52700000000001523</v>
      </c>
      <c r="L92" s="13">
        <f>VLOOKUP(A:A,[1]TDSheet!$A:$M,13,0)</f>
        <v>50</v>
      </c>
      <c r="M92" s="13">
        <f>VLOOKUP(A:A,[1]TDSheet!$A:$N,14,0)</f>
        <v>50</v>
      </c>
      <c r="N92" s="13">
        <f>VLOOKUP(A:A,[1]TDSheet!$A:$X,24,0)</f>
        <v>30</v>
      </c>
      <c r="O92" s="13"/>
      <c r="P92" s="13"/>
      <c r="Q92" s="13"/>
      <c r="R92" s="13"/>
      <c r="S92" s="13"/>
      <c r="T92" s="13"/>
      <c r="U92" s="13"/>
      <c r="V92" s="15">
        <v>80</v>
      </c>
      <c r="W92" s="13">
        <f t="shared" si="18"/>
        <v>48.187200000000004</v>
      </c>
      <c r="X92" s="15">
        <v>50</v>
      </c>
      <c r="Y92" s="16">
        <f t="shared" si="19"/>
        <v>8.8732484975263137</v>
      </c>
      <c r="Z92" s="13">
        <f t="shared" si="20"/>
        <v>3.4776247634226514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45.9238</v>
      </c>
      <c r="AF92" s="13">
        <f>VLOOKUP(A:A,[1]TDSheet!$A:$AF,32,0)</f>
        <v>44.1252</v>
      </c>
      <c r="AG92" s="13">
        <f>VLOOKUP(A:A,[1]TDSheet!$A:$AG,33,0)</f>
        <v>48.192999999999998</v>
      </c>
      <c r="AH92" s="13">
        <f>VLOOKUP(A:A,[3]TDSheet!$A:$D,4,0)</f>
        <v>60.220999999999997</v>
      </c>
      <c r="AI92" s="13">
        <f>VLOOKUP(A:A,[1]TDSheet!$A:$AI,35,0)</f>
        <v>0</v>
      </c>
      <c r="AJ92" s="13">
        <f t="shared" si="21"/>
        <v>80</v>
      </c>
      <c r="AK92" s="13">
        <f t="shared" si="22"/>
        <v>50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38</v>
      </c>
      <c r="D93" s="8">
        <v>278</v>
      </c>
      <c r="E93" s="8">
        <v>164</v>
      </c>
      <c r="F93" s="8">
        <v>147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215</v>
      </c>
      <c r="K93" s="13">
        <f t="shared" si="17"/>
        <v>-51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VLOOKUP(A:A,[1]TDSheet!$A:$X,24,0)</f>
        <v>30</v>
      </c>
      <c r="O93" s="13"/>
      <c r="P93" s="13"/>
      <c r="Q93" s="13"/>
      <c r="R93" s="13"/>
      <c r="S93" s="13"/>
      <c r="T93" s="13"/>
      <c r="U93" s="13"/>
      <c r="V93" s="15">
        <v>80</v>
      </c>
      <c r="W93" s="13">
        <f t="shared" si="18"/>
        <v>32.799999999999997</v>
      </c>
      <c r="X93" s="15">
        <v>30</v>
      </c>
      <c r="Y93" s="16">
        <f t="shared" si="19"/>
        <v>8.75</v>
      </c>
      <c r="Z93" s="13">
        <f t="shared" si="20"/>
        <v>4.4817073170731714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31</v>
      </c>
      <c r="AF93" s="13">
        <f>VLOOKUP(A:A,[1]TDSheet!$A:$AF,32,0)</f>
        <v>25.2</v>
      </c>
      <c r="AG93" s="13">
        <f>VLOOKUP(A:A,[1]TDSheet!$A:$AG,33,0)</f>
        <v>40.200000000000003</v>
      </c>
      <c r="AH93" s="13">
        <f>VLOOKUP(A:A,[3]TDSheet!$A:$D,4,0)</f>
        <v>42</v>
      </c>
      <c r="AI93" s="13" t="e">
        <f>VLOOKUP(A:A,[1]TDSheet!$A:$AI,35,0)</f>
        <v>#N/A</v>
      </c>
      <c r="AJ93" s="13">
        <f t="shared" si="21"/>
        <v>40</v>
      </c>
      <c r="AK93" s="13">
        <f t="shared" si="22"/>
        <v>15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58.021000000000001</v>
      </c>
      <c r="D94" s="8">
        <v>27.917999999999999</v>
      </c>
      <c r="E94" s="8">
        <v>20.991</v>
      </c>
      <c r="F94" s="8">
        <v>8.8829999999999991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24.100999999999999</v>
      </c>
      <c r="K94" s="13">
        <f t="shared" si="17"/>
        <v>-3.1099999999999994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>
        <v>20</v>
      </c>
      <c r="W94" s="13">
        <f t="shared" si="18"/>
        <v>4.1981999999999999</v>
      </c>
      <c r="X94" s="15">
        <v>10</v>
      </c>
      <c r="Y94" s="16">
        <f t="shared" si="19"/>
        <v>9.2618264970701727</v>
      </c>
      <c r="Z94" s="13">
        <f t="shared" si="20"/>
        <v>2.1159068172073745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6.8452000000000002</v>
      </c>
      <c r="AF94" s="13">
        <f>VLOOKUP(A:A,[1]TDSheet!$A:$AF,32,0)</f>
        <v>8.1845999999999997</v>
      </c>
      <c r="AG94" s="13">
        <f>VLOOKUP(A:A,[1]TDSheet!$A:$AG,33,0)</f>
        <v>5.5253999999999994</v>
      </c>
      <c r="AH94" s="13">
        <f>VLOOKUP(A:A,[3]TDSheet!$A:$D,4,0)</f>
        <v>8.8919999999999995</v>
      </c>
      <c r="AI94" s="13">
        <f>VLOOKUP(A:A,[1]TDSheet!$A:$AI,35,0)</f>
        <v>0</v>
      </c>
      <c r="AJ94" s="13">
        <f t="shared" si="21"/>
        <v>20</v>
      </c>
      <c r="AK94" s="13">
        <f t="shared" si="22"/>
        <v>10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736</v>
      </c>
      <c r="D95" s="8">
        <v>2403</v>
      </c>
      <c r="E95" s="8">
        <v>2138</v>
      </c>
      <c r="F95" s="8">
        <v>961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2171</v>
      </c>
      <c r="K95" s="13">
        <f t="shared" si="17"/>
        <v>-33</v>
      </c>
      <c r="L95" s="13">
        <f>VLOOKUP(A:A,[1]TDSheet!$A:$M,13,0)</f>
        <v>100</v>
      </c>
      <c r="M95" s="13">
        <f>VLOOKUP(A:A,[1]TDSheet!$A:$N,14,0)</f>
        <v>300</v>
      </c>
      <c r="N95" s="13">
        <f>VLOOKUP(A:A,[1]TDSheet!$A:$X,24,0)</f>
        <v>200</v>
      </c>
      <c r="O95" s="13"/>
      <c r="P95" s="13"/>
      <c r="Q95" s="13"/>
      <c r="R95" s="13"/>
      <c r="S95" s="13"/>
      <c r="T95" s="13"/>
      <c r="U95" s="13"/>
      <c r="V95" s="15">
        <v>400</v>
      </c>
      <c r="W95" s="13">
        <f t="shared" si="18"/>
        <v>266.8</v>
      </c>
      <c r="X95" s="15">
        <v>300</v>
      </c>
      <c r="Y95" s="16">
        <f t="shared" si="19"/>
        <v>8.4745127436281855</v>
      </c>
      <c r="Z95" s="13">
        <f t="shared" si="20"/>
        <v>3.6019490254872562</v>
      </c>
      <c r="AA95" s="13"/>
      <c r="AB95" s="13"/>
      <c r="AC95" s="13"/>
      <c r="AD95" s="13">
        <f>VLOOKUP(A:A,[1]TDSheet!$A:$AD,30,0)</f>
        <v>804</v>
      </c>
      <c r="AE95" s="13">
        <f>VLOOKUP(A:A,[1]TDSheet!$A:$AE,31,0)</f>
        <v>285</v>
      </c>
      <c r="AF95" s="13">
        <f>VLOOKUP(A:A,[1]TDSheet!$A:$AF,32,0)</f>
        <v>291</v>
      </c>
      <c r="AG95" s="13">
        <f>VLOOKUP(A:A,[1]TDSheet!$A:$AG,33,0)</f>
        <v>311.2</v>
      </c>
      <c r="AH95" s="13">
        <f>VLOOKUP(A:A,[3]TDSheet!$A:$D,4,0)</f>
        <v>312</v>
      </c>
      <c r="AI95" s="13" t="e">
        <f>VLOOKUP(A:A,[1]TDSheet!$A:$AI,35,0)</f>
        <v>#N/A</v>
      </c>
      <c r="AJ95" s="13">
        <f t="shared" si="21"/>
        <v>120</v>
      </c>
      <c r="AK95" s="13">
        <f t="shared" si="22"/>
        <v>90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122</v>
      </c>
      <c r="D96" s="8">
        <v>1189</v>
      </c>
      <c r="E96" s="8">
        <v>726</v>
      </c>
      <c r="F96" s="8">
        <v>568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785</v>
      </c>
      <c r="K96" s="13">
        <f t="shared" si="17"/>
        <v>-59</v>
      </c>
      <c r="L96" s="13">
        <f>VLOOKUP(A:A,[1]TDSheet!$A:$M,13,0)</f>
        <v>0</v>
      </c>
      <c r="M96" s="13">
        <f>VLOOKUP(A:A,[1]TDSheet!$A:$N,14,0)</f>
        <v>150</v>
      </c>
      <c r="N96" s="13">
        <f>VLOOKUP(A:A,[1]TDSheet!$A:$X,24,0)</f>
        <v>180</v>
      </c>
      <c r="O96" s="13"/>
      <c r="P96" s="13"/>
      <c r="Q96" s="13"/>
      <c r="R96" s="13"/>
      <c r="S96" s="13"/>
      <c r="T96" s="13"/>
      <c r="U96" s="13"/>
      <c r="V96" s="15">
        <v>180</v>
      </c>
      <c r="W96" s="13">
        <f t="shared" si="18"/>
        <v>145.19999999999999</v>
      </c>
      <c r="X96" s="15">
        <v>150</v>
      </c>
      <c r="Y96" s="16">
        <f t="shared" si="19"/>
        <v>8.4573002754820941</v>
      </c>
      <c r="Z96" s="13">
        <f t="shared" si="20"/>
        <v>3.9118457300275487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151.19999999999999</v>
      </c>
      <c r="AF96" s="13">
        <f>VLOOKUP(A:A,[1]TDSheet!$A:$AF,32,0)</f>
        <v>125</v>
      </c>
      <c r="AG96" s="13">
        <f>VLOOKUP(A:A,[1]TDSheet!$A:$AG,33,0)</f>
        <v>176.4</v>
      </c>
      <c r="AH96" s="13">
        <f>VLOOKUP(A:A,[3]TDSheet!$A:$D,4,0)</f>
        <v>118</v>
      </c>
      <c r="AI96" s="13" t="e">
        <f>VLOOKUP(A:A,[1]TDSheet!$A:$AI,35,0)</f>
        <v>#N/A</v>
      </c>
      <c r="AJ96" s="13">
        <f t="shared" si="21"/>
        <v>54</v>
      </c>
      <c r="AK96" s="13">
        <f t="shared" si="22"/>
        <v>45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275</v>
      </c>
      <c r="D97" s="8">
        <v>1967</v>
      </c>
      <c r="E97" s="8">
        <v>1402</v>
      </c>
      <c r="F97" s="8">
        <v>803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1431</v>
      </c>
      <c r="K97" s="13">
        <f t="shared" si="17"/>
        <v>-29</v>
      </c>
      <c r="L97" s="13">
        <f>VLOOKUP(A:A,[1]TDSheet!$A:$M,13,0)</f>
        <v>200</v>
      </c>
      <c r="M97" s="13">
        <f>VLOOKUP(A:A,[1]TDSheet!$A:$N,14,0)</f>
        <v>250</v>
      </c>
      <c r="N97" s="13">
        <f>VLOOKUP(A:A,[1]TDSheet!$A:$X,24,0)</f>
        <v>330</v>
      </c>
      <c r="O97" s="13"/>
      <c r="P97" s="13"/>
      <c r="Q97" s="13"/>
      <c r="R97" s="13"/>
      <c r="S97" s="13"/>
      <c r="T97" s="13"/>
      <c r="U97" s="13"/>
      <c r="V97" s="15">
        <v>220</v>
      </c>
      <c r="W97" s="13">
        <f t="shared" si="18"/>
        <v>245.6</v>
      </c>
      <c r="X97" s="15">
        <v>250</v>
      </c>
      <c r="Y97" s="16">
        <f t="shared" si="19"/>
        <v>8.3591205211726383</v>
      </c>
      <c r="Z97" s="13">
        <f t="shared" si="20"/>
        <v>3.2695439739413681</v>
      </c>
      <c r="AA97" s="13"/>
      <c r="AB97" s="13"/>
      <c r="AC97" s="13"/>
      <c r="AD97" s="13">
        <f>VLOOKUP(A:A,[1]TDSheet!$A:$AD,30,0)</f>
        <v>174</v>
      </c>
      <c r="AE97" s="13">
        <f>VLOOKUP(A:A,[1]TDSheet!$A:$AE,31,0)</f>
        <v>236.2</v>
      </c>
      <c r="AF97" s="13">
        <f>VLOOKUP(A:A,[1]TDSheet!$A:$AF,32,0)</f>
        <v>206.4</v>
      </c>
      <c r="AG97" s="13">
        <f>VLOOKUP(A:A,[1]TDSheet!$A:$AG,33,0)</f>
        <v>274.2</v>
      </c>
      <c r="AH97" s="13">
        <f>VLOOKUP(A:A,[3]TDSheet!$A:$D,4,0)</f>
        <v>180</v>
      </c>
      <c r="AI97" s="13" t="e">
        <f>VLOOKUP(A:A,[1]TDSheet!$A:$AI,35,0)</f>
        <v>#N/A</v>
      </c>
      <c r="AJ97" s="13">
        <f t="shared" si="21"/>
        <v>66</v>
      </c>
      <c r="AK97" s="13">
        <f t="shared" si="22"/>
        <v>75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118</v>
      </c>
      <c r="D98" s="8">
        <v>1181</v>
      </c>
      <c r="E98" s="8">
        <v>741</v>
      </c>
      <c r="F98" s="8">
        <v>525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802</v>
      </c>
      <c r="K98" s="13">
        <f t="shared" si="17"/>
        <v>-61</v>
      </c>
      <c r="L98" s="13">
        <f>VLOOKUP(A:A,[1]TDSheet!$A:$M,13,0)</f>
        <v>0</v>
      </c>
      <c r="M98" s="13">
        <f>VLOOKUP(A:A,[1]TDSheet!$A:$N,14,0)</f>
        <v>160</v>
      </c>
      <c r="N98" s="13">
        <f>VLOOKUP(A:A,[1]TDSheet!$A:$X,24,0)</f>
        <v>200</v>
      </c>
      <c r="O98" s="13"/>
      <c r="P98" s="13"/>
      <c r="Q98" s="13"/>
      <c r="R98" s="13"/>
      <c r="S98" s="13"/>
      <c r="T98" s="13"/>
      <c r="U98" s="13"/>
      <c r="V98" s="15">
        <v>220</v>
      </c>
      <c r="W98" s="13">
        <f t="shared" si="18"/>
        <v>148.19999999999999</v>
      </c>
      <c r="X98" s="15">
        <v>150</v>
      </c>
      <c r="Y98" s="16">
        <f t="shared" si="19"/>
        <v>8.4682860998650487</v>
      </c>
      <c r="Z98" s="13">
        <f t="shared" si="20"/>
        <v>3.5425101214574903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140.19999999999999</v>
      </c>
      <c r="AF98" s="13">
        <f>VLOOKUP(A:A,[1]TDSheet!$A:$AF,32,0)</f>
        <v>123.2</v>
      </c>
      <c r="AG98" s="13">
        <f>VLOOKUP(A:A,[1]TDSheet!$A:$AG,33,0)</f>
        <v>173.6</v>
      </c>
      <c r="AH98" s="13">
        <f>VLOOKUP(A:A,[3]TDSheet!$A:$D,4,0)</f>
        <v>145</v>
      </c>
      <c r="AI98" s="13" t="e">
        <f>VLOOKUP(A:A,[1]TDSheet!$A:$AI,35,0)</f>
        <v>#N/A</v>
      </c>
      <c r="AJ98" s="13">
        <f t="shared" si="21"/>
        <v>66</v>
      </c>
      <c r="AK98" s="13">
        <f t="shared" si="22"/>
        <v>45</v>
      </c>
      <c r="AL98" s="13"/>
      <c r="AM98" s="13"/>
      <c r="AN98" s="13"/>
    </row>
    <row r="99" spans="1:40" s="1" customFormat="1" ht="11.1" customHeight="1" outlineLevel="1" x14ac:dyDescent="0.2">
      <c r="A99" s="7" t="s">
        <v>114</v>
      </c>
      <c r="B99" s="7" t="s">
        <v>12</v>
      </c>
      <c r="C99" s="8"/>
      <c r="D99" s="8">
        <v>6</v>
      </c>
      <c r="E99" s="8">
        <v>2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2</v>
      </c>
      <c r="K99" s="13">
        <f t="shared" si="17"/>
        <v>0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18"/>
        <v>0.4</v>
      </c>
      <c r="X99" s="15"/>
      <c r="Y99" s="16">
        <f t="shared" si="19"/>
        <v>10</v>
      </c>
      <c r="Z99" s="13">
        <f t="shared" si="20"/>
        <v>10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 t="e">
        <f>VLOOKUP(A:A,[1]TDSheet!$A:$AI,35,0)</f>
        <v>#N/A</v>
      </c>
      <c r="AJ99" s="13">
        <f t="shared" si="21"/>
        <v>0</v>
      </c>
      <c r="AK99" s="13">
        <f t="shared" si="22"/>
        <v>0</v>
      </c>
      <c r="AL99" s="13"/>
      <c r="AM99" s="13"/>
      <c r="AN99" s="13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17.146000000000001</v>
      </c>
      <c r="D100" s="8"/>
      <c r="E100" s="8">
        <v>9.5839999999999996</v>
      </c>
      <c r="F100" s="8">
        <v>7.5620000000000003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10.601000000000001</v>
      </c>
      <c r="K100" s="13">
        <f t="shared" si="17"/>
        <v>-1.0170000000000012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VLOOKUP(A:A,[1]TDSheet!$A:$X,24,0)</f>
        <v>10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8"/>
        <v>1.9167999999999998</v>
      </c>
      <c r="X100" s="15"/>
      <c r="Y100" s="16">
        <f t="shared" si="19"/>
        <v>9.1621452420701175</v>
      </c>
      <c r="Z100" s="13">
        <f t="shared" si="20"/>
        <v>3.9451168614357268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1.1284000000000001</v>
      </c>
      <c r="AF100" s="13">
        <f>VLOOKUP(A:A,[1]TDSheet!$A:$AF,32,0)</f>
        <v>1.4136</v>
      </c>
      <c r="AG100" s="13">
        <f>VLOOKUP(A:A,[1]TDSheet!$A:$AG,33,0)</f>
        <v>0</v>
      </c>
      <c r="AH100" s="13">
        <f>VLOOKUP(A:A,[3]TDSheet!$A:$D,4,0)</f>
        <v>1.35</v>
      </c>
      <c r="AI100" s="13" t="str">
        <f>VLOOKUP(A:A,[1]TDSheet!$A:$AI,35,0)</f>
        <v>зв груп</v>
      </c>
      <c r="AJ100" s="13">
        <f t="shared" si="21"/>
        <v>0</v>
      </c>
      <c r="AK100" s="13">
        <f t="shared" si="22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4</v>
      </c>
      <c r="D101" s="8">
        <v>13</v>
      </c>
      <c r="E101" s="8">
        <v>7</v>
      </c>
      <c r="F101" s="8">
        <v>8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8</v>
      </c>
      <c r="K101" s="13">
        <f t="shared" si="17"/>
        <v>-1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VLOOKUP(A:A,[1]TDSheet!$A:$X,24,0)</f>
        <v>10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8"/>
        <v>1.4</v>
      </c>
      <c r="X101" s="15"/>
      <c r="Y101" s="16">
        <f t="shared" si="19"/>
        <v>12.857142857142858</v>
      </c>
      <c r="Z101" s="13">
        <f t="shared" si="20"/>
        <v>5.7142857142857144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1.2</v>
      </c>
      <c r="AF101" s="13">
        <f>VLOOKUP(A:A,[1]TDSheet!$A:$AF,32,0)</f>
        <v>0.8</v>
      </c>
      <c r="AG101" s="13">
        <f>VLOOKUP(A:A,[1]TDSheet!$A:$AG,33,0)</f>
        <v>1.6</v>
      </c>
      <c r="AH101" s="13">
        <v>0</v>
      </c>
      <c r="AI101" s="13">
        <f>VLOOKUP(A:A,[1]TDSheet!$A:$AI,35,0)</f>
        <v>0</v>
      </c>
      <c r="AJ101" s="13">
        <f t="shared" si="21"/>
        <v>0</v>
      </c>
      <c r="AK101" s="13">
        <f t="shared" si="22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104</v>
      </c>
      <c r="B102" s="7" t="s">
        <v>12</v>
      </c>
      <c r="C102" s="8">
        <v>16</v>
      </c>
      <c r="D102" s="8">
        <v>435</v>
      </c>
      <c r="E102" s="8">
        <v>243</v>
      </c>
      <c r="F102" s="8">
        <v>198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286</v>
      </c>
      <c r="K102" s="13">
        <f t="shared" si="17"/>
        <v>-43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VLOOKUP(A:A,[1]TDSheet!$A:$X,24,0)</f>
        <v>100</v>
      </c>
      <c r="O102" s="13"/>
      <c r="P102" s="13"/>
      <c r="Q102" s="13"/>
      <c r="R102" s="13"/>
      <c r="S102" s="13"/>
      <c r="T102" s="13"/>
      <c r="U102" s="13"/>
      <c r="V102" s="15">
        <v>50</v>
      </c>
      <c r="W102" s="13">
        <f t="shared" si="18"/>
        <v>48.6</v>
      </c>
      <c r="X102" s="15">
        <v>80</v>
      </c>
      <c r="Y102" s="16">
        <f t="shared" si="19"/>
        <v>8.8065843621399171</v>
      </c>
      <c r="Z102" s="13">
        <f t="shared" si="20"/>
        <v>4.0740740740740735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40.4</v>
      </c>
      <c r="AF102" s="13">
        <f>VLOOKUP(A:A,[1]TDSheet!$A:$AF,32,0)</f>
        <v>19.399999999999999</v>
      </c>
      <c r="AG102" s="13">
        <f>VLOOKUP(A:A,[1]TDSheet!$A:$AG,33,0)</f>
        <v>55.2</v>
      </c>
      <c r="AH102" s="13">
        <f>VLOOKUP(A:A,[3]TDSheet!$A:$D,4,0)</f>
        <v>47</v>
      </c>
      <c r="AI102" s="13">
        <f>VLOOKUP(A:A,[1]TDSheet!$A:$AI,35,0)</f>
        <v>0</v>
      </c>
      <c r="AJ102" s="13">
        <f t="shared" si="21"/>
        <v>6</v>
      </c>
      <c r="AK102" s="13">
        <f t="shared" si="22"/>
        <v>9.6</v>
      </c>
      <c r="AL102" s="13"/>
      <c r="AM102" s="13"/>
      <c r="AN102" s="13"/>
    </row>
    <row r="103" spans="1:40" s="1" customFormat="1" ht="21.95" customHeight="1" outlineLevel="1" x14ac:dyDescent="0.2">
      <c r="A103" s="7" t="s">
        <v>105</v>
      </c>
      <c r="B103" s="7" t="s">
        <v>12</v>
      </c>
      <c r="C103" s="8">
        <v>96</v>
      </c>
      <c r="D103" s="8">
        <v>162</v>
      </c>
      <c r="E103" s="8">
        <v>108</v>
      </c>
      <c r="F103" s="8">
        <v>150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155</v>
      </c>
      <c r="K103" s="13">
        <f t="shared" si="17"/>
        <v>-47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18"/>
        <v>21.6</v>
      </c>
      <c r="X103" s="15"/>
      <c r="Y103" s="16">
        <f t="shared" si="19"/>
        <v>9.2592592592592595</v>
      </c>
      <c r="Z103" s="13">
        <f t="shared" si="20"/>
        <v>6.9444444444444438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23.6</v>
      </c>
      <c r="AF103" s="13">
        <f>VLOOKUP(A:A,[1]TDSheet!$A:$AF,32,0)</f>
        <v>22.8</v>
      </c>
      <c r="AG103" s="13">
        <f>VLOOKUP(A:A,[1]TDSheet!$A:$AG,33,0)</f>
        <v>27.6</v>
      </c>
      <c r="AH103" s="13">
        <f>VLOOKUP(A:A,[3]TDSheet!$A:$D,4,0)</f>
        <v>22</v>
      </c>
      <c r="AI103" s="13">
        <f>VLOOKUP(A:A,[1]TDSheet!$A:$AI,35,0)</f>
        <v>0</v>
      </c>
      <c r="AJ103" s="13">
        <f t="shared" si="21"/>
        <v>0</v>
      </c>
      <c r="AK103" s="13">
        <f t="shared" si="22"/>
        <v>0</v>
      </c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21</v>
      </c>
      <c r="D104" s="8">
        <v>156</v>
      </c>
      <c r="E104" s="8">
        <v>155</v>
      </c>
      <c r="F104" s="8">
        <v>16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238</v>
      </c>
      <c r="K104" s="13">
        <f t="shared" si="17"/>
        <v>-83</v>
      </c>
      <c r="L104" s="13">
        <f>VLOOKUP(A:A,[1]TDSheet!$A:$M,13,0)</f>
        <v>100</v>
      </c>
      <c r="M104" s="13">
        <f>VLOOKUP(A:A,[1]TDSheet!$A:$N,14,0)</f>
        <v>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3"/>
      <c r="V104" s="15">
        <v>50</v>
      </c>
      <c r="W104" s="13">
        <f t="shared" si="18"/>
        <v>31</v>
      </c>
      <c r="X104" s="15">
        <v>30</v>
      </c>
      <c r="Y104" s="16">
        <f t="shared" si="19"/>
        <v>9.5483870967741939</v>
      </c>
      <c r="Z104" s="13">
        <f t="shared" si="20"/>
        <v>0.5161290322580645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28.6</v>
      </c>
      <c r="AF104" s="13">
        <f>VLOOKUP(A:A,[1]TDSheet!$A:$AF,32,0)</f>
        <v>16</v>
      </c>
      <c r="AG104" s="13">
        <f>VLOOKUP(A:A,[1]TDSheet!$A:$AG,33,0)</f>
        <v>25.4</v>
      </c>
      <c r="AH104" s="13">
        <f>VLOOKUP(A:A,[3]TDSheet!$A:$D,4,0)</f>
        <v>13</v>
      </c>
      <c r="AI104" s="13" t="str">
        <f>VLOOKUP(A:A,[1]TDSheet!$A:$AI,35,0)</f>
        <v>увел</v>
      </c>
      <c r="AJ104" s="13">
        <f t="shared" si="21"/>
        <v>3.5000000000000004</v>
      </c>
      <c r="AK104" s="13">
        <f t="shared" si="22"/>
        <v>2.1</v>
      </c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92</v>
      </c>
      <c r="D105" s="8">
        <v>680</v>
      </c>
      <c r="E105" s="8">
        <v>396</v>
      </c>
      <c r="F105" s="8">
        <v>366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439</v>
      </c>
      <c r="K105" s="13">
        <f t="shared" si="17"/>
        <v>-43</v>
      </c>
      <c r="L105" s="13">
        <f>VLOOKUP(A:A,[1]TDSheet!$A:$M,13,0)</f>
        <v>0</v>
      </c>
      <c r="M105" s="13">
        <f>VLOOKUP(A:A,[1]TDSheet!$A:$N,14,0)</f>
        <v>50</v>
      </c>
      <c r="N105" s="13">
        <f>VLOOKUP(A:A,[1]TDSheet!$A:$X,24,0)</f>
        <v>100</v>
      </c>
      <c r="O105" s="13"/>
      <c r="P105" s="13"/>
      <c r="Q105" s="13"/>
      <c r="R105" s="13"/>
      <c r="S105" s="13"/>
      <c r="T105" s="13"/>
      <c r="U105" s="13"/>
      <c r="V105" s="15">
        <v>100</v>
      </c>
      <c r="W105" s="13">
        <f t="shared" si="18"/>
        <v>79.2</v>
      </c>
      <c r="X105" s="15">
        <v>100</v>
      </c>
      <c r="Y105" s="16">
        <f t="shared" si="19"/>
        <v>9.0404040404040398</v>
      </c>
      <c r="Z105" s="13">
        <f t="shared" si="20"/>
        <v>4.6212121212121211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62.4</v>
      </c>
      <c r="AF105" s="13">
        <f>VLOOKUP(A:A,[1]TDSheet!$A:$AF,32,0)</f>
        <v>58.6</v>
      </c>
      <c r="AG105" s="13">
        <f>VLOOKUP(A:A,[1]TDSheet!$A:$AG,33,0)</f>
        <v>92.2</v>
      </c>
      <c r="AH105" s="13">
        <f>VLOOKUP(A:A,[3]TDSheet!$A:$D,4,0)</f>
        <v>86</v>
      </c>
      <c r="AI105" s="13">
        <f>VLOOKUP(A:A,[1]TDSheet!$A:$AI,35,0)</f>
        <v>0</v>
      </c>
      <c r="AJ105" s="13">
        <f t="shared" si="21"/>
        <v>7.0000000000000009</v>
      </c>
      <c r="AK105" s="13">
        <f t="shared" si="22"/>
        <v>7.0000000000000009</v>
      </c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194</v>
      </c>
      <c r="D106" s="8">
        <v>585</v>
      </c>
      <c r="E106" s="8">
        <v>411</v>
      </c>
      <c r="F106" s="8">
        <v>364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457</v>
      </c>
      <c r="K106" s="13">
        <f t="shared" si="17"/>
        <v>-46</v>
      </c>
      <c r="L106" s="13">
        <f>VLOOKUP(A:A,[1]TDSheet!$A:$M,13,0)</f>
        <v>0</v>
      </c>
      <c r="M106" s="13">
        <f>VLOOKUP(A:A,[1]TDSheet!$A:$N,14,0)</f>
        <v>100</v>
      </c>
      <c r="N106" s="13">
        <f>VLOOKUP(A:A,[1]TDSheet!$A:$X,24,0)</f>
        <v>50</v>
      </c>
      <c r="O106" s="13"/>
      <c r="P106" s="13"/>
      <c r="Q106" s="13"/>
      <c r="R106" s="13"/>
      <c r="S106" s="13"/>
      <c r="T106" s="13"/>
      <c r="U106" s="13"/>
      <c r="V106" s="15">
        <v>120</v>
      </c>
      <c r="W106" s="13">
        <f t="shared" si="18"/>
        <v>82.2</v>
      </c>
      <c r="X106" s="15">
        <v>100</v>
      </c>
      <c r="Y106" s="16">
        <f t="shared" si="19"/>
        <v>8.9294403892944043</v>
      </c>
      <c r="Z106" s="13">
        <f t="shared" si="20"/>
        <v>4.4282238442822379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61.2</v>
      </c>
      <c r="AF106" s="13">
        <f>VLOOKUP(A:A,[1]TDSheet!$A:$AF,32,0)</f>
        <v>60.8</v>
      </c>
      <c r="AG106" s="13">
        <f>VLOOKUP(A:A,[1]TDSheet!$A:$AG,33,0)</f>
        <v>96.2</v>
      </c>
      <c r="AH106" s="13">
        <f>VLOOKUP(A:A,[3]TDSheet!$A:$D,4,0)</f>
        <v>100</v>
      </c>
      <c r="AI106" s="13">
        <f>VLOOKUP(A:A,[1]TDSheet!$A:$AI,35,0)</f>
        <v>0</v>
      </c>
      <c r="AJ106" s="13">
        <f t="shared" si="21"/>
        <v>8.4</v>
      </c>
      <c r="AK106" s="13">
        <f t="shared" si="22"/>
        <v>7.0000000000000009</v>
      </c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104</v>
      </c>
      <c r="D107" s="8">
        <v>523</v>
      </c>
      <c r="E107" s="8">
        <v>308</v>
      </c>
      <c r="F107" s="8">
        <v>318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352</v>
      </c>
      <c r="K107" s="13">
        <f t="shared" si="17"/>
        <v>-44</v>
      </c>
      <c r="L107" s="13">
        <f>VLOOKUP(A:A,[1]TDSheet!$A:$M,13,0)</f>
        <v>0</v>
      </c>
      <c r="M107" s="13">
        <f>VLOOKUP(A:A,[1]TDSheet!$A:$N,14,0)</f>
        <v>50</v>
      </c>
      <c r="N107" s="13">
        <f>VLOOKUP(A:A,[1]TDSheet!$A:$X,24,0)</f>
        <v>50</v>
      </c>
      <c r="O107" s="13"/>
      <c r="P107" s="13"/>
      <c r="Q107" s="13"/>
      <c r="R107" s="13"/>
      <c r="S107" s="13"/>
      <c r="T107" s="13"/>
      <c r="U107" s="13"/>
      <c r="V107" s="15">
        <v>80</v>
      </c>
      <c r="W107" s="13">
        <f t="shared" si="18"/>
        <v>61.6</v>
      </c>
      <c r="X107" s="15">
        <v>50</v>
      </c>
      <c r="Y107" s="16">
        <f t="shared" si="19"/>
        <v>8.8961038961038952</v>
      </c>
      <c r="Z107" s="13">
        <f t="shared" si="20"/>
        <v>5.162337662337662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48.6</v>
      </c>
      <c r="AF107" s="13">
        <f>VLOOKUP(A:A,[1]TDSheet!$A:$AF,32,0)</f>
        <v>47</v>
      </c>
      <c r="AG107" s="13">
        <f>VLOOKUP(A:A,[1]TDSheet!$A:$AG,33,0)</f>
        <v>73.2</v>
      </c>
      <c r="AH107" s="13">
        <f>VLOOKUP(A:A,[3]TDSheet!$A:$D,4,0)</f>
        <v>66</v>
      </c>
      <c r="AI107" s="13">
        <f>VLOOKUP(A:A,[1]TDSheet!$A:$AI,35,0)</f>
        <v>0</v>
      </c>
      <c r="AJ107" s="13">
        <f t="shared" si="21"/>
        <v>5.6000000000000005</v>
      </c>
      <c r="AK107" s="13">
        <f t="shared" si="22"/>
        <v>3.5000000000000004</v>
      </c>
      <c r="AL107" s="13"/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90</v>
      </c>
      <c r="D108" s="8">
        <v>7</v>
      </c>
      <c r="E108" s="8">
        <v>89</v>
      </c>
      <c r="F108" s="8">
        <v>5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179</v>
      </c>
      <c r="K108" s="13">
        <f t="shared" si="17"/>
        <v>-90</v>
      </c>
      <c r="L108" s="13">
        <f>VLOOKUP(A:A,[1]TDSheet!$A:$M,13,0)</f>
        <v>0</v>
      </c>
      <c r="M108" s="13">
        <f>VLOOKUP(A:A,[1]TDSheet!$A:$N,14,0)</f>
        <v>50</v>
      </c>
      <c r="N108" s="13">
        <f>VLOOKUP(A:A,[1]TDSheet!$A:$X,24,0)</f>
        <v>50</v>
      </c>
      <c r="O108" s="13"/>
      <c r="P108" s="13"/>
      <c r="Q108" s="13"/>
      <c r="R108" s="13"/>
      <c r="S108" s="13"/>
      <c r="T108" s="13"/>
      <c r="U108" s="13"/>
      <c r="V108" s="15">
        <v>80</v>
      </c>
      <c r="W108" s="13">
        <f t="shared" si="18"/>
        <v>17.8</v>
      </c>
      <c r="X108" s="15"/>
      <c r="Y108" s="16">
        <f t="shared" si="19"/>
        <v>10.393258426966291</v>
      </c>
      <c r="Z108" s="13">
        <f t="shared" si="20"/>
        <v>0.28089887640449435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45.2</v>
      </c>
      <c r="AF108" s="13">
        <f>VLOOKUP(A:A,[1]TDSheet!$A:$AF,32,0)</f>
        <v>18.600000000000001</v>
      </c>
      <c r="AG108" s="13">
        <f>VLOOKUP(A:A,[1]TDSheet!$A:$AG,33,0)</f>
        <v>64.2</v>
      </c>
      <c r="AH108" s="13">
        <f>VLOOKUP(A:A,[3]TDSheet!$A:$D,4,0)</f>
        <v>-1</v>
      </c>
      <c r="AI108" s="13">
        <f>VLOOKUP(A:A,[1]TDSheet!$A:$AI,35,0)</f>
        <v>0</v>
      </c>
      <c r="AJ108" s="13">
        <f t="shared" si="21"/>
        <v>4.4000000000000004</v>
      </c>
      <c r="AK108" s="13">
        <f t="shared" si="22"/>
        <v>0</v>
      </c>
      <c r="AL108" s="13"/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12</v>
      </c>
      <c r="C109" s="8">
        <v>6</v>
      </c>
      <c r="D109" s="8">
        <v>3</v>
      </c>
      <c r="E109" s="8">
        <v>4</v>
      </c>
      <c r="F109" s="8">
        <v>2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126</v>
      </c>
      <c r="K109" s="13">
        <f t="shared" si="17"/>
        <v>-122</v>
      </c>
      <c r="L109" s="13">
        <f>VLOOKUP(A:A,[1]TDSheet!$A:$M,13,0)</f>
        <v>0</v>
      </c>
      <c r="M109" s="13">
        <f>VLOOKUP(A:A,[1]TDSheet!$A:$N,14,0)</f>
        <v>50</v>
      </c>
      <c r="N109" s="13">
        <f>VLOOKUP(A:A,[1]TDSheet!$A:$X,24,0)</f>
        <v>50</v>
      </c>
      <c r="O109" s="13"/>
      <c r="P109" s="13"/>
      <c r="Q109" s="13"/>
      <c r="R109" s="13"/>
      <c r="S109" s="13"/>
      <c r="T109" s="13"/>
      <c r="U109" s="13"/>
      <c r="V109" s="15">
        <v>50</v>
      </c>
      <c r="W109" s="13">
        <f t="shared" si="18"/>
        <v>0.8</v>
      </c>
      <c r="X109" s="15">
        <v>30</v>
      </c>
      <c r="Y109" s="16">
        <f t="shared" si="19"/>
        <v>227.5</v>
      </c>
      <c r="Z109" s="13">
        <f t="shared" si="20"/>
        <v>2.5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27</v>
      </c>
      <c r="AF109" s="13">
        <f>VLOOKUP(A:A,[1]TDSheet!$A:$AF,32,0)</f>
        <v>22.8</v>
      </c>
      <c r="AG109" s="13">
        <f>VLOOKUP(A:A,[1]TDSheet!$A:$AG,33,0)</f>
        <v>35.799999999999997</v>
      </c>
      <c r="AH109" s="13">
        <f>VLOOKUP(A:A,[3]TDSheet!$A:$D,4,0)</f>
        <v>2</v>
      </c>
      <c r="AI109" s="13">
        <f>VLOOKUP(A:A,[1]TDSheet!$A:$AI,35,0)</f>
        <v>0</v>
      </c>
      <c r="AJ109" s="13">
        <f t="shared" si="21"/>
        <v>2.75</v>
      </c>
      <c r="AK109" s="13">
        <f t="shared" si="22"/>
        <v>1.65</v>
      </c>
      <c r="AL109" s="13"/>
      <c r="AM109" s="13"/>
      <c r="AN109" s="13"/>
    </row>
    <row r="110" spans="1:40" s="1" customFormat="1" ht="21.95" customHeight="1" outlineLevel="1" x14ac:dyDescent="0.2">
      <c r="A110" s="7" t="s">
        <v>112</v>
      </c>
      <c r="B110" s="7" t="s">
        <v>12</v>
      </c>
      <c r="C110" s="8">
        <v>225</v>
      </c>
      <c r="D110" s="8">
        <v>1316</v>
      </c>
      <c r="E110" s="17">
        <v>531</v>
      </c>
      <c r="F110" s="17">
        <v>700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548</v>
      </c>
      <c r="K110" s="13">
        <f t="shared" si="17"/>
        <v>-17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18"/>
        <v>106.2</v>
      </c>
      <c r="X110" s="15"/>
      <c r="Y110" s="16">
        <f t="shared" si="19"/>
        <v>6.5913370998116756</v>
      </c>
      <c r="Z110" s="13">
        <f t="shared" si="20"/>
        <v>6.5913370998116756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117.2</v>
      </c>
      <c r="AF110" s="13">
        <f>VLOOKUP(A:A,[1]TDSheet!$A:$AF,32,0)</f>
        <v>101.6</v>
      </c>
      <c r="AG110" s="13">
        <f>VLOOKUP(A:A,[1]TDSheet!$A:$AG,33,0)</f>
        <v>152.19999999999999</v>
      </c>
      <c r="AH110" s="18">
        <f>VLOOKUP(A:A,[3]TDSheet!$A:$D,4,0)</f>
        <v>22</v>
      </c>
      <c r="AI110" s="13">
        <f>VLOOKUP(A:A,[1]TDSheet!$A:$AI,35,0)</f>
        <v>0</v>
      </c>
      <c r="AJ110" s="13">
        <f t="shared" si="21"/>
        <v>0</v>
      </c>
      <c r="AK110" s="13">
        <f t="shared" si="22"/>
        <v>0</v>
      </c>
      <c r="AL110" s="13"/>
      <c r="AM110" s="13"/>
      <c r="AN110" s="13"/>
    </row>
    <row r="111" spans="1:40" s="1" customFormat="1" ht="21.95" customHeight="1" outlineLevel="1" x14ac:dyDescent="0.2">
      <c r="A111" s="7" t="s">
        <v>113</v>
      </c>
      <c r="B111" s="7" t="s">
        <v>12</v>
      </c>
      <c r="C111" s="8">
        <v>541</v>
      </c>
      <c r="D111" s="8">
        <v>4992</v>
      </c>
      <c r="E111" s="17">
        <v>2319</v>
      </c>
      <c r="F111" s="17">
        <v>1788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2375</v>
      </c>
      <c r="K111" s="13">
        <f t="shared" si="17"/>
        <v>-56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8"/>
        <v>463.8</v>
      </c>
      <c r="X111" s="15"/>
      <c r="Y111" s="16">
        <f t="shared" si="19"/>
        <v>3.855109961190168</v>
      </c>
      <c r="Z111" s="13">
        <f t="shared" si="20"/>
        <v>3.855109961190168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488.2</v>
      </c>
      <c r="AF111" s="13">
        <f>VLOOKUP(A:A,[1]TDSheet!$A:$AF,32,0)</f>
        <v>376</v>
      </c>
      <c r="AG111" s="13">
        <f>VLOOKUP(A:A,[1]TDSheet!$A:$AG,33,0)</f>
        <v>666.4</v>
      </c>
      <c r="AH111" s="18">
        <f>VLOOKUP(A:A,[3]TDSheet!$A:$D,4,0)</f>
        <v>94</v>
      </c>
      <c r="AI111" s="13">
        <f>VLOOKUP(A:A,[1]TDSheet!$A:$AI,35,0)</f>
        <v>0</v>
      </c>
      <c r="AJ111" s="13">
        <f t="shared" si="21"/>
        <v>0</v>
      </c>
      <c r="AK111" s="13">
        <f t="shared" si="22"/>
        <v>0</v>
      </c>
      <c r="AL111" s="13"/>
      <c r="AM111" s="13"/>
      <c r="AN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2025-08-01T09:15:46Z</dcterms:modified>
</cp:coreProperties>
</file>