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4B5BCC-446C-4EB0-A6D5-87D69903E1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Z284" i="1" s="1"/>
  <c r="Z285" i="1" s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28" i="1" l="1"/>
  <c r="BN228" i="1"/>
  <c r="Z228" i="1"/>
  <c r="BP262" i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BP311" i="1"/>
  <c r="BN311" i="1"/>
  <c r="Z311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9" i="1"/>
  <c r="BN79" i="1"/>
  <c r="Z99" i="1"/>
  <c r="BN99" i="1"/>
  <c r="Z118" i="1"/>
  <c r="BN118" i="1"/>
  <c r="Z141" i="1"/>
  <c r="BN141" i="1"/>
  <c r="Z158" i="1"/>
  <c r="Z159" i="1" s="1"/>
  <c r="BN158" i="1"/>
  <c r="BP158" i="1"/>
  <c r="Z162" i="1"/>
  <c r="BN162" i="1"/>
  <c r="Z170" i="1"/>
  <c r="BN170" i="1"/>
  <c r="Z191" i="1"/>
  <c r="BN191" i="1"/>
  <c r="Z195" i="1"/>
  <c r="BN195" i="1"/>
  <c r="BP199" i="1"/>
  <c r="BN199" i="1"/>
  <c r="BP211" i="1"/>
  <c r="BN211" i="1"/>
  <c r="Z211" i="1"/>
  <c r="BP251" i="1"/>
  <c r="BN251" i="1"/>
  <c r="Z251" i="1"/>
  <c r="BP263" i="1"/>
  <c r="BN263" i="1"/>
  <c r="Z263" i="1"/>
  <c r="BP299" i="1"/>
  <c r="BN299" i="1"/>
  <c r="Z299" i="1"/>
  <c r="BP331" i="1"/>
  <c r="BN331" i="1"/>
  <c r="Z331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BP83" i="1"/>
  <c r="BN83" i="1"/>
  <c r="Z83" i="1"/>
  <c r="Y108" i="1"/>
  <c r="BP104" i="1"/>
  <c r="BN104" i="1"/>
  <c r="Z104" i="1"/>
  <c r="BP120" i="1"/>
  <c r="BN120" i="1"/>
  <c r="Z120" i="1"/>
  <c r="Y147" i="1"/>
  <c r="BP146" i="1"/>
  <c r="BN146" i="1"/>
  <c r="Z146" i="1"/>
  <c r="Z147" i="1" s="1"/>
  <c r="Y154" i="1"/>
  <c r="BP150" i="1"/>
  <c r="BN150" i="1"/>
  <c r="Z150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201" i="1"/>
  <c r="BN201" i="1"/>
  <c r="Z201" i="1"/>
  <c r="BP213" i="1"/>
  <c r="BN213" i="1"/>
  <c r="Z213" i="1"/>
  <c r="BP230" i="1"/>
  <c r="BN230" i="1"/>
  <c r="Z230" i="1"/>
  <c r="BP253" i="1"/>
  <c r="BN253" i="1"/>
  <c r="Z253" i="1"/>
  <c r="Y272" i="1"/>
  <c r="BP268" i="1"/>
  <c r="BN268" i="1"/>
  <c r="Z26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BP77" i="1"/>
  <c r="BN77" i="1"/>
  <c r="Z77" i="1"/>
  <c r="BP97" i="1"/>
  <c r="BN97" i="1"/>
  <c r="Z97" i="1"/>
  <c r="BP112" i="1"/>
  <c r="BN112" i="1"/>
  <c r="Z112" i="1"/>
  <c r="BP131" i="1"/>
  <c r="BN131" i="1"/>
  <c r="Z131" i="1"/>
  <c r="BP135" i="1"/>
  <c r="BN135" i="1"/>
  <c r="Z135" i="1"/>
  <c r="Y153" i="1"/>
  <c r="BP164" i="1"/>
  <c r="BN164" i="1"/>
  <c r="Z164" i="1"/>
  <c r="BP174" i="1"/>
  <c r="BN174" i="1"/>
  <c r="Z174" i="1"/>
  <c r="BP197" i="1"/>
  <c r="BN197" i="1"/>
  <c r="Z197" i="1"/>
  <c r="BP209" i="1"/>
  <c r="BN209" i="1"/>
  <c r="Z209" i="1"/>
  <c r="BP226" i="1"/>
  <c r="BN226" i="1"/>
  <c r="Z226" i="1"/>
  <c r="BP246" i="1"/>
  <c r="BN246" i="1"/>
  <c r="Z246" i="1"/>
  <c r="BP260" i="1"/>
  <c r="BN260" i="1"/>
  <c r="Z260" i="1"/>
  <c r="Y271" i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Y101" i="1"/>
  <c r="Y126" i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78" i="1" l="1"/>
  <c r="Z494" i="1"/>
  <c r="Z484" i="1"/>
  <c r="Z463" i="1"/>
  <c r="Z332" i="1"/>
  <c r="Z319" i="1"/>
  <c r="Z247" i="1"/>
  <c r="Z339" i="1"/>
  <c r="Z264" i="1"/>
  <c r="Z326" i="1"/>
  <c r="Z351" i="1"/>
  <c r="Z447" i="1"/>
  <c r="Z256" i="1"/>
  <c r="Z203" i="1"/>
  <c r="Z171" i="1"/>
  <c r="Y510" i="1"/>
  <c r="Y507" i="1"/>
  <c r="Y508" i="1"/>
  <c r="Z32" i="1"/>
  <c r="X509" i="1"/>
  <c r="Z295" i="1"/>
  <c r="Z499" i="1"/>
  <c r="Z373" i="1"/>
  <c r="Z313" i="1"/>
  <c r="Z215" i="1"/>
  <c r="Z469" i="1"/>
  <c r="Z453" i="1"/>
  <c r="Z418" i="1"/>
  <c r="Z121" i="1"/>
  <c r="Z108" i="1"/>
  <c r="Z80" i="1"/>
  <c r="Z65" i="1"/>
  <c r="Z44" i="1"/>
  <c r="Y506" i="1"/>
  <c r="Z114" i="1"/>
  <c r="Z71" i="1"/>
  <c r="Z401" i="1"/>
  <c r="Z305" i="1"/>
  <c r="Z92" i="1"/>
  <c r="Z511" i="1" l="1"/>
  <c r="Y509" i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<sst xmlns="http://schemas.openxmlformats.org/spreadsheetml/2006/main" count="2254" uniqueCount="826">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</sst>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802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333</v>
      </c>
      <c r="Y41" s="560">
        <f>IFERROR(IF(X41="",0,CEILING((X41/$H41),1)*$H41),"")</f>
        <v>334.8</v>
      </c>
      <c r="Z41" s="36">
        <f>IFERROR(IF(Y41=0,"",ROUNDUP(Y41/H41,0)*0.01898),"")</f>
        <v>0.58838000000000001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346.41249999999997</v>
      </c>
      <c r="BN41" s="64">
        <f>IFERROR(Y41*I41/H41,"0")</f>
        <v>348.28499999999997</v>
      </c>
      <c r="BO41" s="64">
        <f>IFERROR(1/J41*(X41/H41),"0")</f>
        <v>0.48177083333333331</v>
      </c>
      <c r="BP41" s="64">
        <f>IFERROR(1/J41*(Y41/H41),"0")</f>
        <v>0.484375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30.833333333333332</v>
      </c>
      <c r="Y44" s="561">
        <f>IFERROR(Y41/H41,"0")+IFERROR(Y42/H42,"0")+IFERROR(Y43/H43,"0")</f>
        <v>31</v>
      </c>
      <c r="Z44" s="561">
        <f>IFERROR(IF(Z41="",0,Z41),"0")+IFERROR(IF(Z42="",0,Z42),"0")+IFERROR(IF(Z43="",0,Z43),"0")</f>
        <v>0.58838000000000001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333</v>
      </c>
      <c r="Y45" s="561">
        <f>IFERROR(SUM(Y41:Y43),"0")</f>
        <v>334.8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11</v>
      </c>
      <c r="Y52" s="56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11.427232142857143</v>
      </c>
      <c r="BN52" s="64">
        <f t="shared" ref="BN52:BN57" si="8">IFERROR(Y52*I52/H52,"0")</f>
        <v>11.635</v>
      </c>
      <c r="BO52" s="64">
        <f t="shared" ref="BO52:BO57" si="9">IFERROR(1/J52*(X52/H52),"0")</f>
        <v>1.5345982142857144E-2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141</v>
      </c>
      <c r="Y53" s="56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146.67916666666665</v>
      </c>
      <c r="BN53" s="64">
        <f t="shared" si="8"/>
        <v>157.29000000000002</v>
      </c>
      <c r="BO53" s="64">
        <f t="shared" si="9"/>
        <v>0.20399305555555555</v>
      </c>
      <c r="BP53" s="64">
        <f t="shared" si="10"/>
        <v>0.21875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72</v>
      </c>
      <c r="Y55" s="560">
        <f t="shared" si="6"/>
        <v>72</v>
      </c>
      <c r="Z55" s="36">
        <f>IFERROR(IF(Y55=0,"",ROUNDUP(Y55/H55,0)*0.00902),"")</f>
        <v>0.16236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75.78</v>
      </c>
      <c r="BN55" s="64">
        <f t="shared" si="8"/>
        <v>75.78</v>
      </c>
      <c r="BO55" s="64">
        <f t="shared" si="9"/>
        <v>0.13636363636363635</v>
      </c>
      <c r="BP55" s="64">
        <f t="shared" si="10"/>
        <v>0.13636363636363635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32.037698412698411</v>
      </c>
      <c r="Y58" s="561">
        <f>IFERROR(Y52/H52,"0")+IFERROR(Y53/H53,"0")+IFERROR(Y54/H54,"0")+IFERROR(Y55/H55,"0")+IFERROR(Y56/H56,"0")+IFERROR(Y57/H57,"0")</f>
        <v>33</v>
      </c>
      <c r="Z58" s="561">
        <f>IFERROR(IF(Z52="",0,Z52),"0")+IFERROR(IF(Z53="",0,Z53),"0")+IFERROR(IF(Z54="",0,Z54),"0")+IFERROR(IF(Z55="",0,Z55),"0")+IFERROR(IF(Z56="",0,Z56),"0")+IFERROR(IF(Z57="",0,Z57),"0")</f>
        <v>0.44706000000000001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224</v>
      </c>
      <c r="Y59" s="561">
        <f>IFERROR(SUM(Y52:Y57),"0")</f>
        <v>234.4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68</v>
      </c>
      <c r="Y61" s="56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70.73888888888888</v>
      </c>
      <c r="BN61" s="64">
        <f>IFERROR(Y61*I61/H61,"0")</f>
        <v>78.64500000000001</v>
      </c>
      <c r="BO61" s="64">
        <f>IFERROR(1/J61*(X61/H61),"0")</f>
        <v>9.8379629629629622E-2</v>
      </c>
      <c r="BP61" s="64">
        <f>IFERROR(1/J61*(Y61/H61),"0")</f>
        <v>0.109375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6.2962962962962958</v>
      </c>
      <c r="Y65" s="561">
        <f>IFERROR(Y61/H61,"0")+IFERROR(Y62/H62,"0")+IFERROR(Y63/H63,"0")+IFERROR(Y64/H64,"0")</f>
        <v>7</v>
      </c>
      <c r="Z65" s="561">
        <f>IFERROR(IF(Z61="",0,Z61),"0")+IFERROR(IF(Z62="",0,Z62),"0")+IFERROR(IF(Z63="",0,Z63),"0")+IFERROR(IF(Z64="",0,Z64),"0")</f>
        <v>0.13286000000000001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68</v>
      </c>
      <c r="Y66" s="561">
        <f>IFERROR(SUM(Y61:Y64),"0")</f>
        <v>75.600000000000009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29</v>
      </c>
      <c r="Y83" s="560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30.617307692307694</v>
      </c>
      <c r="BN83" s="64">
        <f>IFERROR(Y83*I83/H83,"0")</f>
        <v>32.94</v>
      </c>
      <c r="BO83" s="64">
        <f>IFERROR(1/J83*(X83/H83),"0")</f>
        <v>5.809294871794872E-2</v>
      </c>
      <c r="BP83" s="64">
        <f>IFERROR(1/J83*(Y83/H83),"0")</f>
        <v>6.25E-2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3.7179487179487181</v>
      </c>
      <c r="Y85" s="561">
        <f>IFERROR(Y83/H83,"0")+IFERROR(Y84/H84,"0")</f>
        <v>4</v>
      </c>
      <c r="Z85" s="561">
        <f>IFERROR(IF(Z83="",0,Z83),"0")+IFERROR(IF(Z84="",0,Z84),"0")</f>
        <v>7.5920000000000001E-2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29</v>
      </c>
      <c r="Y86" s="561">
        <f>IFERROR(SUM(Y83:Y84),"0")</f>
        <v>31.2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148</v>
      </c>
      <c r="Y89" s="560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153.96111111111111</v>
      </c>
      <c r="BN89" s="64">
        <f>IFERROR(Y89*I89/H89,"0")</f>
        <v>157.29000000000002</v>
      </c>
      <c r="BO89" s="64">
        <f>IFERROR(1/J89*(X89/H89),"0")</f>
        <v>0.21412037037037035</v>
      </c>
      <c r="BP89" s="64">
        <f>IFERROR(1/J89*(Y89/H89),"0")</f>
        <v>0.21875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55</v>
      </c>
      <c r="Y91" s="560">
        <f>IFERROR(IF(X91="",0,CEILING((X91/$H91),1)*$H91),"")</f>
        <v>58.5</v>
      </c>
      <c r="Z91" s="36">
        <f>IFERROR(IF(Y91=0,"",ROUNDUP(Y91/H91,0)*0.00902),"")</f>
        <v>0.11726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57.56666666666667</v>
      </c>
      <c r="BN91" s="64">
        <f>IFERROR(Y91*I91/H91,"0")</f>
        <v>61.230000000000004</v>
      </c>
      <c r="BO91" s="64">
        <f>IFERROR(1/J91*(X91/H91),"0")</f>
        <v>9.2592592592592587E-2</v>
      </c>
      <c r="BP91" s="64">
        <f>IFERROR(1/J91*(Y91/H91),"0")</f>
        <v>9.8484848484848481E-2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25.925925925925924</v>
      </c>
      <c r="Y92" s="561">
        <f>IFERROR(Y89/H89,"0")+IFERROR(Y90/H90,"0")+IFERROR(Y91/H91,"0")</f>
        <v>27</v>
      </c>
      <c r="Z92" s="561">
        <f>IFERROR(IF(Z89="",0,Z89),"0")+IFERROR(IF(Z90="",0,Z90),"0")+IFERROR(IF(Z91="",0,Z91),"0")</f>
        <v>0.38297999999999999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203</v>
      </c>
      <c r="Y93" s="561">
        <f>IFERROR(SUM(Y89:Y91),"0")</f>
        <v>209.70000000000002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345</v>
      </c>
      <c r="Y98" s="560">
        <f>IFERROR(IF(X98="",0,CEILING((X98/$H98),1)*$H98),"")</f>
        <v>345.6</v>
      </c>
      <c r="Z98" s="36">
        <f>IFERROR(IF(Y98=0,"",ROUNDUP(Y98/H98,0)*0.00651),"")</f>
        <v>0.83328000000000002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377.19999999999993</v>
      </c>
      <c r="BN98" s="64">
        <f>IFERROR(Y98*I98/H98,"0")</f>
        <v>377.85599999999999</v>
      </c>
      <c r="BO98" s="64">
        <f>IFERROR(1/J98*(X98/H98),"0")</f>
        <v>0.70207570207570213</v>
      </c>
      <c r="BP98" s="64">
        <f>IFERROR(1/J98*(Y98/H98),"0")</f>
        <v>0.70329670329670335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127.77777777777777</v>
      </c>
      <c r="Y100" s="561">
        <f>IFERROR(Y95/H95,"0")+IFERROR(Y96/H96,"0")+IFERROR(Y97/H97,"0")+IFERROR(Y98/H98,"0")+IFERROR(Y99/H99,"0")</f>
        <v>128</v>
      </c>
      <c r="Z100" s="561">
        <f>IFERROR(IF(Z95="",0,Z95),"0")+IFERROR(IF(Z96="",0,Z96),"0")+IFERROR(IF(Z97="",0,Z97),"0")+IFERROR(IF(Z98="",0,Z98),"0")+IFERROR(IF(Z99="",0,Z99),"0")</f>
        <v>0.83328000000000002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345</v>
      </c>
      <c r="Y101" s="561">
        <f>IFERROR(SUM(Y95:Y99),"0")</f>
        <v>345.6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219</v>
      </c>
      <c r="Y104" s="560">
        <f>IFERROR(IF(X104="",0,CEILING((X104/$H104),1)*$H104),"")</f>
        <v>226.8</v>
      </c>
      <c r="Z104" s="36">
        <f>IFERROR(IF(Y104=0,"",ROUNDUP(Y104/H104,0)*0.01898),"")</f>
        <v>0.39857999999999999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227.8208333333333</v>
      </c>
      <c r="BN104" s="64">
        <f>IFERROR(Y104*I104/H104,"0")</f>
        <v>235.93499999999997</v>
      </c>
      <c r="BO104" s="64">
        <f>IFERROR(1/J104*(X104/H104),"0")</f>
        <v>0.31684027777777773</v>
      </c>
      <c r="BP104" s="64">
        <f>IFERROR(1/J104*(Y104/H104),"0")</f>
        <v>0.328125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193</v>
      </c>
      <c r="Y106" s="560">
        <f>IFERROR(IF(X106="",0,CEILING((X106/$H106),1)*$H106),"")</f>
        <v>193.5</v>
      </c>
      <c r="Z106" s="36">
        <f>IFERROR(IF(Y106=0,"",ROUNDUP(Y106/H106,0)*0.00902),"")</f>
        <v>0.38785999999999998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202.00666666666666</v>
      </c>
      <c r="BN106" s="64">
        <f>IFERROR(Y106*I106/H106,"0")</f>
        <v>202.53</v>
      </c>
      <c r="BO106" s="64">
        <f>IFERROR(1/J106*(X106/H106),"0")</f>
        <v>0.32491582491582488</v>
      </c>
      <c r="BP106" s="64">
        <f>IFERROR(1/J106*(Y106/H106),"0")</f>
        <v>0.32575757575757575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63.166666666666657</v>
      </c>
      <c r="Y108" s="561">
        <f>IFERROR(Y104/H104,"0")+IFERROR(Y105/H105,"0")+IFERROR(Y106/H106,"0")+IFERROR(Y107/H107,"0")</f>
        <v>64</v>
      </c>
      <c r="Z108" s="561">
        <f>IFERROR(IF(Z104="",0,Z104),"0")+IFERROR(IF(Z105="",0,Z105),"0")+IFERROR(IF(Z106="",0,Z106),"0")+IFERROR(IF(Z107="",0,Z107),"0")</f>
        <v>0.78644000000000003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412</v>
      </c>
      <c r="Y109" s="561">
        <f>IFERROR(SUM(Y104:Y107),"0")</f>
        <v>420.3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525</v>
      </c>
      <c r="Y117" s="560">
        <f>IFERROR(IF(X117="",0,CEILING((X117/$H117),1)*$H117),"")</f>
        <v>526.5</v>
      </c>
      <c r="Z117" s="36">
        <f>IFERROR(IF(Y117=0,"",ROUNDUP(Y117/H117,0)*0.01898),"")</f>
        <v>1.2337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558.25</v>
      </c>
      <c r="BN117" s="64">
        <f>IFERROR(Y117*I117/H117,"0")</f>
        <v>559.84500000000003</v>
      </c>
      <c r="BO117" s="64">
        <f>IFERROR(1/J117*(X117/H117),"0")</f>
        <v>1.0127314814814816</v>
      </c>
      <c r="BP117" s="64">
        <f>IFERROR(1/J117*(Y117/H117),"0")</f>
        <v>1.015625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195</v>
      </c>
      <c r="Y119" s="560">
        <f>IFERROR(IF(X119="",0,CEILING((X119/$H119),1)*$H119),"")</f>
        <v>197.10000000000002</v>
      </c>
      <c r="Z119" s="36">
        <f>IFERROR(IF(Y119=0,"",ROUNDUP(Y119/H119,0)*0.00651),"")</f>
        <v>0.47522999999999999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213.2</v>
      </c>
      <c r="BN119" s="64">
        <f>IFERROR(Y119*I119/H119,"0")</f>
        <v>215.49599999999998</v>
      </c>
      <c r="BO119" s="64">
        <f>IFERROR(1/J119*(X119/H119),"0")</f>
        <v>0.3968253968253968</v>
      </c>
      <c r="BP119" s="64">
        <f>IFERROR(1/J119*(Y119/H119),"0")</f>
        <v>0.40109890109890112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137.03703703703704</v>
      </c>
      <c r="Y121" s="561">
        <f>IFERROR(Y117/H117,"0")+IFERROR(Y118/H118,"0")+IFERROR(Y119/H119,"0")+IFERROR(Y120/H120,"0")</f>
        <v>138</v>
      </c>
      <c r="Z121" s="561">
        <f>IFERROR(IF(Z117="",0,Z117),"0")+IFERROR(IF(Z118="",0,Z118),"0")+IFERROR(IF(Z119="",0,Z119),"0")+IFERROR(IF(Z120="",0,Z120),"0")</f>
        <v>1.7089300000000001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720</v>
      </c>
      <c r="Y122" s="561">
        <f>IFERROR(SUM(Y117:Y120),"0")</f>
        <v>723.6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11</v>
      </c>
      <c r="Y162" s="560">
        <f t="shared" ref="Y162:Y170" si="16">IFERROR(IF(X162="",0,CEILING((X162/$H162),1)*$H162),"")</f>
        <v>12.600000000000001</v>
      </c>
      <c r="Z162" s="36">
        <f>IFERROR(IF(Y162=0,"",ROUNDUP(Y162/H162,0)*0.00902),"")</f>
        <v>2.7060000000000001E-2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11.707142857142856</v>
      </c>
      <c r="BN162" s="64">
        <f t="shared" ref="BN162:BN170" si="18">IFERROR(Y162*I162/H162,"0")</f>
        <v>13.41</v>
      </c>
      <c r="BO162" s="64">
        <f t="shared" ref="BO162:BO170" si="19">IFERROR(1/J162*(X162/H162),"0")</f>
        <v>1.9841269841269844E-2</v>
      </c>
      <c r="BP162" s="64">
        <f t="shared" ref="BP162:BP170" si="20">IFERROR(1/J162*(Y162/H162),"0")</f>
        <v>2.2727272727272728E-2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94</v>
      </c>
      <c r="Y164" s="560">
        <f t="shared" si="16"/>
        <v>96.600000000000009</v>
      </c>
      <c r="Z164" s="36">
        <f>IFERROR(IF(Y164=0,"",ROUNDUP(Y164/H164,0)*0.00902),"")</f>
        <v>0.20746000000000001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98.7</v>
      </c>
      <c r="BN164" s="64">
        <f t="shared" si="18"/>
        <v>101.43</v>
      </c>
      <c r="BO164" s="64">
        <f t="shared" si="19"/>
        <v>0.16955266955266954</v>
      </c>
      <c r="BP164" s="64">
        <f t="shared" si="20"/>
        <v>0.17424242424242425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16</v>
      </c>
      <c r="Y165" s="560">
        <f t="shared" si="16"/>
        <v>16.8</v>
      </c>
      <c r="Z165" s="36">
        <f>IFERROR(IF(Y165=0,"",ROUNDUP(Y165/H165,0)*0.00502),"")</f>
        <v>4.0160000000000001E-2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16.990476190476191</v>
      </c>
      <c r="BN165" s="64">
        <f t="shared" si="18"/>
        <v>17.84</v>
      </c>
      <c r="BO165" s="64">
        <f t="shared" si="19"/>
        <v>3.2560032560032565E-2</v>
      </c>
      <c r="BP165" s="64">
        <f t="shared" si="20"/>
        <v>3.4188034188034191E-2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80</v>
      </c>
      <c r="Y168" s="560">
        <f t="shared" si="16"/>
        <v>81.900000000000006</v>
      </c>
      <c r="Z168" s="36">
        <f>IFERROR(IF(Y168=0,"",ROUNDUP(Y168/H168,0)*0.00502),"")</f>
        <v>0.19578000000000001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83.80952380952381</v>
      </c>
      <c r="BN168" s="64">
        <f t="shared" si="18"/>
        <v>85.800000000000011</v>
      </c>
      <c r="BO168" s="64">
        <f t="shared" si="19"/>
        <v>0.16280016280016282</v>
      </c>
      <c r="BP168" s="64">
        <f t="shared" si="20"/>
        <v>0.16666666666666669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70.714285714285722</v>
      </c>
      <c r="Y171" s="561">
        <f>IFERROR(Y162/H162,"0")+IFERROR(Y163/H163,"0")+IFERROR(Y164/H164,"0")+IFERROR(Y165/H165,"0")+IFERROR(Y166/H166,"0")+IFERROR(Y167/H167,"0")+IFERROR(Y168/H168,"0")+IFERROR(Y169/H169,"0")+IFERROR(Y170/H170,"0")</f>
        <v>73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0.47046000000000004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201</v>
      </c>
      <c r="Y172" s="561">
        <f>IFERROR(SUM(Y162:Y170),"0")</f>
        <v>207.90000000000003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158</v>
      </c>
      <c r="Y195" s="560">
        <f t="shared" ref="Y195:Y202" si="21">IFERROR(IF(X195="",0,CEILING((X195/$H195),1)*$H195),"")</f>
        <v>162</v>
      </c>
      <c r="Z195" s="36">
        <f>IFERROR(IF(Y195=0,"",ROUNDUP(Y195/H195,0)*0.00902),"")</f>
        <v>0.27060000000000001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164.14444444444445</v>
      </c>
      <c r="BN195" s="64">
        <f t="shared" ref="BN195:BN202" si="23">IFERROR(Y195*I195/H195,"0")</f>
        <v>168.3</v>
      </c>
      <c r="BO195" s="64">
        <f t="shared" ref="BO195:BO202" si="24">IFERROR(1/J195*(X195/H195),"0")</f>
        <v>0.22166105499438832</v>
      </c>
      <c r="BP195" s="64">
        <f t="shared" ref="BP195:BP202" si="25">IFERROR(1/J195*(Y195/H195),"0")</f>
        <v>0.22727272727272727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143</v>
      </c>
      <c r="Y196" s="560">
        <f t="shared" si="21"/>
        <v>145.80000000000001</v>
      </c>
      <c r="Z196" s="36">
        <f>IFERROR(IF(Y196=0,"",ROUNDUP(Y196/H196,0)*0.00902),"")</f>
        <v>0.24354000000000001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148.5611111111111</v>
      </c>
      <c r="BN196" s="64">
        <f t="shared" si="23"/>
        <v>151.47</v>
      </c>
      <c r="BO196" s="64">
        <f t="shared" si="24"/>
        <v>0.20061728395061729</v>
      </c>
      <c r="BP196" s="64">
        <f t="shared" si="25"/>
        <v>0.20454545454545456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180</v>
      </c>
      <c r="Y198" s="560">
        <f t="shared" si="21"/>
        <v>183.60000000000002</v>
      </c>
      <c r="Z198" s="36">
        <f>IFERROR(IF(Y198=0,"",ROUNDUP(Y198/H198,0)*0.00902),"")</f>
        <v>0.30668000000000001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187</v>
      </c>
      <c r="BN198" s="64">
        <f t="shared" si="23"/>
        <v>190.74</v>
      </c>
      <c r="BO198" s="64">
        <f t="shared" si="24"/>
        <v>0.25252525252525249</v>
      </c>
      <c r="BP198" s="64">
        <f t="shared" si="25"/>
        <v>0.25757575757575757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24</v>
      </c>
      <c r="Y199" s="560">
        <f t="shared" si="21"/>
        <v>25.2</v>
      </c>
      <c r="Z199" s="36">
        <f>IFERROR(IF(Y199=0,"",ROUNDUP(Y199/H199,0)*0.00502),"")</f>
        <v>7.0280000000000009E-2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25.733333333333334</v>
      </c>
      <c r="BN199" s="64">
        <f t="shared" si="23"/>
        <v>27.019999999999996</v>
      </c>
      <c r="BO199" s="64">
        <f t="shared" si="24"/>
        <v>5.6980056980056981E-2</v>
      </c>
      <c r="BP199" s="64">
        <f t="shared" si="25"/>
        <v>5.9829059829059839E-2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11</v>
      </c>
      <c r="Y200" s="560">
        <f t="shared" si="21"/>
        <v>12.6</v>
      </c>
      <c r="Z200" s="36">
        <f>IFERROR(IF(Y200=0,"",ROUNDUP(Y200/H200,0)*0.00502),"")</f>
        <v>3.5140000000000005E-2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11.611111111111111</v>
      </c>
      <c r="BN200" s="64">
        <f t="shared" si="23"/>
        <v>13.299999999999999</v>
      </c>
      <c r="BO200" s="64">
        <f t="shared" si="24"/>
        <v>2.6115859449192782E-2</v>
      </c>
      <c r="BP200" s="64">
        <f t="shared" si="25"/>
        <v>2.9914529914529919E-2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7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7.3888888888888884</v>
      </c>
      <c r="BN202" s="64">
        <f t="shared" si="23"/>
        <v>7.6</v>
      </c>
      <c r="BO202" s="64">
        <f t="shared" si="24"/>
        <v>1.6619183285849954E-2</v>
      </c>
      <c r="BP202" s="64">
        <f t="shared" si="25"/>
        <v>1.7094017094017096E-2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112.40740740740739</v>
      </c>
      <c r="Y203" s="561">
        <f>IFERROR(Y195/H195,"0")+IFERROR(Y196/H196,"0")+IFERROR(Y197/H197,"0")+IFERROR(Y198/H198,"0")+IFERROR(Y199/H199,"0")+IFERROR(Y200/H200,"0")+IFERROR(Y201/H201,"0")+IFERROR(Y202/H202,"0")</f>
        <v>116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0.94632000000000016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523</v>
      </c>
      <c r="Y204" s="561">
        <f>IFERROR(SUM(Y195:Y202),"0")</f>
        <v>536.40000000000009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203</v>
      </c>
      <c r="Y208" s="560">
        <f t="shared" si="26"/>
        <v>208.79999999999998</v>
      </c>
      <c r="Z208" s="36">
        <f>IFERROR(IF(Y208=0,"",ROUNDUP(Y208/H208,0)*0.01898),"")</f>
        <v>0.45552000000000004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215.11</v>
      </c>
      <c r="BN208" s="64">
        <f t="shared" si="28"/>
        <v>221.25599999999997</v>
      </c>
      <c r="BO208" s="64">
        <f t="shared" si="29"/>
        <v>0.36458333333333337</v>
      </c>
      <c r="BP208" s="64">
        <f t="shared" si="30"/>
        <v>0.375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160</v>
      </c>
      <c r="Y209" s="560">
        <f t="shared" si="26"/>
        <v>160.79999999999998</v>
      </c>
      <c r="Z209" s="36">
        <f t="shared" ref="Z209:Z214" si="31">IFERROR(IF(Y209=0,"",ROUNDUP(Y209/H209,0)*0.00651),"")</f>
        <v>0.43617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178</v>
      </c>
      <c r="BN209" s="64">
        <f t="shared" si="28"/>
        <v>178.89</v>
      </c>
      <c r="BO209" s="64">
        <f t="shared" si="29"/>
        <v>0.36630036630036633</v>
      </c>
      <c r="BP209" s="64">
        <f t="shared" si="30"/>
        <v>0.36813186813186816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326</v>
      </c>
      <c r="Y211" s="560">
        <f t="shared" si="26"/>
        <v>326.39999999999998</v>
      </c>
      <c r="Z211" s="36">
        <f t="shared" si="31"/>
        <v>0.88536000000000004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360.23</v>
      </c>
      <c r="BN211" s="64">
        <f t="shared" si="28"/>
        <v>360.67200000000003</v>
      </c>
      <c r="BO211" s="64">
        <f t="shared" si="29"/>
        <v>0.74633699633699646</v>
      </c>
      <c r="BP211" s="64">
        <f t="shared" si="30"/>
        <v>0.74725274725274726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126</v>
      </c>
      <c r="Y212" s="560">
        <f t="shared" si="26"/>
        <v>127.19999999999999</v>
      </c>
      <c r="Z212" s="36">
        <f t="shared" si="31"/>
        <v>0.34503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139.23000000000002</v>
      </c>
      <c r="BN212" s="64">
        <f t="shared" si="28"/>
        <v>140.55599999999998</v>
      </c>
      <c r="BO212" s="64">
        <f t="shared" si="29"/>
        <v>0.28846153846153849</v>
      </c>
      <c r="BP212" s="64">
        <f t="shared" si="30"/>
        <v>0.29120879120879123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22</v>
      </c>
      <c r="Y213" s="560">
        <f t="shared" si="26"/>
        <v>24</v>
      </c>
      <c r="Z213" s="36">
        <f t="shared" si="31"/>
        <v>6.5100000000000005E-2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24.310000000000002</v>
      </c>
      <c r="BN213" s="64">
        <f t="shared" si="28"/>
        <v>26.520000000000003</v>
      </c>
      <c r="BO213" s="64">
        <f t="shared" si="29"/>
        <v>5.0366300366300375E-2</v>
      </c>
      <c r="BP213" s="64">
        <f t="shared" si="30"/>
        <v>5.4945054945054951E-2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160</v>
      </c>
      <c r="Y214" s="560">
        <f t="shared" si="26"/>
        <v>160.79999999999998</v>
      </c>
      <c r="Z214" s="36">
        <f t="shared" si="31"/>
        <v>0.43617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177.2</v>
      </c>
      <c r="BN214" s="64">
        <f t="shared" si="28"/>
        <v>178.08599999999998</v>
      </c>
      <c r="BO214" s="64">
        <f t="shared" si="29"/>
        <v>0.36630036630036633</v>
      </c>
      <c r="BP214" s="64">
        <f t="shared" si="30"/>
        <v>0.36813186813186816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354.16666666666674</v>
      </c>
      <c r="Y215" s="561">
        <f>IFERROR(Y206/H206,"0")+IFERROR(Y207/H207,"0")+IFERROR(Y208/H208,"0")+IFERROR(Y209/H209,"0")+IFERROR(Y210/H210,"0")+IFERROR(Y211/H211,"0")+IFERROR(Y212/H212,"0")+IFERROR(Y213/H213,"0")+IFERROR(Y214/H214,"0")</f>
        <v>357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2.6233500000000003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997</v>
      </c>
      <c r="Y216" s="561">
        <f>IFERROR(SUM(Y206:Y214),"0")</f>
        <v>1008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10</v>
      </c>
      <c r="Y218" s="560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11.050000000000002</v>
      </c>
      <c r="BN218" s="64">
        <f>IFERROR(Y218*I218/H218,"0")</f>
        <v>13.260000000000002</v>
      </c>
      <c r="BO218" s="64">
        <f>IFERROR(1/J218*(X218/H218),"0")</f>
        <v>2.2893772893772896E-2</v>
      </c>
      <c r="BP218" s="64">
        <f>IFERROR(1/J218*(Y218/H218),"0")</f>
        <v>2.7472527472527476E-2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5</v>
      </c>
      <c r="Y219" s="560">
        <f>IFERROR(IF(X219="",0,CEILING((X219/$H219),1)*$H219),"")</f>
        <v>7.1999999999999993</v>
      </c>
      <c r="Z219" s="36">
        <f>IFERROR(IF(Y219=0,"",ROUNDUP(Y219/H219,0)*0.00651),"")</f>
        <v>1.9529999999999999E-2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5.5250000000000012</v>
      </c>
      <c r="BN219" s="64">
        <f>IFERROR(Y219*I219/H219,"0")</f>
        <v>7.9560000000000004</v>
      </c>
      <c r="BO219" s="64">
        <f>IFERROR(1/J219*(X219/H219),"0")</f>
        <v>1.1446886446886448E-2</v>
      </c>
      <c r="BP219" s="64">
        <f>IFERROR(1/J219*(Y219/H219),"0")</f>
        <v>1.6483516483516484E-2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6.25</v>
      </c>
      <c r="Y220" s="561">
        <f>IFERROR(Y218/H218,"0")+IFERROR(Y219/H219,"0")</f>
        <v>8</v>
      </c>
      <c r="Z220" s="561">
        <f>IFERROR(IF(Z218="",0,Z218),"0")+IFERROR(IF(Z219="",0,Z219),"0")</f>
        <v>5.2080000000000001E-2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15</v>
      </c>
      <c r="Y221" s="561">
        <f>IFERROR(SUM(Y218:Y219),"0")</f>
        <v>19.2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28</v>
      </c>
      <c r="Y269" s="560">
        <f>IFERROR(IF(X269="",0,CEILING((X269/$H269),1)*$H269),"")</f>
        <v>28.799999999999997</v>
      </c>
      <c r="Z269" s="36">
        <f>IFERROR(IF(Y269=0,"",ROUNDUP(Y269/H269,0)*0.00651),"")</f>
        <v>7.8119999999999995E-2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30.94</v>
      </c>
      <c r="BN269" s="64">
        <f>IFERROR(Y269*I269/H269,"0")</f>
        <v>31.824000000000002</v>
      </c>
      <c r="BO269" s="64">
        <f>IFERROR(1/J269*(X269/H269),"0")</f>
        <v>6.4102564102564111E-2</v>
      </c>
      <c r="BP269" s="64">
        <f>IFERROR(1/J269*(Y269/H269),"0")</f>
        <v>6.5934065934065936E-2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11.666666666666668</v>
      </c>
      <c r="Y271" s="561">
        <f>IFERROR(Y268/H268,"0")+IFERROR(Y269/H269,"0")+IFERROR(Y270/H270,"0")</f>
        <v>12</v>
      </c>
      <c r="Z271" s="561">
        <f>IFERROR(IF(Z268="",0,Z268),"0")+IFERROR(IF(Z269="",0,Z269),"0")+IFERROR(IF(Z270="",0,Z270),"0")</f>
        <v>7.8119999999999995E-2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28</v>
      </c>
      <c r="Y272" s="561">
        <f>IFERROR(SUM(Y268:Y270),"0")</f>
        <v>28.799999999999997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727</v>
      </c>
      <c r="Y317" s="560">
        <f>IFERROR(IF(X317="",0,CEILING((X317/$H317),1)*$H317),"")</f>
        <v>733.19999999999993</v>
      </c>
      <c r="Z317" s="36">
        <f>IFERROR(IF(Y317=0,"",ROUNDUP(Y317/H317,0)*0.01898),"")</f>
        <v>1.7841199999999999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775.37346153846158</v>
      </c>
      <c r="BN317" s="64">
        <f>IFERROR(Y317*I317/H317,"0")</f>
        <v>781.9860000000001</v>
      </c>
      <c r="BO317" s="64">
        <f>IFERROR(1/J317*(X317/H317),"0")</f>
        <v>1.4563301282051282</v>
      </c>
      <c r="BP317" s="64">
        <f>IFERROR(1/J317*(Y317/H317),"0")</f>
        <v>1.46875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93.205128205128204</v>
      </c>
      <c r="Y319" s="561">
        <f>IFERROR(Y316/H316,"0")+IFERROR(Y317/H317,"0")+IFERROR(Y318/H318,"0")</f>
        <v>94</v>
      </c>
      <c r="Z319" s="561">
        <f>IFERROR(IF(Z316="",0,Z316),"0")+IFERROR(IF(Z317="",0,Z317),"0")+IFERROR(IF(Z318="",0,Z318),"0")</f>
        <v>1.7841199999999999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727</v>
      </c>
      <c r="Y320" s="561">
        <f>IFERROR(SUM(Y316:Y318),"0")</f>
        <v>733.19999999999993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6</v>
      </c>
      <c r="Y324" s="560">
        <f>IFERROR(IF(X324="",0,CEILING((X324/$H324),1)*$H324),"")</f>
        <v>7.6499999999999995</v>
      </c>
      <c r="Z324" s="36">
        <f>IFERROR(IF(Y324=0,"",ROUNDUP(Y324/H324,0)*0.00651),"")</f>
        <v>1.9529999999999999E-2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6.9529411764705893</v>
      </c>
      <c r="BN324" s="64">
        <f>IFERROR(Y324*I324/H324,"0")</f>
        <v>8.8650000000000002</v>
      </c>
      <c r="BO324" s="64">
        <f>IFERROR(1/J324*(X324/H324),"0")</f>
        <v>1.292824822236587E-2</v>
      </c>
      <c r="BP324" s="64">
        <f>IFERROR(1/J324*(Y324/H324),"0")</f>
        <v>1.6483516483516484E-2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2.3529411764705883</v>
      </c>
      <c r="Y326" s="561">
        <f>IFERROR(Y322/H322,"0")+IFERROR(Y323/H323,"0")+IFERROR(Y324/H324,"0")+IFERROR(Y325/H325,"0")</f>
        <v>3</v>
      </c>
      <c r="Z326" s="561">
        <f>IFERROR(IF(Z322="",0,Z322),"0")+IFERROR(IF(Z323="",0,Z323),"0")+IFERROR(IF(Z324="",0,Z324),"0")+IFERROR(IF(Z325="",0,Z325),"0")</f>
        <v>1.9529999999999999E-2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6</v>
      </c>
      <c r="Y327" s="561">
        <f>IFERROR(SUM(Y322:Y325),"0")</f>
        <v>7.6499999999999995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735</v>
      </c>
      <c r="Y344" s="560">
        <f t="shared" ref="Y344:Y350" si="47">IFERROR(IF(X344="",0,CEILING((X344/$H344),1)*$H344),"")</f>
        <v>735</v>
      </c>
      <c r="Z344" s="36">
        <f>IFERROR(IF(Y344=0,"",ROUNDUP(Y344/H344,0)*0.02175),"")</f>
        <v>1.06575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758.5200000000001</v>
      </c>
      <c r="BN344" s="64">
        <f t="shared" ref="BN344:BN350" si="49">IFERROR(Y344*I344/H344,"0")</f>
        <v>758.5200000000001</v>
      </c>
      <c r="BO344" s="64">
        <f t="shared" ref="BO344:BO350" si="50">IFERROR(1/J344*(X344/H344),"0")</f>
        <v>1.0208333333333333</v>
      </c>
      <c r="BP344" s="64">
        <f t="shared" ref="BP344:BP350" si="51">IFERROR(1/J344*(Y344/H344),"0")</f>
        <v>1.0208333333333333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700</v>
      </c>
      <c r="Y345" s="560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266</v>
      </c>
      <c r="Y346" s="560">
        <f t="shared" si="47"/>
        <v>270</v>
      </c>
      <c r="Z346" s="36">
        <f>IFERROR(IF(Y346=0,"",ROUNDUP(Y346/H346,0)*0.02175),"")</f>
        <v>0.39149999999999996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274.512</v>
      </c>
      <c r="BN346" s="64">
        <f t="shared" si="49"/>
        <v>278.64000000000004</v>
      </c>
      <c r="BO346" s="64">
        <f t="shared" si="50"/>
        <v>0.36944444444444446</v>
      </c>
      <c r="BP346" s="64">
        <f t="shared" si="51"/>
        <v>0.375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715</v>
      </c>
      <c r="Y347" s="560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737.88</v>
      </c>
      <c r="BN347" s="64">
        <f t="shared" si="49"/>
        <v>743.04000000000008</v>
      </c>
      <c r="BO347" s="64">
        <f t="shared" si="50"/>
        <v>0.99305555555555547</v>
      </c>
      <c r="BP347" s="64">
        <f t="shared" si="51"/>
        <v>1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161.06666666666666</v>
      </c>
      <c r="Y351" s="561">
        <f>IFERROR(Y344/H344,"0")+IFERROR(Y345/H345,"0")+IFERROR(Y346/H346,"0")+IFERROR(Y347/H347,"0")+IFERROR(Y348/H348,"0")+IFERROR(Y349/H349,"0")+IFERROR(Y350/H350,"0")</f>
        <v>162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3.5234999999999999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2416</v>
      </c>
      <c r="Y352" s="561">
        <f>IFERROR(SUM(Y344:Y350),"0")</f>
        <v>2430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799</v>
      </c>
      <c r="Y354" s="560">
        <f>IFERROR(IF(X354="",0,CEILING((X354/$H354),1)*$H354),"")</f>
        <v>810</v>
      </c>
      <c r="Z354" s="36">
        <f>IFERROR(IF(Y354=0,"",ROUNDUP(Y354/H354,0)*0.02175),"")</f>
        <v>1.1744999999999999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824.56799999999998</v>
      </c>
      <c r="BN354" s="64">
        <f>IFERROR(Y354*I354/H354,"0")</f>
        <v>835.92000000000007</v>
      </c>
      <c r="BO354" s="64">
        <f>IFERROR(1/J354*(X354/H354),"0")</f>
        <v>1.1097222222222221</v>
      </c>
      <c r="BP354" s="64">
        <f>IFERROR(1/J354*(Y354/H354),"0")</f>
        <v>1.125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53.266666666666666</v>
      </c>
      <c r="Y356" s="561">
        <f>IFERROR(Y354/H354,"0")+IFERROR(Y355/H355,"0")</f>
        <v>54</v>
      </c>
      <c r="Z356" s="561">
        <f>IFERROR(IF(Z354="",0,Z354),"0")+IFERROR(IF(Z355="",0,Z355),"0")</f>
        <v>1.1744999999999999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799</v>
      </c>
      <c r="Y357" s="561">
        <f>IFERROR(SUM(Y354:Y355),"0")</f>
        <v>810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706</v>
      </c>
      <c r="Y380" s="560">
        <f>IFERROR(IF(X380="",0,CEILING((X380/$H380),1)*$H380),"")</f>
        <v>711</v>
      </c>
      <c r="Z380" s="36">
        <f>IFERROR(IF(Y380=0,"",ROUNDUP(Y380/H380,0)*0.01898),"")</f>
        <v>1.49942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746.71266666666668</v>
      </c>
      <c r="BN380" s="64">
        <f>IFERROR(Y380*I380/H380,"0")</f>
        <v>752.00099999999998</v>
      </c>
      <c r="BO380" s="64">
        <f>IFERROR(1/J380*(X380/H380),"0")</f>
        <v>1.2256944444444444</v>
      </c>
      <c r="BP380" s="64">
        <f>IFERROR(1/J380*(Y380/H380),"0")</f>
        <v>1.234375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78.444444444444443</v>
      </c>
      <c r="Y382" s="561">
        <f>IFERROR(Y380/H380,"0")+IFERROR(Y381/H381,"0")</f>
        <v>79</v>
      </c>
      <c r="Z382" s="561">
        <f>IFERROR(IF(Z380="",0,Z380),"0")+IFERROR(IF(Z381="",0,Z381),"0")</f>
        <v>1.49942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706</v>
      </c>
      <c r="Y383" s="561">
        <f>IFERROR(SUM(Y380:Y381),"0")</f>
        <v>711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23</v>
      </c>
      <c r="Y433" s="560">
        <f t="shared" ref="Y433:Y446" si="58">IFERROR(IF(X433="",0,CEILING((X433/$H433),1)*$H433),"")</f>
        <v>26.400000000000002</v>
      </c>
      <c r="Z433" s="36">
        <f t="shared" ref="Z433:Z439" si="59">IFERROR(IF(Y433=0,"",ROUNDUP(Y433/H433,0)*0.01196),"")</f>
        <v>5.9799999999999999E-2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24.568181818181817</v>
      </c>
      <c r="BN433" s="64">
        <f t="shared" ref="BN433:BN446" si="61">IFERROR(Y433*I433/H433,"0")</f>
        <v>28.200000000000003</v>
      </c>
      <c r="BO433" s="64">
        <f t="shared" ref="BO433:BO446" si="62">IFERROR(1/J433*(X433/H433),"0")</f>
        <v>4.1885198135198129E-2</v>
      </c>
      <c r="BP433" s="64">
        <f t="shared" ref="BP433:BP446" si="63">IFERROR(1/J433*(Y433/H433),"0")</f>
        <v>4.807692307692308E-2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1041</v>
      </c>
      <c r="Y435" s="560">
        <f t="shared" si="58"/>
        <v>1045.44</v>
      </c>
      <c r="Z435" s="36">
        <f t="shared" si="59"/>
        <v>2.36808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1111.9772727272725</v>
      </c>
      <c r="BN435" s="64">
        <f t="shared" si="61"/>
        <v>1116.72</v>
      </c>
      <c r="BO435" s="64">
        <f t="shared" si="62"/>
        <v>1.8957604895104896</v>
      </c>
      <c r="BP435" s="64">
        <f t="shared" si="63"/>
        <v>1.903846153846154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794</v>
      </c>
      <c r="Y438" s="560">
        <f t="shared" si="58"/>
        <v>797.28000000000009</v>
      </c>
      <c r="Z438" s="36">
        <f t="shared" si="59"/>
        <v>1.80596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848.13636363636351</v>
      </c>
      <c r="BN438" s="64">
        <f t="shared" si="61"/>
        <v>851.64</v>
      </c>
      <c r="BO438" s="64">
        <f t="shared" si="62"/>
        <v>1.4459498834498834</v>
      </c>
      <c r="BP438" s="64">
        <f t="shared" si="63"/>
        <v>1.4519230769230771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351.89393939393938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354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4.2338399999999998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1858</v>
      </c>
      <c r="Y448" s="561">
        <f>IFERROR(SUM(Y433:Y446),"0")</f>
        <v>1869.1200000000003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1046</v>
      </c>
      <c r="Y450" s="560">
        <f>IFERROR(IF(X450="",0,CEILING((X450/$H450),1)*$H450),"")</f>
        <v>1050.72</v>
      </c>
      <c r="Z450" s="36">
        <f>IFERROR(IF(Y450=0,"",ROUNDUP(Y450/H450,0)*0.01196),"")</f>
        <v>2.3800400000000002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1117.3181818181818</v>
      </c>
      <c r="BN450" s="64">
        <f>IFERROR(Y450*I450/H450,"0")</f>
        <v>1122.3599999999999</v>
      </c>
      <c r="BO450" s="64">
        <f>IFERROR(1/J450*(X450/H450),"0")</f>
        <v>1.9048659673659674</v>
      </c>
      <c r="BP450" s="64">
        <f>IFERROR(1/J450*(Y450/H450),"0")</f>
        <v>1.9134615384615385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198.10606060606059</v>
      </c>
      <c r="Y453" s="561">
        <f>IFERROR(Y450/H450,"0")+IFERROR(Y451/H451,"0")+IFERROR(Y452/H452,"0")</f>
        <v>199</v>
      </c>
      <c r="Z453" s="561">
        <f>IFERROR(IF(Z450="",0,Z450),"0")+IFERROR(IF(Z451="",0,Z451),"0")+IFERROR(IF(Z452="",0,Z452),"0")</f>
        <v>2.3800400000000002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1046</v>
      </c>
      <c r="Y454" s="561">
        <f>IFERROR(SUM(Y450:Y452),"0")</f>
        <v>1050.72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47</v>
      </c>
      <c r="Y456" s="560">
        <f t="shared" ref="Y456:Y462" si="64">IFERROR(IF(X456="",0,CEILING((X456/$H456),1)*$H456),"")</f>
        <v>47.52</v>
      </c>
      <c r="Z456" s="36">
        <f>IFERROR(IF(Y456=0,"",ROUNDUP(Y456/H456,0)*0.01196),"")</f>
        <v>0.10764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50.204545454545446</v>
      </c>
      <c r="BN456" s="64">
        <f t="shared" ref="BN456:BN462" si="66">IFERROR(Y456*I456/H456,"0")</f>
        <v>50.760000000000005</v>
      </c>
      <c r="BO456" s="64">
        <f t="shared" ref="BO456:BO462" si="67">IFERROR(1/J456*(X456/H456),"0")</f>
        <v>8.559149184149184E-2</v>
      </c>
      <c r="BP456" s="64">
        <f t="shared" ref="BP456:BP462" si="68">IFERROR(1/J456*(Y456/H456),"0")</f>
        <v>8.6538461538461536E-2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111</v>
      </c>
      <c r="Y457" s="560">
        <f t="shared" si="64"/>
        <v>116.16000000000001</v>
      </c>
      <c r="Z457" s="36">
        <f>IFERROR(IF(Y457=0,"",ROUNDUP(Y457/H457,0)*0.01196),"")</f>
        <v>0.26312000000000002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118.5681818181818</v>
      </c>
      <c r="BN457" s="64">
        <f t="shared" si="66"/>
        <v>124.08000000000001</v>
      </c>
      <c r="BO457" s="64">
        <f t="shared" si="67"/>
        <v>0.20214160839160841</v>
      </c>
      <c r="BP457" s="64">
        <f t="shared" si="68"/>
        <v>0.21153846153846156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731</v>
      </c>
      <c r="Y458" s="560">
        <f t="shared" si="64"/>
        <v>733.92000000000007</v>
      </c>
      <c r="Z458" s="36">
        <f>IFERROR(IF(Y458=0,"",ROUNDUP(Y458/H458,0)*0.01196),"")</f>
        <v>1.6624399999999999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780.84090909090912</v>
      </c>
      <c r="BN458" s="64">
        <f t="shared" si="66"/>
        <v>783.95999999999992</v>
      </c>
      <c r="BO458" s="64">
        <f t="shared" si="67"/>
        <v>1.3312208624708624</v>
      </c>
      <c r="BP458" s="64">
        <f t="shared" si="68"/>
        <v>1.3365384615384617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168.37121212121212</v>
      </c>
      <c r="Y463" s="561">
        <f>IFERROR(Y456/H456,"0")+IFERROR(Y457/H457,"0")+IFERROR(Y458/H458,"0")+IFERROR(Y459/H459,"0")+IFERROR(Y460/H460,"0")+IFERROR(Y461/H461,"0")+IFERROR(Y462/H462,"0")</f>
        <v>170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2.0331999999999999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889</v>
      </c>
      <c r="Y464" s="561">
        <f>IFERROR(SUM(Y456:Y462),"0")</f>
        <v>897.60000000000014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12545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12684.789999999999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13267.434110659766</v>
      </c>
      <c r="Y507" s="561">
        <f>IFERROR(SUM(BN22:BN503),"0")</f>
        <v>13414.939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22</v>
      </c>
      <c r="Y508" s="38">
        <f>ROUNDUP(SUM(BP22:BP503),0)</f>
        <v>22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13817.434110659766</v>
      </c>
      <c r="Y509" s="561">
        <f>GrossWeightTotalR+PalletQtyTotalR*25</f>
        <v>13964.939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2088.7047699032987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2113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25.774330000000003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334.8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341.2</v>
      </c>
      <c r="E516" s="46">
        <f>IFERROR(Y89*1,"0")+IFERROR(Y90*1,"0")+IFERROR(Y91*1,"0")+IFERROR(Y95*1,"0")+IFERROR(Y96*1,"0")+IFERROR(Y97*1,"0")+IFERROR(Y98*1,"0")+IFERROR(Y99*1,"0")</f>
        <v>555.30000000000007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1143.9000000000001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207.90000000000003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1563.6000000000001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28.799999999999997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740.84999999999991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3240</v>
      </c>
      <c r="U516" s="46">
        <f>IFERROR(Y369*1,"0")+IFERROR(Y370*1,"0")+IFERROR(Y371*1,"0")+IFERROR(Y372*1,"0")+IFERROR(Y376*1,"0")+IFERROR(Y380*1,"0")+IFERROR(Y381*1,"0")+IFERROR(Y385*1,"0")</f>
        <v>711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3817.44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1,00"/>
        <filter val="1 046,00"/>
        <filter val="1 858,00"/>
        <filter val="10,00"/>
        <filter val="11,00"/>
        <filter val="11,67"/>
        <filter val="111,00"/>
        <filter val="112,41"/>
        <filter val="12 545,00"/>
        <filter val="126,00"/>
        <filter val="127,78"/>
        <filter val="13 267,43"/>
        <filter val="13 817,43"/>
        <filter val="137,04"/>
        <filter val="141,00"/>
        <filter val="143,00"/>
        <filter val="148,00"/>
        <filter val="15,00"/>
        <filter val="158,00"/>
        <filter val="16,00"/>
        <filter val="160,00"/>
        <filter val="161,07"/>
        <filter val="168,37"/>
        <filter val="180,00"/>
        <filter val="193,00"/>
        <filter val="195,00"/>
        <filter val="198,11"/>
        <filter val="2 088,70"/>
        <filter val="2 416,00"/>
        <filter val="2,35"/>
        <filter val="201,00"/>
        <filter val="203,00"/>
        <filter val="219,00"/>
        <filter val="22"/>
        <filter val="22,00"/>
        <filter val="224,00"/>
        <filter val="23,00"/>
        <filter val="24,00"/>
        <filter val="25,93"/>
        <filter val="266,00"/>
        <filter val="28,00"/>
        <filter val="29,00"/>
        <filter val="3,72"/>
        <filter val="30,83"/>
        <filter val="32,04"/>
        <filter val="326,00"/>
        <filter val="333,00"/>
        <filter val="345,00"/>
        <filter val="351,89"/>
        <filter val="354,17"/>
        <filter val="412,00"/>
        <filter val="47,00"/>
        <filter val="5,00"/>
        <filter val="523,00"/>
        <filter val="525,00"/>
        <filter val="53,27"/>
        <filter val="55,00"/>
        <filter val="6,00"/>
        <filter val="6,25"/>
        <filter val="6,30"/>
        <filter val="63,17"/>
        <filter val="68,00"/>
        <filter val="7,00"/>
        <filter val="70,71"/>
        <filter val="700,00"/>
        <filter val="706,00"/>
        <filter val="715,00"/>
        <filter val="72,00"/>
        <filter val="720,00"/>
        <filter val="727,00"/>
        <filter val="731,00"/>
        <filter val="735,00"/>
        <filter val="78,44"/>
        <filter val="794,00"/>
        <filter val="799,00"/>
        <filter val="80,00"/>
        <filter val="889,00"/>
        <filter val="93,21"/>
        <filter val="94,00"/>
        <filter val="997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