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38E636-9ACD-4028-B16E-486BE6F127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O405" i="1"/>
  <c r="BM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Y313" i="1" s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Y147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8" i="1" s="1"/>
  <c r="BM22" i="1"/>
  <c r="Y22" i="1"/>
  <c r="B516" i="1" s="1"/>
  <c r="H10" i="1"/>
  <c r="A9" i="1"/>
  <c r="F10" i="1" s="1"/>
  <c r="D7" i="1"/>
  <c r="Q6" i="1"/>
  <c r="P2" i="1"/>
  <c r="BP124" i="1" l="1"/>
  <c r="BN124" i="1"/>
  <c r="BP152" i="1"/>
  <c r="BN152" i="1"/>
  <c r="Z152" i="1"/>
  <c r="Y182" i="1"/>
  <c r="Y181" i="1"/>
  <c r="BP180" i="1"/>
  <c r="BN180" i="1"/>
  <c r="Z180" i="1"/>
  <c r="Z181" i="1" s="1"/>
  <c r="BP186" i="1"/>
  <c r="BN186" i="1"/>
  <c r="Z186" i="1"/>
  <c r="BP210" i="1"/>
  <c r="BN210" i="1"/>
  <c r="Z210" i="1"/>
  <c r="BP252" i="1"/>
  <c r="BN252" i="1"/>
  <c r="Z252" i="1"/>
  <c r="BP311" i="1"/>
  <c r="BN311" i="1"/>
  <c r="Z311" i="1"/>
  <c r="BP346" i="1"/>
  <c r="BN346" i="1"/>
  <c r="Z346" i="1"/>
  <c r="Y387" i="1"/>
  <c r="Y386" i="1"/>
  <c r="BP385" i="1"/>
  <c r="BN385" i="1"/>
  <c r="Z385" i="1"/>
  <c r="Z386" i="1" s="1"/>
  <c r="BP391" i="1"/>
  <c r="BN391" i="1"/>
  <c r="Z391" i="1"/>
  <c r="BP434" i="1"/>
  <c r="BN434" i="1"/>
  <c r="Z434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Z76" i="1"/>
  <c r="BN76" i="1"/>
  <c r="Z91" i="1"/>
  <c r="BN91" i="1"/>
  <c r="Z96" i="1"/>
  <c r="BN96" i="1"/>
  <c r="Z111" i="1"/>
  <c r="BN111" i="1"/>
  <c r="Y114" i="1"/>
  <c r="Z124" i="1"/>
  <c r="BP168" i="1"/>
  <c r="BN168" i="1"/>
  <c r="Z168" i="1"/>
  <c r="BP200" i="1"/>
  <c r="BN200" i="1"/>
  <c r="Z200" i="1"/>
  <c r="BP225" i="1"/>
  <c r="BN225" i="1"/>
  <c r="Z225" i="1"/>
  <c r="BP299" i="1"/>
  <c r="BN299" i="1"/>
  <c r="Z299" i="1"/>
  <c r="BP331" i="1"/>
  <c r="BN331" i="1"/>
  <c r="Z331" i="1"/>
  <c r="BP360" i="1"/>
  <c r="BN360" i="1"/>
  <c r="Z360" i="1"/>
  <c r="BP399" i="1"/>
  <c r="BN399" i="1"/>
  <c r="Z399" i="1"/>
  <c r="BP437" i="1"/>
  <c r="BN437" i="1"/>
  <c r="Z437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Y171" i="1"/>
  <c r="BP245" i="1"/>
  <c r="BN245" i="1"/>
  <c r="Z245" i="1"/>
  <c r="BP293" i="1"/>
  <c r="BN293" i="1"/>
  <c r="Z293" i="1"/>
  <c r="BP309" i="1"/>
  <c r="BN309" i="1"/>
  <c r="Z309" i="1"/>
  <c r="Y327" i="1"/>
  <c r="BP322" i="1"/>
  <c r="BN322" i="1"/>
  <c r="Z322" i="1"/>
  <c r="Y333" i="1"/>
  <c r="BP329" i="1"/>
  <c r="BN329" i="1"/>
  <c r="Z329" i="1"/>
  <c r="BP344" i="1"/>
  <c r="BN344" i="1"/>
  <c r="Z344" i="1"/>
  <c r="Y356" i="1"/>
  <c r="BP354" i="1"/>
  <c r="BN354" i="1"/>
  <c r="Z354" i="1"/>
  <c r="BP381" i="1"/>
  <c r="BN381" i="1"/>
  <c r="Z381" i="1"/>
  <c r="BP397" i="1"/>
  <c r="BN397" i="1"/>
  <c r="Z397" i="1"/>
  <c r="BP416" i="1"/>
  <c r="BN416" i="1"/>
  <c r="Z416" i="1"/>
  <c r="BP445" i="1"/>
  <c r="BN445" i="1"/>
  <c r="Z445" i="1"/>
  <c r="BP461" i="1"/>
  <c r="BN461" i="1"/>
  <c r="Z461" i="1"/>
  <c r="BP498" i="1"/>
  <c r="BN498" i="1"/>
  <c r="Z498" i="1"/>
  <c r="X507" i="1"/>
  <c r="X509" i="1" s="1"/>
  <c r="X510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6" i="1"/>
  <c r="Z107" i="1"/>
  <c r="BN107" i="1"/>
  <c r="Y115" i="1"/>
  <c r="Z113" i="1"/>
  <c r="BN113" i="1"/>
  <c r="Z119" i="1"/>
  <c r="BN119" i="1"/>
  <c r="Y126" i="1"/>
  <c r="Z131" i="1"/>
  <c r="BN131" i="1"/>
  <c r="Z135" i="1"/>
  <c r="BN135" i="1"/>
  <c r="BP135" i="1"/>
  <c r="Y138" i="1"/>
  <c r="Z146" i="1"/>
  <c r="Z147" i="1" s="1"/>
  <c r="BN146" i="1"/>
  <c r="BP146" i="1"/>
  <c r="Z150" i="1"/>
  <c r="BN150" i="1"/>
  <c r="BP150" i="1"/>
  <c r="Y153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J516" i="1"/>
  <c r="Z190" i="1"/>
  <c r="BN190" i="1"/>
  <c r="BP190" i="1"/>
  <c r="Y204" i="1"/>
  <c r="Z198" i="1"/>
  <c r="BN198" i="1"/>
  <c r="Z202" i="1"/>
  <c r="BN202" i="1"/>
  <c r="Y216" i="1"/>
  <c r="Z208" i="1"/>
  <c r="BN208" i="1"/>
  <c r="Z212" i="1"/>
  <c r="BN212" i="1"/>
  <c r="Z218" i="1"/>
  <c r="BN218" i="1"/>
  <c r="BP218" i="1"/>
  <c r="K516" i="1"/>
  <c r="Z227" i="1"/>
  <c r="BN227" i="1"/>
  <c r="Y247" i="1"/>
  <c r="BP254" i="1"/>
  <c r="BN254" i="1"/>
  <c r="Z254" i="1"/>
  <c r="BP301" i="1"/>
  <c r="BN301" i="1"/>
  <c r="Z301" i="1"/>
  <c r="BP317" i="1"/>
  <c r="BN317" i="1"/>
  <c r="Z317" i="1"/>
  <c r="BP323" i="1"/>
  <c r="BN323" i="1"/>
  <c r="Z323" i="1"/>
  <c r="S516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Y373" i="1"/>
  <c r="BP369" i="1"/>
  <c r="BN369" i="1"/>
  <c r="Z369" i="1"/>
  <c r="BP393" i="1"/>
  <c r="BN393" i="1"/>
  <c r="Z393" i="1"/>
  <c r="BP405" i="1"/>
  <c r="BN405" i="1"/>
  <c r="Z405" i="1"/>
  <c r="BP439" i="1"/>
  <c r="BN439" i="1"/>
  <c r="Z439" i="1"/>
  <c r="BP457" i="1"/>
  <c r="BN457" i="1"/>
  <c r="Z457" i="1"/>
  <c r="Y500" i="1"/>
  <c r="Y499" i="1"/>
  <c r="BP497" i="1"/>
  <c r="BN497" i="1"/>
  <c r="Z497" i="1"/>
  <c r="L516" i="1"/>
  <c r="M516" i="1"/>
  <c r="Y306" i="1"/>
  <c r="W516" i="1"/>
  <c r="Y418" i="1"/>
  <c r="H9" i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Z44" i="1" s="1"/>
  <c r="BN42" i="1"/>
  <c r="BP42" i="1"/>
  <c r="Y45" i="1"/>
  <c r="D516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BN112" i="1"/>
  <c r="BP112" i="1"/>
  <c r="Y122" i="1"/>
  <c r="Z118" i="1"/>
  <c r="BN118" i="1"/>
  <c r="Z120" i="1"/>
  <c r="BN120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F9" i="1"/>
  <c r="J9" i="1"/>
  <c r="Y24" i="1"/>
  <c r="Y108" i="1"/>
  <c r="Z136" i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Y187" i="1"/>
  <c r="Y193" i="1"/>
  <c r="Y203" i="1"/>
  <c r="Y215" i="1"/>
  <c r="Y221" i="1"/>
  <c r="Y232" i="1"/>
  <c r="Y236" i="1"/>
  <c r="Y248" i="1"/>
  <c r="Y257" i="1"/>
  <c r="Y265" i="1"/>
  <c r="Z269" i="1"/>
  <c r="BN269" i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BN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2" i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Y314" i="1"/>
  <c r="Y320" i="1"/>
  <c r="Y326" i="1"/>
  <c r="Y332" i="1"/>
  <c r="Y339" i="1"/>
  <c r="Y351" i="1"/>
  <c r="Y357" i="1"/>
  <c r="Y361" i="1"/>
  <c r="Y374" i="1"/>
  <c r="Y378" i="1"/>
  <c r="Y382" i="1"/>
  <c r="Y402" i="1"/>
  <c r="Y406" i="1"/>
  <c r="Y419" i="1"/>
  <c r="Y424" i="1"/>
  <c r="Y429" i="1"/>
  <c r="Z516" i="1"/>
  <c r="Y447" i="1"/>
  <c r="BP444" i="1"/>
  <c r="BN444" i="1"/>
  <c r="Z444" i="1"/>
  <c r="BP452" i="1"/>
  <c r="BN452" i="1"/>
  <c r="Z452" i="1"/>
  <c r="Y454" i="1"/>
  <c r="Y463" i="1"/>
  <c r="BP456" i="1"/>
  <c r="BN456" i="1"/>
  <c r="Z456" i="1"/>
  <c r="BP460" i="1"/>
  <c r="BN460" i="1"/>
  <c r="Z460" i="1"/>
  <c r="BP468" i="1"/>
  <c r="BN468" i="1"/>
  <c r="Z468" i="1"/>
  <c r="Y470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U516" i="1"/>
  <c r="Y516" i="1"/>
  <c r="Z308" i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Z326" i="1" s="1"/>
  <c r="BN324" i="1"/>
  <c r="Z330" i="1"/>
  <c r="Z332" i="1" s="1"/>
  <c r="BN330" i="1"/>
  <c r="Z337" i="1"/>
  <c r="Z339" i="1" s="1"/>
  <c r="BN337" i="1"/>
  <c r="Y340" i="1"/>
  <c r="T516" i="1"/>
  <c r="Z345" i="1"/>
  <c r="BN345" i="1"/>
  <c r="Z347" i="1"/>
  <c r="BN347" i="1"/>
  <c r="Z349" i="1"/>
  <c r="BN349" i="1"/>
  <c r="Y352" i="1"/>
  <c r="Z355" i="1"/>
  <c r="BN355" i="1"/>
  <c r="Z359" i="1"/>
  <c r="Z361" i="1" s="1"/>
  <c r="BN359" i="1"/>
  <c r="BP359" i="1"/>
  <c r="Z370" i="1"/>
  <c r="BN370" i="1"/>
  <c r="Z372" i="1"/>
  <c r="BN372" i="1"/>
  <c r="Z376" i="1"/>
  <c r="Z377" i="1" s="1"/>
  <c r="BN376" i="1"/>
  <c r="BP376" i="1"/>
  <c r="Z380" i="1"/>
  <c r="Z382" i="1" s="1"/>
  <c r="BN380" i="1"/>
  <c r="BP380" i="1"/>
  <c r="V516" i="1"/>
  <c r="Z392" i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Y412" i="1"/>
  <c r="Z415" i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Z433" i="1"/>
  <c r="BN433" i="1"/>
  <c r="BP433" i="1"/>
  <c r="Z435" i="1"/>
  <c r="BN435" i="1"/>
  <c r="Z436" i="1"/>
  <c r="BN436" i="1"/>
  <c r="Z438" i="1"/>
  <c r="BN438" i="1"/>
  <c r="Z440" i="1"/>
  <c r="BN440" i="1"/>
  <c r="BP441" i="1"/>
  <c r="BN441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4" i="1"/>
  <c r="Y469" i="1"/>
  <c r="BP466" i="1"/>
  <c r="BN466" i="1"/>
  <c r="Z466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78" i="1" l="1"/>
  <c r="Z469" i="1"/>
  <c r="Z356" i="1"/>
  <c r="Z220" i="1"/>
  <c r="Z171" i="1"/>
  <c r="Z137" i="1"/>
  <c r="Z114" i="1"/>
  <c r="Z108" i="1"/>
  <c r="Z100" i="1"/>
  <c r="Z92" i="1"/>
  <c r="Z80" i="1"/>
  <c r="Z499" i="1"/>
  <c r="Z489" i="1"/>
  <c r="Z401" i="1"/>
  <c r="Z418" i="1"/>
  <c r="Z373" i="1"/>
  <c r="Z351" i="1"/>
  <c r="Z313" i="1"/>
  <c r="Z305" i="1"/>
  <c r="Z271" i="1"/>
  <c r="Z264" i="1"/>
  <c r="Z256" i="1"/>
  <c r="Z247" i="1"/>
  <c r="Z203" i="1"/>
  <c r="Z58" i="1"/>
  <c r="Z215" i="1"/>
  <c r="Z121" i="1"/>
  <c r="Z463" i="1"/>
  <c r="Y508" i="1"/>
  <c r="Z447" i="1"/>
  <c r="Z319" i="1"/>
  <c r="Z494" i="1"/>
  <c r="Z484" i="1"/>
  <c r="Z295" i="1"/>
  <c r="Z231" i="1"/>
  <c r="Y506" i="1"/>
  <c r="Z65" i="1"/>
  <c r="Z32" i="1"/>
  <c r="Z511" i="1" s="1"/>
  <c r="Y510" i="1"/>
  <c r="Y507" i="1"/>
  <c r="Y509" i="1" s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<sst xmlns="http://schemas.openxmlformats.org/spreadsheetml/2006/main" count="2254" uniqueCount="826">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</sst>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45873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805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6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0.45833333333333331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142</v>
      </c>
      <c r="Y52" s="560">
        <f t="shared" ref="Y52:Y57" si="6">IFERROR(IF(X52="",0,CEILING((X52/$H52),1)*$H52),"")</f>
        <v>145.6</v>
      </c>
      <c r="Z52" s="36">
        <f>IFERROR(IF(Y52=0,"",ROUNDUP(Y52/H52,0)*0.01898),"")</f>
        <v>0.24674000000000001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147.51517857142858</v>
      </c>
      <c r="BN52" s="64">
        <f t="shared" ref="BN52:BN57" si="8">IFERROR(Y52*I52/H52,"0")</f>
        <v>151.255</v>
      </c>
      <c r="BO52" s="64">
        <f t="shared" ref="BO52:BO57" si="9">IFERROR(1/J52*(X52/H52),"0")</f>
        <v>0.19810267857142858</v>
      </c>
      <c r="BP52" s="64">
        <f t="shared" ref="BP52:BP57" si="10">IFERROR(1/J52*(Y52/H52),"0")</f>
        <v>0.203125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80</v>
      </c>
      <c r="Y55" s="560">
        <f t="shared" si="6"/>
        <v>80</v>
      </c>
      <c r="Z55" s="36">
        <f>IFERROR(IF(Y55=0,"",ROUNDUP(Y55/H55,0)*0.00902),"")</f>
        <v>0.1804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84.2</v>
      </c>
      <c r="BN55" s="64">
        <f t="shared" si="8"/>
        <v>84.2</v>
      </c>
      <c r="BO55" s="64">
        <f t="shared" si="9"/>
        <v>0.15151515151515152</v>
      </c>
      <c r="BP55" s="64">
        <f t="shared" si="10"/>
        <v>0.15151515151515152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32.678571428571431</v>
      </c>
      <c r="Y58" s="561">
        <f>IFERROR(Y52/H52,"0")+IFERROR(Y53/H53,"0")+IFERROR(Y54/H54,"0")+IFERROR(Y55/H55,"0")+IFERROR(Y56/H56,"0")+IFERROR(Y57/H57,"0")</f>
        <v>33</v>
      </c>
      <c r="Z58" s="561">
        <f>IFERROR(IF(Z52="",0,Z52),"0")+IFERROR(IF(Z53="",0,Z53),"0")+IFERROR(IF(Z54="",0,Z54),"0")+IFERROR(IF(Z55="",0,Z55),"0")+IFERROR(IF(Z56="",0,Z56),"0")+IFERROR(IF(Z57="",0,Z57),"0")</f>
        <v>0.42714000000000002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222</v>
      </c>
      <c r="Y59" s="561">
        <f>IFERROR(SUM(Y52:Y57),"0")</f>
        <v>225.6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197</v>
      </c>
      <c r="Y61" s="560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204.93472222222221</v>
      </c>
      <c r="BN61" s="64">
        <f>IFERROR(Y61*I61/H61,"0")</f>
        <v>213.46499999999997</v>
      </c>
      <c r="BO61" s="64">
        <f>IFERROR(1/J61*(X61/H61),"0")</f>
        <v>0.28501157407407407</v>
      </c>
      <c r="BP61" s="64">
        <f>IFERROR(1/J61*(Y61/H61),"0")</f>
        <v>0.296875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18.24074074074074</v>
      </c>
      <c r="Y65" s="561">
        <f>IFERROR(Y61/H61,"0")+IFERROR(Y62/H62,"0")+IFERROR(Y63/H63,"0")+IFERROR(Y64/H64,"0")</f>
        <v>19</v>
      </c>
      <c r="Z65" s="561">
        <f>IFERROR(IF(Z61="",0,Z61),"0")+IFERROR(IF(Z62="",0,Z62),"0")+IFERROR(IF(Z63="",0,Z63),"0")+IFERROR(IF(Z64="",0,Z64),"0")</f>
        <v>0.36062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197</v>
      </c>
      <c r="Y66" s="561">
        <f>IFERROR(SUM(Y61:Y64),"0")</f>
        <v>205.20000000000002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48</v>
      </c>
      <c r="Y75" s="560">
        <f t="shared" si="11"/>
        <v>50.400000000000006</v>
      </c>
      <c r="Z75" s="36">
        <f>IFERROR(IF(Y75=0,"",ROUNDUP(Y75/H75,0)*0.01898),"")</f>
        <v>0.11388000000000001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50.485714285714288</v>
      </c>
      <c r="BN75" s="64">
        <f t="shared" si="13"/>
        <v>53.010000000000012</v>
      </c>
      <c r="BO75" s="64">
        <f t="shared" si="14"/>
        <v>8.9285714285714288E-2</v>
      </c>
      <c r="BP75" s="64">
        <f t="shared" si="15"/>
        <v>9.375E-2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5.7142857142857144</v>
      </c>
      <c r="Y80" s="561">
        <f>IFERROR(Y74/H74,"0")+IFERROR(Y75/H75,"0")+IFERROR(Y76/H76,"0")+IFERROR(Y77/H77,"0")+IFERROR(Y78/H78,"0")+IFERROR(Y79/H79,"0")</f>
        <v>6</v>
      </c>
      <c r="Z80" s="561">
        <f>IFERROR(IF(Z74="",0,Z74),"0")+IFERROR(IF(Z75="",0,Z75),"0")+IFERROR(IF(Z76="",0,Z76),"0")+IFERROR(IF(Z77="",0,Z77),"0")+IFERROR(IF(Z78="",0,Z78),"0")+IFERROR(IF(Z79="",0,Z79),"0")</f>
        <v>0.11388000000000001</v>
      </c>
      <c r="AA80" s="562"/>
      <c r="AB80" s="562"/>
      <c r="AC80" s="562"/>
    </row>
    <row r="81" spans="1:68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48</v>
      </c>
      <c r="Y81" s="561">
        <f>IFERROR(SUM(Y74:Y79),"0")</f>
        <v>50.400000000000006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57</v>
      </c>
      <c r="Y83" s="560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60.178846153846152</v>
      </c>
      <c r="BN83" s="64">
        <f>IFERROR(Y83*I83/H83,"0")</f>
        <v>65.88</v>
      </c>
      <c r="BO83" s="64">
        <f>IFERROR(1/J83*(X83/H83),"0")</f>
        <v>0.1141826923076923</v>
      </c>
      <c r="BP83" s="64">
        <f>IFERROR(1/J83*(Y83/H83),"0")</f>
        <v>0.125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7.3076923076923075</v>
      </c>
      <c r="Y85" s="561">
        <f>IFERROR(Y83/H83,"0")+IFERROR(Y84/H84,"0")</f>
        <v>8</v>
      </c>
      <c r="Z85" s="561">
        <f>IFERROR(IF(Z83="",0,Z83),"0")+IFERROR(IF(Z84="",0,Z84),"0")</f>
        <v>0.15184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57</v>
      </c>
      <c r="Y86" s="561">
        <f>IFERROR(SUM(Y83:Y84),"0")</f>
        <v>62.4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482</v>
      </c>
      <c r="Y89" s="560">
        <f>IFERROR(IF(X89="",0,CEILING((X89/$H89),1)*$H89),"")</f>
        <v>486.00000000000006</v>
      </c>
      <c r="Z89" s="36">
        <f>IFERROR(IF(Y89=0,"",ROUNDUP(Y89/H89,0)*0.01898),"")</f>
        <v>0.85409999999999997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501.41388888888883</v>
      </c>
      <c r="BN89" s="64">
        <f>IFERROR(Y89*I89/H89,"0")</f>
        <v>505.57499999999999</v>
      </c>
      <c r="BO89" s="64">
        <f>IFERROR(1/J89*(X89/H89),"0")</f>
        <v>0.69733796296296291</v>
      </c>
      <c r="BP89" s="64">
        <f>IFERROR(1/J89*(Y89/H89),"0")</f>
        <v>0.703125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44.629629629629626</v>
      </c>
      <c r="Y92" s="561">
        <f>IFERROR(Y89/H89,"0")+IFERROR(Y90/H90,"0")+IFERROR(Y91/H91,"0")</f>
        <v>45</v>
      </c>
      <c r="Z92" s="561">
        <f>IFERROR(IF(Z89="",0,Z89),"0")+IFERROR(IF(Z90="",0,Z90),"0")+IFERROR(IF(Z91="",0,Z91),"0")</f>
        <v>0.85409999999999997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482</v>
      </c>
      <c r="Y93" s="561">
        <f>IFERROR(SUM(Y89:Y91),"0")</f>
        <v>486.00000000000006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131</v>
      </c>
      <c r="Y95" s="560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139.39370370370369</v>
      </c>
      <c r="BN95" s="64">
        <f>IFERROR(Y95*I95/H95,"0")</f>
        <v>146.523</v>
      </c>
      <c r="BO95" s="64">
        <f>IFERROR(1/J95*(X95/H95),"0")</f>
        <v>0.2527006172839506</v>
      </c>
      <c r="BP95" s="64">
        <f>IFERROR(1/J95*(Y95/H95),"0")</f>
        <v>0.265625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113</v>
      </c>
      <c r="Y98" s="560">
        <f>IFERROR(IF(X98="",0,CEILING((X98/$H98),1)*$H98),"")</f>
        <v>113.4</v>
      </c>
      <c r="Z98" s="36">
        <f>IFERROR(IF(Y98=0,"",ROUNDUP(Y98/H98,0)*0.00651),"")</f>
        <v>0.27342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123.54666666666667</v>
      </c>
      <c r="BN98" s="64">
        <f>IFERROR(Y98*I98/H98,"0")</f>
        <v>123.98399999999999</v>
      </c>
      <c r="BO98" s="64">
        <f>IFERROR(1/J98*(X98/H98),"0")</f>
        <v>0.22995522995522996</v>
      </c>
      <c r="BP98" s="64">
        <f>IFERROR(1/J98*(Y98/H98),"0")</f>
        <v>0.23076923076923078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58.024691358024683</v>
      </c>
      <c r="Y100" s="561">
        <f>IFERROR(Y95/H95,"0")+IFERROR(Y96/H96,"0")+IFERROR(Y97/H97,"0")+IFERROR(Y98/H98,"0")+IFERROR(Y99/H99,"0")</f>
        <v>59</v>
      </c>
      <c r="Z100" s="561">
        <f>IFERROR(IF(Z95="",0,Z95),"0")+IFERROR(IF(Z96="",0,Z96),"0")+IFERROR(IF(Z97="",0,Z97),"0")+IFERROR(IF(Z98="",0,Z98),"0")+IFERROR(IF(Z99="",0,Z99),"0")</f>
        <v>0.59607999999999994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244</v>
      </c>
      <c r="Y101" s="561">
        <f>IFERROR(SUM(Y95:Y99),"0")</f>
        <v>251.1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430</v>
      </c>
      <c r="Y104" s="560">
        <f>IFERROR(IF(X104="",0,CEILING((X104/$H104),1)*$H104),"")</f>
        <v>432</v>
      </c>
      <c r="Z104" s="36">
        <f>IFERROR(IF(Y104=0,"",ROUNDUP(Y104/H104,0)*0.01898),"")</f>
        <v>0.75919999999999999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447.31944444444446</v>
      </c>
      <c r="BN104" s="64">
        <f>IFERROR(Y104*I104/H104,"0")</f>
        <v>449.39999999999992</v>
      </c>
      <c r="BO104" s="64">
        <f>IFERROR(1/J104*(X104/H104),"0")</f>
        <v>0.6221064814814814</v>
      </c>
      <c r="BP104" s="64">
        <f>IFERROR(1/J104*(Y104/H104),"0")</f>
        <v>0.625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39.81481481481481</v>
      </c>
      <c r="Y108" s="561">
        <f>IFERROR(Y104/H104,"0")+IFERROR(Y105/H105,"0")+IFERROR(Y106/H106,"0")+IFERROR(Y107/H107,"0")</f>
        <v>40</v>
      </c>
      <c r="Z108" s="561">
        <f>IFERROR(IF(Z104="",0,Z104),"0")+IFERROR(IF(Z105="",0,Z105),"0")+IFERROR(IF(Z106="",0,Z106),"0")+IFERROR(IF(Z107="",0,Z107),"0")</f>
        <v>0.75919999999999999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430</v>
      </c>
      <c r="Y109" s="561">
        <f>IFERROR(SUM(Y104:Y107),"0")</f>
        <v>432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100</v>
      </c>
      <c r="Y113" s="560">
        <f>IFERROR(IF(X113="",0,CEILING((X113/$H113),1)*$H113),"")</f>
        <v>100.8</v>
      </c>
      <c r="Z113" s="36">
        <f>IFERROR(IF(Y113=0,"",ROUNDUP(Y113/H113,0)*0.00651),"")</f>
        <v>0.27342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107.5</v>
      </c>
      <c r="BN113" s="64">
        <f>IFERROR(Y113*I113/H113,"0")</f>
        <v>108.36000000000001</v>
      </c>
      <c r="BO113" s="64">
        <f>IFERROR(1/J113*(X113/H113),"0")</f>
        <v>0.22893772893772898</v>
      </c>
      <c r="BP113" s="64">
        <f>IFERROR(1/J113*(Y113/H113),"0")</f>
        <v>0.23076923076923078</v>
      </c>
    </row>
    <row r="114" spans="1:68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41.666666666666671</v>
      </c>
      <c r="Y114" s="561">
        <f>IFERROR(Y111/H111,"0")+IFERROR(Y112/H112,"0")+IFERROR(Y113/H113,"0")</f>
        <v>42</v>
      </c>
      <c r="Z114" s="561">
        <f>IFERROR(IF(Z111="",0,Z111),"0")+IFERROR(IF(Z112="",0,Z112),"0")+IFERROR(IF(Z113="",0,Z113),"0")</f>
        <v>0.27342</v>
      </c>
      <c r="AA114" s="562"/>
      <c r="AB114" s="562"/>
      <c r="AC114" s="562"/>
    </row>
    <row r="115" spans="1:68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100</v>
      </c>
      <c r="Y115" s="561">
        <f>IFERROR(SUM(Y111:Y113),"0")</f>
        <v>100.8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289</v>
      </c>
      <c r="Y117" s="560">
        <f>IFERROR(IF(X117="",0,CEILING((X117/$H117),1)*$H117),"")</f>
        <v>291.59999999999997</v>
      </c>
      <c r="Z117" s="36">
        <f>IFERROR(IF(Y117=0,"",ROUNDUP(Y117/H117,0)*0.01898),"")</f>
        <v>0.68328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307.30333333333328</v>
      </c>
      <c r="BN117" s="64">
        <f>IFERROR(Y117*I117/H117,"0")</f>
        <v>310.06799999999993</v>
      </c>
      <c r="BO117" s="64">
        <f>IFERROR(1/J117*(X117/H117),"0")</f>
        <v>0.55748456790123457</v>
      </c>
      <c r="BP117" s="64">
        <f>IFERROR(1/J117*(Y117/H117),"0")</f>
        <v>0.5625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126</v>
      </c>
      <c r="Y119" s="560">
        <f>IFERROR(IF(X119="",0,CEILING((X119/$H119),1)*$H119),"")</f>
        <v>126.9</v>
      </c>
      <c r="Z119" s="36">
        <f>IFERROR(IF(Y119=0,"",ROUNDUP(Y119/H119,0)*0.00651),"")</f>
        <v>0.30597000000000002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137.76</v>
      </c>
      <c r="BN119" s="64">
        <f>IFERROR(Y119*I119/H119,"0")</f>
        <v>138.744</v>
      </c>
      <c r="BO119" s="64">
        <f>IFERROR(1/J119*(X119/H119),"0")</f>
        <v>0.25641025641025644</v>
      </c>
      <c r="BP119" s="64">
        <f>IFERROR(1/J119*(Y119/H119),"0")</f>
        <v>0.25824175824175827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82.34567901234567</v>
      </c>
      <c r="Y121" s="561">
        <f>IFERROR(Y117/H117,"0")+IFERROR(Y118/H118,"0")+IFERROR(Y119/H119,"0")+IFERROR(Y120/H120,"0")</f>
        <v>83</v>
      </c>
      <c r="Z121" s="561">
        <f>IFERROR(IF(Z117="",0,Z117),"0")+IFERROR(IF(Z118="",0,Z118),"0")+IFERROR(IF(Z119="",0,Z119),"0")+IFERROR(IF(Z120="",0,Z120),"0")</f>
        <v>0.98924999999999996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415</v>
      </c>
      <c r="Y122" s="561">
        <f>IFERROR(SUM(Y117:Y120),"0")</f>
        <v>418.5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19</v>
      </c>
      <c r="Y165" s="560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20.176190476190474</v>
      </c>
      <c r="BN165" s="64">
        <f t="shared" si="18"/>
        <v>22.299999999999997</v>
      </c>
      <c r="BO165" s="64">
        <f t="shared" si="19"/>
        <v>3.8665038665038669E-2</v>
      </c>
      <c r="BP165" s="64">
        <f t="shared" si="20"/>
        <v>4.2735042735042736E-2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11</v>
      </c>
      <c r="Y167" s="560">
        <f t="shared" si="16"/>
        <v>12.6</v>
      </c>
      <c r="Z167" s="36">
        <f>IFERROR(IF(Y167=0,"",ROUNDUP(Y167/H167,0)*0.00502),"")</f>
        <v>3.5140000000000005E-2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11.794444444444444</v>
      </c>
      <c r="BN167" s="64">
        <f t="shared" si="18"/>
        <v>13.509999999999998</v>
      </c>
      <c r="BO167" s="64">
        <f t="shared" si="19"/>
        <v>2.6115859449192782E-2</v>
      </c>
      <c r="BP167" s="64">
        <f t="shared" si="20"/>
        <v>2.9914529914529919E-2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46</v>
      </c>
      <c r="Y168" s="560">
        <f t="shared" si="16"/>
        <v>46.2</v>
      </c>
      <c r="Z168" s="36">
        <f>IFERROR(IF(Y168=0,"",ROUNDUP(Y168/H168,0)*0.00502),"")</f>
        <v>0.11044000000000001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48.19047619047619</v>
      </c>
      <c r="BN168" s="64">
        <f t="shared" si="18"/>
        <v>48.400000000000006</v>
      </c>
      <c r="BO168" s="64">
        <f t="shared" si="19"/>
        <v>9.361009361009362E-2</v>
      </c>
      <c r="BP168" s="64">
        <f t="shared" si="20"/>
        <v>9.401709401709403E-2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37.063492063492063</v>
      </c>
      <c r="Y171" s="561">
        <f>IFERROR(Y162/H162,"0")+IFERROR(Y163/H163,"0")+IFERROR(Y164/H164,"0")+IFERROR(Y165/H165,"0")+IFERROR(Y166/H166,"0")+IFERROR(Y167/H167,"0")+IFERROR(Y168/H168,"0")+IFERROR(Y169/H169,"0")+IFERROR(Y170/H170,"0")</f>
        <v>39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0.19578000000000001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76</v>
      </c>
      <c r="Y172" s="561">
        <f>IFERROR(SUM(Y162:Y170),"0")</f>
        <v>79.800000000000011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16</v>
      </c>
      <c r="Y191" s="560">
        <f>IFERROR(IF(X191="",0,CEILING((X191/$H191),1)*$H191),"")</f>
        <v>16.8</v>
      </c>
      <c r="Z191" s="36">
        <f>IFERROR(IF(Y191=0,"",ROUNDUP(Y191/H191,0)*0.00651),"")</f>
        <v>5.2080000000000001E-2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17.37142857142857</v>
      </c>
      <c r="BN191" s="64">
        <f>IFERROR(Y191*I191/H191,"0")</f>
        <v>18.239999999999998</v>
      </c>
      <c r="BO191" s="64">
        <f>IFERROR(1/J191*(X191/H191),"0")</f>
        <v>4.1862899005756148E-2</v>
      </c>
      <c r="BP191" s="64">
        <f>IFERROR(1/J191*(Y191/H191),"0")</f>
        <v>4.3956043956043959E-2</v>
      </c>
    </row>
    <row r="192" spans="1:68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7.6190476190476186</v>
      </c>
      <c r="Y192" s="561">
        <f>IFERROR(Y190/H190,"0")+IFERROR(Y191/H191,"0")</f>
        <v>8</v>
      </c>
      <c r="Z192" s="561">
        <f>IFERROR(IF(Z190="",0,Z190),"0")+IFERROR(IF(Z191="",0,Z191),"0")</f>
        <v>5.2080000000000001E-2</v>
      </c>
      <c r="AA192" s="562"/>
      <c r="AB192" s="562"/>
      <c r="AC192" s="562"/>
    </row>
    <row r="193" spans="1:68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16</v>
      </c>
      <c r="Y193" s="561">
        <f>IFERROR(SUM(Y190:Y191),"0")</f>
        <v>16.8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117</v>
      </c>
      <c r="Y195" s="560">
        <f t="shared" ref="Y195:Y202" si="21">IFERROR(IF(X195="",0,CEILING((X195/$H195),1)*$H195),"")</f>
        <v>118.80000000000001</v>
      </c>
      <c r="Z195" s="36">
        <f>IFERROR(IF(Y195=0,"",ROUNDUP(Y195/H195,0)*0.00902),"")</f>
        <v>0.19844000000000001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121.55</v>
      </c>
      <c r="BN195" s="64">
        <f t="shared" ref="BN195:BN202" si="23">IFERROR(Y195*I195/H195,"0")</f>
        <v>123.42</v>
      </c>
      <c r="BO195" s="64">
        <f t="shared" ref="BO195:BO202" si="24">IFERROR(1/J195*(X195/H195),"0")</f>
        <v>0.16414141414141412</v>
      </c>
      <c r="BP195" s="64">
        <f t="shared" ref="BP195:BP202" si="25">IFERROR(1/J195*(Y195/H195),"0")</f>
        <v>0.16666666666666669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108</v>
      </c>
      <c r="Y196" s="560">
        <f t="shared" si="21"/>
        <v>108</v>
      </c>
      <c r="Z196" s="36">
        <f>IFERROR(IF(Y196=0,"",ROUNDUP(Y196/H196,0)*0.00902),"")</f>
        <v>0.1804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112.19999999999999</v>
      </c>
      <c r="BN196" s="64">
        <f t="shared" si="23"/>
        <v>112.19999999999999</v>
      </c>
      <c r="BO196" s="64">
        <f t="shared" si="24"/>
        <v>0.15151515151515152</v>
      </c>
      <c r="BP196" s="64">
        <f t="shared" si="25"/>
        <v>0.15151515151515152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95</v>
      </c>
      <c r="Y198" s="560">
        <f t="shared" si="21"/>
        <v>97.2</v>
      </c>
      <c r="Z198" s="36">
        <f>IFERROR(IF(Y198=0,"",ROUNDUP(Y198/H198,0)*0.00902),"")</f>
        <v>0.16236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98.694444444444443</v>
      </c>
      <c r="BN198" s="64">
        <f t="shared" si="23"/>
        <v>100.98</v>
      </c>
      <c r="BO198" s="64">
        <f t="shared" si="24"/>
        <v>0.13327721661054995</v>
      </c>
      <c r="BP198" s="64">
        <f t="shared" si="25"/>
        <v>0.13636363636363635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26</v>
      </c>
      <c r="Y199" s="560">
        <f t="shared" si="21"/>
        <v>27</v>
      </c>
      <c r="Z199" s="36">
        <f>IFERROR(IF(Y199=0,"",ROUNDUP(Y199/H199,0)*0.00502),"")</f>
        <v>7.5300000000000006E-2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27.877777777777776</v>
      </c>
      <c r="BN199" s="64">
        <f t="shared" si="23"/>
        <v>28.95</v>
      </c>
      <c r="BO199" s="64">
        <f t="shared" si="24"/>
        <v>6.1728395061728406E-2</v>
      </c>
      <c r="BP199" s="64">
        <f t="shared" si="25"/>
        <v>6.4102564102564111E-2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20</v>
      </c>
      <c r="Y200" s="560">
        <f t="shared" si="21"/>
        <v>21.6</v>
      </c>
      <c r="Z200" s="36">
        <f>IFERROR(IF(Y200=0,"",ROUNDUP(Y200/H200,0)*0.00502),"")</f>
        <v>6.0240000000000002E-2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21.111111111111111</v>
      </c>
      <c r="BN200" s="64">
        <f t="shared" si="23"/>
        <v>22.8</v>
      </c>
      <c r="BO200" s="64">
        <f t="shared" si="24"/>
        <v>4.7483380816714153E-2</v>
      </c>
      <c r="BP200" s="64">
        <f t="shared" si="25"/>
        <v>5.1282051282051287E-2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27</v>
      </c>
      <c r="Y202" s="560">
        <f t="shared" si="21"/>
        <v>27</v>
      </c>
      <c r="Z202" s="36">
        <f>IFERROR(IF(Y202=0,"",ROUNDUP(Y202/H202,0)*0.00502),"")</f>
        <v>7.5300000000000006E-2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28.499999999999996</v>
      </c>
      <c r="BN202" s="64">
        <f t="shared" si="23"/>
        <v>28.499999999999996</v>
      </c>
      <c r="BO202" s="64">
        <f t="shared" si="24"/>
        <v>6.4102564102564111E-2</v>
      </c>
      <c r="BP202" s="64">
        <f t="shared" si="25"/>
        <v>6.4102564102564111E-2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99.81481481481481</v>
      </c>
      <c r="Y203" s="561">
        <f>IFERROR(Y195/H195,"0")+IFERROR(Y196/H196,"0")+IFERROR(Y197/H197,"0")+IFERROR(Y198/H198,"0")+IFERROR(Y199/H199,"0")+IFERROR(Y200/H200,"0")+IFERROR(Y201/H201,"0")+IFERROR(Y202/H202,"0")</f>
        <v>102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0.75204000000000004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393</v>
      </c>
      <c r="Y204" s="561">
        <f>IFERROR(SUM(Y195:Y202),"0")</f>
        <v>399.6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318</v>
      </c>
      <c r="Y208" s="560">
        <f t="shared" si="26"/>
        <v>321.89999999999998</v>
      </c>
      <c r="Z208" s="36">
        <f>IFERROR(IF(Y208=0,"",ROUNDUP(Y208/H208,0)*0.01898),"")</f>
        <v>0.70226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336.97034482758619</v>
      </c>
      <c r="BN208" s="64">
        <f t="shared" si="28"/>
        <v>341.10300000000001</v>
      </c>
      <c r="BO208" s="64">
        <f t="shared" si="29"/>
        <v>0.57112068965517249</v>
      </c>
      <c r="BP208" s="64">
        <f t="shared" si="30"/>
        <v>0.578125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147</v>
      </c>
      <c r="Y209" s="560">
        <f t="shared" si="26"/>
        <v>148.79999999999998</v>
      </c>
      <c r="Z209" s="36">
        <f t="shared" ref="Z209:Z214" si="31">IFERROR(IF(Y209=0,"",ROUNDUP(Y209/H209,0)*0.00651),"")</f>
        <v>0.40362000000000003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163.53750000000002</v>
      </c>
      <c r="BN209" s="64">
        <f t="shared" si="28"/>
        <v>165.54</v>
      </c>
      <c r="BO209" s="64">
        <f t="shared" si="29"/>
        <v>0.33653846153846156</v>
      </c>
      <c r="BP209" s="64">
        <f t="shared" si="30"/>
        <v>0.34065934065934067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294</v>
      </c>
      <c r="Y211" s="560">
        <f t="shared" si="26"/>
        <v>295.2</v>
      </c>
      <c r="Z211" s="36">
        <f t="shared" si="31"/>
        <v>0.80073000000000005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324.87</v>
      </c>
      <c r="BN211" s="64">
        <f t="shared" si="28"/>
        <v>326.19600000000003</v>
      </c>
      <c r="BO211" s="64">
        <f t="shared" si="29"/>
        <v>0.67307692307692313</v>
      </c>
      <c r="BP211" s="64">
        <f t="shared" si="30"/>
        <v>0.67582417582417587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200</v>
      </c>
      <c r="Y212" s="560">
        <f t="shared" si="26"/>
        <v>201.6</v>
      </c>
      <c r="Z212" s="36">
        <f t="shared" si="31"/>
        <v>0.54683999999999999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84</v>
      </c>
      <c r="Y213" s="560">
        <f t="shared" si="26"/>
        <v>84</v>
      </c>
      <c r="Z213" s="36">
        <f t="shared" si="31"/>
        <v>0.22785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92.820000000000007</v>
      </c>
      <c r="BN213" s="64">
        <f t="shared" si="28"/>
        <v>92.820000000000007</v>
      </c>
      <c r="BO213" s="64">
        <f t="shared" si="29"/>
        <v>0.19230769230769232</v>
      </c>
      <c r="BP213" s="64">
        <f t="shared" si="30"/>
        <v>0.19230769230769232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108</v>
      </c>
      <c r="Y214" s="560">
        <f t="shared" si="26"/>
        <v>108</v>
      </c>
      <c r="Z214" s="36">
        <f t="shared" si="31"/>
        <v>0.29294999999999999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119.60999999999999</v>
      </c>
      <c r="BN214" s="64">
        <f t="shared" si="28"/>
        <v>119.60999999999999</v>
      </c>
      <c r="BO214" s="64">
        <f t="shared" si="29"/>
        <v>0.24725274725274726</v>
      </c>
      <c r="BP214" s="64">
        <f t="shared" si="30"/>
        <v>0.24725274725274726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383.63505747126442</v>
      </c>
      <c r="Y215" s="561">
        <f>IFERROR(Y206/H206,"0")+IFERROR(Y207/H207,"0")+IFERROR(Y208/H208,"0")+IFERROR(Y209/H209,"0")+IFERROR(Y210/H210,"0")+IFERROR(Y211/H211,"0")+IFERROR(Y212/H212,"0")+IFERROR(Y213/H213,"0")+IFERROR(Y214/H214,"0")</f>
        <v>386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2.9742500000000001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1151</v>
      </c>
      <c r="Y216" s="561">
        <f>IFERROR(SUM(Y206:Y214),"0")</f>
        <v>1159.5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17</v>
      </c>
      <c r="Y218" s="560">
        <f>IFERROR(IF(X218="",0,CEILING((X218/$H218),1)*$H218),"")</f>
        <v>19.2</v>
      </c>
      <c r="Z218" s="36">
        <f>IFERROR(IF(Y218=0,"",ROUNDUP(Y218/H218,0)*0.00651),"")</f>
        <v>5.2080000000000001E-2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18.785000000000004</v>
      </c>
      <c r="BN218" s="64">
        <f>IFERROR(Y218*I218/H218,"0")</f>
        <v>21.216000000000001</v>
      </c>
      <c r="BO218" s="64">
        <f>IFERROR(1/J218*(X218/H218),"0")</f>
        <v>3.8919413919413927E-2</v>
      </c>
      <c r="BP218" s="64">
        <f>IFERROR(1/J218*(Y218/H218),"0")</f>
        <v>4.3956043956043959E-2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22</v>
      </c>
      <c r="Y219" s="560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24.310000000000002</v>
      </c>
      <c r="BN219" s="64">
        <f>IFERROR(Y219*I219/H219,"0")</f>
        <v>26.520000000000003</v>
      </c>
      <c r="BO219" s="64">
        <f>IFERROR(1/J219*(X219/H219),"0")</f>
        <v>5.0366300366300375E-2</v>
      </c>
      <c r="BP219" s="64">
        <f>IFERROR(1/J219*(Y219/H219),"0")</f>
        <v>5.4945054945054951E-2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16.25</v>
      </c>
      <c r="Y220" s="561">
        <f>IFERROR(Y218/H218,"0")+IFERROR(Y219/H219,"0")</f>
        <v>18</v>
      </c>
      <c r="Z220" s="561">
        <f>IFERROR(IF(Z218="",0,Z218),"0")+IFERROR(IF(Z219="",0,Z219),"0")</f>
        <v>0.11718000000000001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39</v>
      </c>
      <c r="Y221" s="561">
        <f>IFERROR(SUM(Y218:Y219),"0")</f>
        <v>43.2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64</v>
      </c>
      <c r="Y269" s="560">
        <f>IFERROR(IF(X269="",0,CEILING((X269/$H269),1)*$H269),"")</f>
        <v>64.8</v>
      </c>
      <c r="Z269" s="36">
        <f>IFERROR(IF(Y269=0,"",ROUNDUP(Y269/H269,0)*0.00651),"")</f>
        <v>0.17577000000000001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70.720000000000013</v>
      </c>
      <c r="BN269" s="64">
        <f>IFERROR(Y269*I269/H269,"0")</f>
        <v>71.604000000000013</v>
      </c>
      <c r="BO269" s="64">
        <f>IFERROR(1/J269*(X269/H269),"0")</f>
        <v>0.14652014652014653</v>
      </c>
      <c r="BP269" s="64">
        <f>IFERROR(1/J269*(Y269/H269),"0")</f>
        <v>0.14835164835164835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91</v>
      </c>
      <c r="Y270" s="560">
        <f>IFERROR(IF(X270="",0,CEILING((X270/$H270),1)*$H270),"")</f>
        <v>91.2</v>
      </c>
      <c r="Z270" s="36">
        <f>IFERROR(IF(Y270=0,"",ROUNDUP(Y270/H270,0)*0.00651),"")</f>
        <v>0.24738000000000002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97.825000000000003</v>
      </c>
      <c r="BN270" s="64">
        <f>IFERROR(Y270*I270/H270,"0")</f>
        <v>98.04</v>
      </c>
      <c r="BO270" s="64">
        <f>IFERROR(1/J270*(X270/H270),"0")</f>
        <v>0.20833333333333337</v>
      </c>
      <c r="BP270" s="64">
        <f>IFERROR(1/J270*(Y270/H270),"0")</f>
        <v>0.2087912087912088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64.583333333333343</v>
      </c>
      <c r="Y271" s="561">
        <f>IFERROR(Y268/H268,"0")+IFERROR(Y269/H269,"0")+IFERROR(Y270/H270,"0")</f>
        <v>65</v>
      </c>
      <c r="Z271" s="561">
        <f>IFERROR(IF(Z268="",0,Z268),"0")+IFERROR(IF(Z269="",0,Z269),"0")+IFERROR(IF(Z270="",0,Z270),"0")</f>
        <v>0.42315000000000003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155</v>
      </c>
      <c r="Y272" s="561">
        <f>IFERROR(SUM(Y268:Y270),"0")</f>
        <v>156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21</v>
      </c>
      <c r="Y304" s="560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11.666666666666666</v>
      </c>
      <c r="Y305" s="561">
        <f>IFERROR(Y298/H298,"0")+IFERROR(Y299/H299,"0")+IFERROR(Y300/H300,"0")+IFERROR(Y301/H301,"0")+IFERROR(Y302/H302,"0")+IFERROR(Y303/H303,"0")+IFERROR(Y304/H304,"0")</f>
        <v>12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7.8119999999999995E-2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21</v>
      </c>
      <c r="Y306" s="561">
        <f>IFERROR(SUM(Y298:Y304),"0")</f>
        <v>21.6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33</v>
      </c>
      <c r="Y312" s="560">
        <f>IFERROR(IF(X312="",0,CEILING((X312/$H312),1)*$H312),"")</f>
        <v>35.1</v>
      </c>
      <c r="Z312" s="36">
        <f>IFERROR(IF(Y312=0,"",ROUNDUP(Y312/H312,0)*0.00651),"")</f>
        <v>8.4629999999999997E-2</v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36.153333333333336</v>
      </c>
      <c r="BN312" s="64">
        <f>IFERROR(Y312*I312/H312,"0")</f>
        <v>38.454000000000001</v>
      </c>
      <c r="BO312" s="64">
        <f>IFERROR(1/J312*(X312/H312),"0")</f>
        <v>6.7155067155067152E-2</v>
      </c>
      <c r="BP312" s="64">
        <f>IFERROR(1/J312*(Y312/H312),"0")</f>
        <v>7.1428571428571438E-2</v>
      </c>
    </row>
    <row r="313" spans="1:68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12.222222222222221</v>
      </c>
      <c r="Y313" s="561">
        <f>IFERROR(Y308/H308,"0")+IFERROR(Y309/H309,"0")+IFERROR(Y310/H310,"0")+IFERROR(Y311/H311,"0")+IFERROR(Y312/H312,"0")</f>
        <v>13</v>
      </c>
      <c r="Z313" s="561">
        <f>IFERROR(IF(Z308="",0,Z308),"0")+IFERROR(IF(Z309="",0,Z309),"0")+IFERROR(IF(Z310="",0,Z310),"0")+IFERROR(IF(Z311="",0,Z311),"0")+IFERROR(IF(Z312="",0,Z312),"0")</f>
        <v>8.4629999999999997E-2</v>
      </c>
      <c r="AA313" s="562"/>
      <c r="AB313" s="562"/>
      <c r="AC313" s="562"/>
    </row>
    <row r="314" spans="1:68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33</v>
      </c>
      <c r="Y314" s="561">
        <f>IFERROR(SUM(Y308:Y312),"0")</f>
        <v>35.1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67</v>
      </c>
      <c r="Y316" s="560">
        <f>IFERROR(IF(X316="",0,CEILING((X316/$H316),1)*$H316),"")</f>
        <v>67.2</v>
      </c>
      <c r="Z316" s="36">
        <f>IFERROR(IF(Y316=0,"",ROUNDUP(Y316/H316,0)*0.01898),"")</f>
        <v>0.15184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71.139642857142846</v>
      </c>
      <c r="BN316" s="64">
        <f>IFERROR(Y316*I316/H316,"0")</f>
        <v>71.352000000000004</v>
      </c>
      <c r="BO316" s="64">
        <f>IFERROR(1/J316*(X316/H316),"0")</f>
        <v>0.12462797619047619</v>
      </c>
      <c r="BP316" s="64">
        <f>IFERROR(1/J316*(Y316/H316),"0")</f>
        <v>0.125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300</v>
      </c>
      <c r="Y317" s="560">
        <f>IFERROR(IF(X317="",0,CEILING((X317/$H317),1)*$H317),"")</f>
        <v>304.2</v>
      </c>
      <c r="Z317" s="36">
        <f>IFERROR(IF(Y317=0,"",ROUNDUP(Y317/H317,0)*0.01898),"")</f>
        <v>0.74021999999999999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319.96153846153851</v>
      </c>
      <c r="BN317" s="64">
        <f>IFERROR(Y317*I317/H317,"0")</f>
        <v>324.44100000000003</v>
      </c>
      <c r="BO317" s="64">
        <f>IFERROR(1/J317*(X317/H317),"0")</f>
        <v>0.60096153846153844</v>
      </c>
      <c r="BP317" s="64">
        <f>IFERROR(1/J317*(Y317/H317),"0")</f>
        <v>0.609375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21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22.297499999999999</v>
      </c>
      <c r="BN318" s="64">
        <f>IFERROR(Y318*I318/H318,"0")</f>
        <v>26.757000000000001</v>
      </c>
      <c r="BO318" s="64">
        <f>IFERROR(1/J318*(X318/H318),"0")</f>
        <v>3.90625E-2</v>
      </c>
      <c r="BP318" s="64">
        <f>IFERROR(1/J318*(Y318/H318),"0")</f>
        <v>4.6875E-2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48.937728937728934</v>
      </c>
      <c r="Y319" s="561">
        <f>IFERROR(Y316/H316,"0")+IFERROR(Y317/H317,"0")+IFERROR(Y318/H318,"0")</f>
        <v>50</v>
      </c>
      <c r="Z319" s="561">
        <f>IFERROR(IF(Z316="",0,Z316),"0")+IFERROR(IF(Z317="",0,Z317),"0")+IFERROR(IF(Z318="",0,Z318),"0")</f>
        <v>0.94899999999999995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388</v>
      </c>
      <c r="Y320" s="561">
        <f>IFERROR(SUM(Y316:Y318),"0")</f>
        <v>396.59999999999997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5</v>
      </c>
      <c r="Y324" s="560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5.7941176470588243</v>
      </c>
      <c r="BN324" s="64">
        <f>IFERROR(Y324*I324/H324,"0")</f>
        <v>5.91</v>
      </c>
      <c r="BO324" s="64">
        <f>IFERROR(1/J324*(X324/H324),"0")</f>
        <v>1.0773540185304893E-2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33</v>
      </c>
      <c r="Y325" s="560">
        <f>IFERROR(IF(X325="",0,CEILING((X325/$H325),1)*$H325),"")</f>
        <v>33.15</v>
      </c>
      <c r="Z325" s="36">
        <f>IFERROR(IF(Y325=0,"",ROUNDUP(Y325/H325,0)*0.00651),"")</f>
        <v>8.4629999999999997E-2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37.27058823529412</v>
      </c>
      <c r="BN325" s="64">
        <f>IFERROR(Y325*I325/H325,"0")</f>
        <v>37.44</v>
      </c>
      <c r="BO325" s="64">
        <f>IFERROR(1/J325*(X325/H325),"0")</f>
        <v>7.1105365223012293E-2</v>
      </c>
      <c r="BP325" s="64">
        <f>IFERROR(1/J325*(Y325/H325),"0")</f>
        <v>7.1428571428571438E-2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14.901960784313726</v>
      </c>
      <c r="Y326" s="561">
        <f>IFERROR(Y322/H322,"0")+IFERROR(Y323/H323,"0")+IFERROR(Y324/H324,"0")+IFERROR(Y325/H325,"0")</f>
        <v>15</v>
      </c>
      <c r="Z326" s="561">
        <f>IFERROR(IF(Z322="",0,Z322),"0")+IFERROR(IF(Z323="",0,Z323),"0")+IFERROR(IF(Z324="",0,Z324),"0")+IFERROR(IF(Z325="",0,Z325),"0")</f>
        <v>9.7650000000000001E-2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38</v>
      </c>
      <c r="Y327" s="561">
        <f>IFERROR(SUM(Y322:Y325),"0")</f>
        <v>38.25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21</v>
      </c>
      <c r="Y336" s="560">
        <f>IFERROR(IF(X336="",0,CEILING((X336/$H336),1)*$H336),"")</f>
        <v>24.299999999999997</v>
      </c>
      <c r="Z336" s="36">
        <f>IFERROR(IF(Y336=0,"",ROUNDUP(Y336/H336,0)*0.01898),"")</f>
        <v>5.6940000000000004E-2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22.345555555555556</v>
      </c>
      <c r="BN336" s="64">
        <f>IFERROR(Y336*I336/H336,"0")</f>
        <v>25.856999999999996</v>
      </c>
      <c r="BO336" s="64">
        <f>IFERROR(1/J336*(X336/H336),"0")</f>
        <v>4.0509259259259259E-2</v>
      </c>
      <c r="BP336" s="64">
        <f>IFERROR(1/J336*(Y336/H336),"0")</f>
        <v>4.6875E-2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2.5925925925925926</v>
      </c>
      <c r="Y339" s="561">
        <f>IFERROR(Y336/H336,"0")+IFERROR(Y337/H337,"0")+IFERROR(Y338/H338,"0")</f>
        <v>3</v>
      </c>
      <c r="Z339" s="561">
        <f>IFERROR(IF(Z336="",0,Z336),"0")+IFERROR(IF(Z337="",0,Z337),"0")+IFERROR(IF(Z338="",0,Z338),"0")</f>
        <v>5.6940000000000004E-2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21</v>
      </c>
      <c r="Y340" s="561">
        <f>IFERROR(SUM(Y336:Y338),"0")</f>
        <v>24.299999999999997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hidden="1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493</v>
      </c>
      <c r="Y345" s="560">
        <f t="shared" si="47"/>
        <v>495</v>
      </c>
      <c r="Z345" s="36">
        <f>IFERROR(IF(Y345=0,"",ROUNDUP(Y345/H345,0)*0.02175),"")</f>
        <v>0.71775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508.77600000000001</v>
      </c>
      <c r="BN345" s="64">
        <f t="shared" si="49"/>
        <v>510.84000000000003</v>
      </c>
      <c r="BO345" s="64">
        <f t="shared" si="50"/>
        <v>0.68472222222222223</v>
      </c>
      <c r="BP345" s="64">
        <f t="shared" si="51"/>
        <v>0.6875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1000</v>
      </c>
      <c r="Y347" s="560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99.533333333333331</v>
      </c>
      <c r="Y351" s="561">
        <f>IFERROR(Y344/H344,"0")+IFERROR(Y345/H345,"0")+IFERROR(Y346/H346,"0")+IFERROR(Y347/H347,"0")+IFERROR(Y348/H348,"0")+IFERROR(Y349/H349,"0")+IFERROR(Y350/H350,"0")</f>
        <v>100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2.1749999999999998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1493</v>
      </c>
      <c r="Y352" s="561">
        <f>IFERROR(SUM(Y344:Y350),"0")</f>
        <v>1500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2126</v>
      </c>
      <c r="Y354" s="560">
        <f>IFERROR(IF(X354="",0,CEILING((X354/$H354),1)*$H354),"")</f>
        <v>2130</v>
      </c>
      <c r="Z354" s="36">
        <f>IFERROR(IF(Y354=0,"",ROUNDUP(Y354/H354,0)*0.02175),"")</f>
        <v>3.0884999999999998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2194.0320000000002</v>
      </c>
      <c r="BN354" s="64">
        <f>IFERROR(Y354*I354/H354,"0")</f>
        <v>2198.1600000000003</v>
      </c>
      <c r="BO354" s="64">
        <f>IFERROR(1/J354*(X354/H354),"0")</f>
        <v>2.9527777777777775</v>
      </c>
      <c r="BP354" s="64">
        <f>IFERROR(1/J354*(Y354/H354),"0")</f>
        <v>2.958333333333333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141.73333333333332</v>
      </c>
      <c r="Y356" s="561">
        <f>IFERROR(Y354/H354,"0")+IFERROR(Y355/H355,"0")</f>
        <v>142</v>
      </c>
      <c r="Z356" s="561">
        <f>IFERROR(IF(Z354="",0,Z354),"0")+IFERROR(IF(Z355="",0,Z355),"0")</f>
        <v>3.0884999999999998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2126</v>
      </c>
      <c r="Y357" s="561">
        <f>IFERROR(SUM(Y354:Y355),"0")</f>
        <v>2130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9</v>
      </c>
      <c r="Y360" s="560">
        <f>IFERROR(IF(X360="",0,CEILING((X360/$H360),1)*$H360),"")</f>
        <v>9</v>
      </c>
      <c r="Z360" s="36">
        <f>IFERROR(IF(Y360=0,"",ROUNDUP(Y360/H360,0)*0.01898),"")</f>
        <v>1.898E-2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9.5190000000000001</v>
      </c>
      <c r="BN360" s="64">
        <f>IFERROR(Y360*I360/H360,"0")</f>
        <v>9.5190000000000001</v>
      </c>
      <c r="BO360" s="64">
        <f>IFERROR(1/J360*(X360/H360),"0")</f>
        <v>1.5625E-2</v>
      </c>
      <c r="BP360" s="64">
        <f>IFERROR(1/J360*(Y360/H360),"0")</f>
        <v>1.5625E-2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1</v>
      </c>
      <c r="Y361" s="561">
        <f>IFERROR(Y359/H359,"0")+IFERROR(Y360/H360,"0")</f>
        <v>1</v>
      </c>
      <c r="Z361" s="561">
        <f>IFERROR(IF(Z359="",0,Z359),"0")+IFERROR(IF(Z360="",0,Z360),"0")</f>
        <v>1.898E-2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9</v>
      </c>
      <c r="Y362" s="561">
        <f>IFERROR(SUM(Y359:Y360),"0")</f>
        <v>9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21</v>
      </c>
      <c r="Y371" s="560">
        <f>IFERROR(IF(X371="",0,CEILING((X371/$H371),1)*$H371),"")</f>
        <v>24</v>
      </c>
      <c r="Z371" s="36">
        <f>IFERROR(IF(Y371=0,"",ROUNDUP(Y371/H371,0)*0.01898),"")</f>
        <v>3.7960000000000001E-2</v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21.76125</v>
      </c>
      <c r="BN371" s="64">
        <f>IFERROR(Y371*I371/H371,"0")</f>
        <v>24.87</v>
      </c>
      <c r="BO371" s="64">
        <f>IFERROR(1/J371*(X371/H371),"0")</f>
        <v>2.734375E-2</v>
      </c>
      <c r="BP371" s="64">
        <f>IFERROR(1/J371*(Y371/H371),"0")</f>
        <v>3.125E-2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1.75</v>
      </c>
      <c r="Y373" s="561">
        <f>IFERROR(Y369/H369,"0")+IFERROR(Y370/H370,"0")+IFERROR(Y371/H371,"0")+IFERROR(Y372/H372,"0")</f>
        <v>2</v>
      </c>
      <c r="Z373" s="561">
        <f>IFERROR(IF(Z369="",0,Z369),"0")+IFERROR(IF(Z370="",0,Z370),"0")+IFERROR(IF(Z371="",0,Z371),"0")+IFERROR(IF(Z372="",0,Z372),"0")</f>
        <v>3.7960000000000001E-2</v>
      </c>
      <c r="AA373" s="562"/>
      <c r="AB373" s="562"/>
      <c r="AC373" s="562"/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21</v>
      </c>
      <c r="Y374" s="561">
        <f>IFERROR(SUM(Y369:Y372),"0")</f>
        <v>24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502</v>
      </c>
      <c r="Y380" s="560">
        <f>IFERROR(IF(X380="",0,CEILING((X380/$H380),1)*$H380),"")</f>
        <v>504</v>
      </c>
      <c r="Z380" s="36">
        <f>IFERROR(IF(Y380=0,"",ROUNDUP(Y380/H380,0)*0.01898),"")</f>
        <v>1.06288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530.94866666666667</v>
      </c>
      <c r="BN380" s="64">
        <f>IFERROR(Y380*I380/H380,"0")</f>
        <v>533.06399999999996</v>
      </c>
      <c r="BO380" s="64">
        <f>IFERROR(1/J380*(X380/H380),"0")</f>
        <v>0.87152777777777779</v>
      </c>
      <c r="BP380" s="64">
        <f>IFERROR(1/J380*(Y380/H380),"0")</f>
        <v>0.875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55.777777777777779</v>
      </c>
      <c r="Y382" s="561">
        <f>IFERROR(Y380/H380,"0")+IFERROR(Y381/H381,"0")</f>
        <v>56</v>
      </c>
      <c r="Z382" s="561">
        <f>IFERROR(IF(Z380="",0,Z380),"0")+IFERROR(IF(Z381="",0,Z381),"0")</f>
        <v>1.06288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502</v>
      </c>
      <c r="Y383" s="561">
        <f>IFERROR(SUM(Y380:Y381),"0")</f>
        <v>504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53</v>
      </c>
      <c r="Y433" s="560">
        <f t="shared" ref="Y433:Y446" si="58">IFERROR(IF(X433="",0,CEILING((X433/$H433),1)*$H433),"")</f>
        <v>58.080000000000005</v>
      </c>
      <c r="Z433" s="36">
        <f t="shared" ref="Z433:Z439" si="59">IFERROR(IF(Y433=0,"",ROUNDUP(Y433/H433,0)*0.01196),"")</f>
        <v>0.13156000000000001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56.613636363636353</v>
      </c>
      <c r="BN433" s="64">
        <f t="shared" ref="BN433:BN446" si="61">IFERROR(Y433*I433/H433,"0")</f>
        <v>62.040000000000006</v>
      </c>
      <c r="BO433" s="64">
        <f t="shared" ref="BO433:BO446" si="62">IFERROR(1/J433*(X433/H433),"0")</f>
        <v>9.6518065268065265E-2</v>
      </c>
      <c r="BP433" s="64">
        <f t="shared" ref="BP433:BP446" si="63">IFERROR(1/J433*(Y433/H433),"0")</f>
        <v>0.10576923076923078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99</v>
      </c>
      <c r="Y434" s="560">
        <f t="shared" si="58"/>
        <v>100.32000000000001</v>
      </c>
      <c r="Z434" s="36">
        <f t="shared" si="59"/>
        <v>0.22724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105.75</v>
      </c>
      <c r="BN434" s="64">
        <f t="shared" si="61"/>
        <v>107.16</v>
      </c>
      <c r="BO434" s="64">
        <f t="shared" si="62"/>
        <v>0.18028846153846154</v>
      </c>
      <c r="BP434" s="64">
        <f t="shared" si="63"/>
        <v>0.18269230769230771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404</v>
      </c>
      <c r="Y435" s="560">
        <f t="shared" si="58"/>
        <v>406.56</v>
      </c>
      <c r="Z435" s="36">
        <f t="shared" si="59"/>
        <v>0.92091999999999996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431.5454545454545</v>
      </c>
      <c r="BN435" s="64">
        <f t="shared" si="61"/>
        <v>434.28</v>
      </c>
      <c r="BO435" s="64">
        <f t="shared" si="62"/>
        <v>0.7357226107226108</v>
      </c>
      <c r="BP435" s="64">
        <f t="shared" si="63"/>
        <v>0.74038461538461542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718</v>
      </c>
      <c r="Y438" s="560">
        <f t="shared" si="58"/>
        <v>718.08</v>
      </c>
      <c r="Z438" s="36">
        <f t="shared" si="59"/>
        <v>1.62656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766.95454545454538</v>
      </c>
      <c r="BN438" s="64">
        <f t="shared" si="61"/>
        <v>767.04</v>
      </c>
      <c r="BO438" s="64">
        <f t="shared" si="62"/>
        <v>1.3075466200466199</v>
      </c>
      <c r="BP438" s="64">
        <f t="shared" si="63"/>
        <v>1.3076923076923077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241.28787878787878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243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2.9062799999999998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1274</v>
      </c>
      <c r="Y448" s="561">
        <f>IFERROR(SUM(Y433:Y446),"0")</f>
        <v>1283.04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221</v>
      </c>
      <c r="Y450" s="560">
        <f>IFERROR(IF(X450="",0,CEILING((X450/$H450),1)*$H450),"")</f>
        <v>221.76000000000002</v>
      </c>
      <c r="Z450" s="36">
        <f>IFERROR(IF(Y450=0,"",ROUNDUP(Y450/H450,0)*0.01196),"")</f>
        <v>0.50231999999999999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236.06818181818178</v>
      </c>
      <c r="BN450" s="64">
        <f>IFERROR(Y450*I450/H450,"0")</f>
        <v>236.88</v>
      </c>
      <c r="BO450" s="64">
        <f>IFERROR(1/J450*(X450/H450),"0")</f>
        <v>0.40246212121212122</v>
      </c>
      <c r="BP450" s="64">
        <f>IFERROR(1/J450*(Y450/H450),"0")</f>
        <v>0.40384615384615385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12</v>
      </c>
      <c r="Y452" s="560">
        <f>IFERROR(IF(X452="",0,CEILING((X452/$H452),1)*$H452),"")</f>
        <v>14.399999999999999</v>
      </c>
      <c r="Z452" s="36">
        <f>IFERROR(IF(Y452=0,"",ROUNDUP(Y452/H452,0)*0.00902),"")</f>
        <v>2.7060000000000001E-2</v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17.324999999999999</v>
      </c>
      <c r="BN452" s="64">
        <f>IFERROR(Y452*I452/H452,"0")</f>
        <v>20.79</v>
      </c>
      <c r="BO452" s="64">
        <f>IFERROR(1/J452*(X452/H452),"0")</f>
        <v>1.893939393939394E-2</v>
      </c>
      <c r="BP452" s="64">
        <f>IFERROR(1/J452*(Y452/H452),"0")</f>
        <v>2.2727272727272728E-2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44.356060606060602</v>
      </c>
      <c r="Y453" s="561">
        <f>IFERROR(Y450/H450,"0")+IFERROR(Y451/H451,"0")+IFERROR(Y452/H452,"0")</f>
        <v>45</v>
      </c>
      <c r="Z453" s="561">
        <f>IFERROR(IF(Z450="",0,Z450),"0")+IFERROR(IF(Z451="",0,Z451),"0")+IFERROR(IF(Z452="",0,Z452),"0")</f>
        <v>0.52937999999999996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233</v>
      </c>
      <c r="Y454" s="561">
        <f>IFERROR(SUM(Y450:Y452),"0")</f>
        <v>236.16000000000003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hidden="1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92</v>
      </c>
      <c r="Y457" s="560">
        <f t="shared" si="64"/>
        <v>95.04</v>
      </c>
      <c r="Z457" s="36">
        <f>IFERROR(IF(Y457=0,"",ROUNDUP(Y457/H457,0)*0.01196),"")</f>
        <v>0.21528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98.272727272727266</v>
      </c>
      <c r="BN457" s="64">
        <f t="shared" si="66"/>
        <v>101.52000000000001</v>
      </c>
      <c r="BO457" s="64">
        <f t="shared" si="67"/>
        <v>0.16754079254079252</v>
      </c>
      <c r="BP457" s="64">
        <f t="shared" si="68"/>
        <v>0.17307692307692307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305</v>
      </c>
      <c r="Y458" s="560">
        <f t="shared" si="64"/>
        <v>306.24</v>
      </c>
      <c r="Z458" s="36">
        <f>IFERROR(IF(Y458=0,"",ROUNDUP(Y458/H458,0)*0.01196),"")</f>
        <v>0.69367999999999996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325.7954545454545</v>
      </c>
      <c r="BN458" s="64">
        <f t="shared" si="66"/>
        <v>327.12</v>
      </c>
      <c r="BO458" s="64">
        <f t="shared" si="67"/>
        <v>0.55543414918414924</v>
      </c>
      <c r="BP458" s="64">
        <f t="shared" si="68"/>
        <v>0.55769230769230771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75.189393939393938</v>
      </c>
      <c r="Y463" s="561">
        <f>IFERROR(Y456/H456,"0")+IFERROR(Y457/H457,"0")+IFERROR(Y458/H458,"0")+IFERROR(Y459/H459,"0")+IFERROR(Y460/H460,"0")+IFERROR(Y461/H461,"0")+IFERROR(Y462/H462,"0")</f>
        <v>76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0.90895999999999999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397</v>
      </c>
      <c r="Y464" s="561">
        <f>IFERROR(SUM(Y456:Y462),"0")</f>
        <v>401.28000000000003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10581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10690.230000000001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11163.449408870298</v>
      </c>
      <c r="Y507" s="561">
        <f>IFERROR(SUM(BN22:BN503),"0")</f>
        <v>11280.171000000002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18</v>
      </c>
      <c r="Y508" s="38">
        <f>ROUNDUP(SUM(BP22:BP503),0)</f>
        <v>19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11613.449408870298</v>
      </c>
      <c r="Y509" s="561">
        <f>GrossWeightTotalR+PalletQtyTotalR*25</f>
        <v>11755.171000000002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1690.3374659560257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1711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21.034289999999999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543.6</v>
      </c>
      <c r="E516" s="46">
        <f>IFERROR(Y89*1,"0")+IFERROR(Y90*1,"0")+IFERROR(Y91*1,"0")+IFERROR(Y95*1,"0")+IFERROR(Y96*1,"0")+IFERROR(Y97*1,"0")+IFERROR(Y98*1,"0")+IFERROR(Y99*1,"0")</f>
        <v>737.1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951.29999999999984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79.800000000000011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1619.1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156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491.55</v>
      </c>
      <c r="S516" s="46">
        <f>IFERROR(Y336*1,"0")+IFERROR(Y337*1,"0")+IFERROR(Y338*1,"0")</f>
        <v>24.299999999999997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3639</v>
      </c>
      <c r="U516" s="46">
        <f>IFERROR(Y369*1,"0")+IFERROR(Y370*1,"0")+IFERROR(Y371*1,"0")+IFERROR(Y372*1,"0")+IFERROR(Y376*1,"0")+IFERROR(Y380*1,"0")+IFERROR(Y381*1,"0")+IFERROR(Y385*1,"0")</f>
        <v>528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1920.48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51,00"/>
        <filter val="1 274,00"/>
        <filter val="1 493,00"/>
        <filter val="1 690,34"/>
        <filter val="1,00"/>
        <filter val="1,75"/>
        <filter val="10 581,00"/>
        <filter val="100,00"/>
        <filter val="108,00"/>
        <filter val="11 163,45"/>
        <filter val="11 613,45"/>
        <filter val="11,00"/>
        <filter val="11,67"/>
        <filter val="113,00"/>
        <filter val="117,00"/>
        <filter val="12,00"/>
        <filter val="12,22"/>
        <filter val="126,00"/>
        <filter val="131,00"/>
        <filter val="14,90"/>
        <filter val="141,73"/>
        <filter val="142,00"/>
        <filter val="147,00"/>
        <filter val="155,00"/>
        <filter val="16,00"/>
        <filter val="16,25"/>
        <filter val="17,00"/>
        <filter val="18"/>
        <filter val="18,24"/>
        <filter val="19,00"/>
        <filter val="197,00"/>
        <filter val="2 126,00"/>
        <filter val="2,59"/>
        <filter val="20,00"/>
        <filter val="200,00"/>
        <filter val="21,00"/>
        <filter val="22,00"/>
        <filter val="221,00"/>
        <filter val="222,00"/>
        <filter val="233,00"/>
        <filter val="241,29"/>
        <filter val="244,00"/>
        <filter val="26,00"/>
        <filter val="27,00"/>
        <filter val="289,00"/>
        <filter val="294,00"/>
        <filter val="300,00"/>
        <filter val="305,00"/>
        <filter val="318,00"/>
        <filter val="32,68"/>
        <filter val="33,00"/>
        <filter val="37,06"/>
        <filter val="38,00"/>
        <filter val="383,64"/>
        <filter val="388,00"/>
        <filter val="39,00"/>
        <filter val="39,81"/>
        <filter val="393,00"/>
        <filter val="397,00"/>
        <filter val="404,00"/>
        <filter val="41,67"/>
        <filter val="415,00"/>
        <filter val="430,00"/>
        <filter val="44,36"/>
        <filter val="44,63"/>
        <filter val="46,00"/>
        <filter val="48,00"/>
        <filter val="48,94"/>
        <filter val="482,00"/>
        <filter val="493,00"/>
        <filter val="5,00"/>
        <filter val="5,71"/>
        <filter val="502,00"/>
        <filter val="53,00"/>
        <filter val="55,78"/>
        <filter val="57,00"/>
        <filter val="58,02"/>
        <filter val="64,00"/>
        <filter val="64,58"/>
        <filter val="67,00"/>
        <filter val="7,31"/>
        <filter val="7,62"/>
        <filter val="718,00"/>
        <filter val="75,19"/>
        <filter val="76,00"/>
        <filter val="80,00"/>
        <filter val="82,35"/>
        <filter val="84,00"/>
        <filter val="9,00"/>
        <filter val="91,00"/>
        <filter val="92,00"/>
        <filter val="95,00"/>
        <filter val="99,00"/>
        <filter val="99,53"/>
        <filter val="99,81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