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ЗПФ филиалы\"/>
    </mc:Choice>
  </mc:AlternateContent>
  <xr:revisionPtr revIDLastSave="0" documentId="13_ncr:1_{0E4E695E-B358-4C36-AEC9-765B309FD0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2" i="1" l="1"/>
  <c r="AH57" i="1"/>
  <c r="AJ55" i="1"/>
  <c r="AH47" i="1"/>
  <c r="AH42" i="1"/>
  <c r="AH37" i="1"/>
  <c r="AJ74" i="1"/>
  <c r="AN74" i="1" s="1"/>
  <c r="AH74" i="1"/>
  <c r="R74" i="1"/>
  <c r="P74" i="1"/>
  <c r="V74" i="1" s="1"/>
  <c r="L74" i="1"/>
  <c r="P73" i="1"/>
  <c r="L73" i="1"/>
  <c r="AJ72" i="1"/>
  <c r="P72" i="1"/>
  <c r="V72" i="1" s="1"/>
  <c r="L72" i="1"/>
  <c r="P71" i="1"/>
  <c r="Q71" i="1" s="1"/>
  <c r="L71" i="1"/>
  <c r="P70" i="1"/>
  <c r="L70" i="1"/>
  <c r="P69" i="1"/>
  <c r="L69" i="1"/>
  <c r="P68" i="1"/>
  <c r="U68" i="1" s="1"/>
  <c r="L68" i="1"/>
  <c r="P67" i="1"/>
  <c r="L67" i="1"/>
  <c r="AJ66" i="1"/>
  <c r="AN66" i="1" s="1"/>
  <c r="AH66" i="1"/>
  <c r="R66" i="1"/>
  <c r="P66" i="1"/>
  <c r="V66" i="1" s="1"/>
  <c r="L66" i="1"/>
  <c r="P65" i="1"/>
  <c r="Q65" i="1" s="1"/>
  <c r="L65" i="1"/>
  <c r="P64" i="1"/>
  <c r="Q64" i="1" s="1"/>
  <c r="L64" i="1"/>
  <c r="P63" i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L58" i="1"/>
  <c r="P57" i="1"/>
  <c r="V57" i="1" s="1"/>
  <c r="L57" i="1"/>
  <c r="P56" i="1"/>
  <c r="L56" i="1"/>
  <c r="AH55" i="1"/>
  <c r="P55" i="1"/>
  <c r="V55" i="1" s="1"/>
  <c r="L55" i="1"/>
  <c r="P54" i="1"/>
  <c r="L54" i="1"/>
  <c r="P53" i="1"/>
  <c r="L53" i="1"/>
  <c r="P52" i="1"/>
  <c r="V52" i="1" s="1"/>
  <c r="L52" i="1"/>
  <c r="P51" i="1"/>
  <c r="V51" i="1" s="1"/>
  <c r="L51" i="1"/>
  <c r="P50" i="1"/>
  <c r="U50" i="1" s="1"/>
  <c r="L50" i="1"/>
  <c r="P49" i="1"/>
  <c r="Q49" i="1" s="1"/>
  <c r="L49" i="1"/>
  <c r="P48" i="1"/>
  <c r="L48" i="1"/>
  <c r="AJ47" i="1"/>
  <c r="P47" i="1"/>
  <c r="V47" i="1" s="1"/>
  <c r="L47" i="1"/>
  <c r="P46" i="1"/>
  <c r="V46" i="1" s="1"/>
  <c r="L46" i="1"/>
  <c r="P45" i="1"/>
  <c r="Q45" i="1" s="1"/>
  <c r="L45" i="1"/>
  <c r="P44" i="1"/>
  <c r="L44" i="1"/>
  <c r="P43" i="1"/>
  <c r="L43" i="1"/>
  <c r="P42" i="1"/>
  <c r="V42" i="1" s="1"/>
  <c r="L42" i="1"/>
  <c r="P41" i="1"/>
  <c r="L41" i="1"/>
  <c r="P40" i="1"/>
  <c r="V40" i="1" s="1"/>
  <c r="L40" i="1"/>
  <c r="P39" i="1"/>
  <c r="V39" i="1" s="1"/>
  <c r="L39" i="1"/>
  <c r="P38" i="1"/>
  <c r="L38" i="1"/>
  <c r="AJ37" i="1"/>
  <c r="P37" i="1"/>
  <c r="V37" i="1" s="1"/>
  <c r="L37" i="1"/>
  <c r="P36" i="1"/>
  <c r="V36" i="1" s="1"/>
  <c r="L36" i="1"/>
  <c r="P35" i="1"/>
  <c r="L35" i="1"/>
  <c r="AJ34" i="1"/>
  <c r="AN34" i="1" s="1"/>
  <c r="AH34" i="1"/>
  <c r="R34" i="1"/>
  <c r="P34" i="1"/>
  <c r="V34" i="1" s="1"/>
  <c r="L34" i="1"/>
  <c r="P33" i="1"/>
  <c r="L33" i="1"/>
  <c r="F32" i="1"/>
  <c r="E32" i="1"/>
  <c r="L32" i="1" s="1"/>
  <c r="P31" i="1"/>
  <c r="L31" i="1"/>
  <c r="P30" i="1"/>
  <c r="V30" i="1" s="1"/>
  <c r="L30" i="1"/>
  <c r="P29" i="1"/>
  <c r="V29" i="1" s="1"/>
  <c r="L29" i="1"/>
  <c r="P28" i="1"/>
  <c r="V28" i="1" s="1"/>
  <c r="L28" i="1"/>
  <c r="P27" i="1"/>
  <c r="V27" i="1" s="1"/>
  <c r="L27" i="1"/>
  <c r="F26" i="1"/>
  <c r="E26" i="1"/>
  <c r="L26" i="1" s="1"/>
  <c r="P25" i="1"/>
  <c r="V25" i="1" s="1"/>
  <c r="L25" i="1"/>
  <c r="P24" i="1"/>
  <c r="V24" i="1" s="1"/>
  <c r="L24" i="1"/>
  <c r="P23" i="1"/>
  <c r="V23" i="1" s="1"/>
  <c r="L23" i="1"/>
  <c r="P22" i="1"/>
  <c r="V22" i="1" s="1"/>
  <c r="L22" i="1"/>
  <c r="P21" i="1"/>
  <c r="L21" i="1"/>
  <c r="F20" i="1"/>
  <c r="E20" i="1"/>
  <c r="L20" i="1" s="1"/>
  <c r="P19" i="1"/>
  <c r="U19" i="1" s="1"/>
  <c r="L19" i="1"/>
  <c r="P18" i="1"/>
  <c r="U18" i="1" s="1"/>
  <c r="L18" i="1"/>
  <c r="P17" i="1"/>
  <c r="L17" i="1"/>
  <c r="AJ16" i="1"/>
  <c r="AN16" i="1" s="1"/>
  <c r="AH16" i="1"/>
  <c r="R16" i="1"/>
  <c r="P16" i="1"/>
  <c r="V16" i="1" s="1"/>
  <c r="L16" i="1"/>
  <c r="P15" i="1"/>
  <c r="L15" i="1"/>
  <c r="E14" i="1"/>
  <c r="L14" i="1" s="1"/>
  <c r="P13" i="1"/>
  <c r="V13" i="1" s="1"/>
  <c r="L13" i="1"/>
  <c r="P12" i="1"/>
  <c r="V12" i="1" s="1"/>
  <c r="L12" i="1"/>
  <c r="P11" i="1"/>
  <c r="V11" i="1" s="1"/>
  <c r="L11" i="1"/>
  <c r="P10" i="1"/>
  <c r="V10" i="1" s="1"/>
  <c r="L10" i="1"/>
  <c r="P9" i="1"/>
  <c r="L9" i="1"/>
  <c r="P8" i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73" i="1" l="1"/>
  <c r="Q73" i="1"/>
  <c r="V8" i="1"/>
  <c r="Q8" i="1"/>
  <c r="V9" i="1"/>
  <c r="Q9" i="1"/>
  <c r="V15" i="1"/>
  <c r="Q15" i="1"/>
  <c r="V35" i="1"/>
  <c r="Q35" i="1"/>
  <c r="AK34" i="1"/>
  <c r="AJ15" i="1"/>
  <c r="V45" i="1"/>
  <c r="V49" i="1"/>
  <c r="U60" i="1"/>
  <c r="V71" i="1"/>
  <c r="V17" i="1"/>
  <c r="V21" i="1"/>
  <c r="V38" i="1"/>
  <c r="V41" i="1"/>
  <c r="U41" i="1"/>
  <c r="V48" i="1"/>
  <c r="Q48" i="1"/>
  <c r="V64" i="1"/>
  <c r="V65" i="1"/>
  <c r="V70" i="1"/>
  <c r="Q70" i="1"/>
  <c r="AN72" i="1"/>
  <c r="AK72" i="1"/>
  <c r="AH15" i="1"/>
  <c r="U31" i="1"/>
  <c r="V31" i="1"/>
  <c r="Q33" i="1"/>
  <c r="V33" i="1"/>
  <c r="AJ42" i="1"/>
  <c r="AK42" i="1" s="1"/>
  <c r="V44" i="1"/>
  <c r="V54" i="1"/>
  <c r="Q54" i="1"/>
  <c r="V56" i="1"/>
  <c r="AJ57" i="1"/>
  <c r="AK57" i="1" s="1"/>
  <c r="V58" i="1"/>
  <c r="Q58" i="1"/>
  <c r="V63" i="1"/>
  <c r="Q63" i="1"/>
  <c r="Q67" i="1"/>
  <c r="V67" i="1"/>
  <c r="AH71" i="1"/>
  <c r="AJ71" i="1"/>
  <c r="AN71" i="1" s="1"/>
  <c r="R72" i="1"/>
  <c r="U72" i="1" s="1"/>
  <c r="Q29" i="1"/>
  <c r="AH45" i="1"/>
  <c r="AJ45" i="1"/>
  <c r="AN45" i="1" s="1"/>
  <c r="AH49" i="1"/>
  <c r="AJ49" i="1"/>
  <c r="AK49" i="1" s="1"/>
  <c r="Q11" i="1"/>
  <c r="Q25" i="1"/>
  <c r="Q30" i="1"/>
  <c r="Q62" i="1"/>
  <c r="AK16" i="1"/>
  <c r="E5" i="1"/>
  <c r="U13" i="1"/>
  <c r="V18" i="1"/>
  <c r="U27" i="1"/>
  <c r="L5" i="1"/>
  <c r="P20" i="1"/>
  <c r="V20" i="1" s="1"/>
  <c r="P26" i="1"/>
  <c r="P32" i="1"/>
  <c r="Q32" i="1" s="1"/>
  <c r="V50" i="1"/>
  <c r="U59" i="1"/>
  <c r="AK66" i="1"/>
  <c r="V68" i="1"/>
  <c r="AK74" i="1"/>
  <c r="V6" i="1"/>
  <c r="V7" i="1"/>
  <c r="U43" i="1"/>
  <c r="V43" i="1"/>
  <c r="AK47" i="1"/>
  <c r="AN47" i="1"/>
  <c r="R47" i="1"/>
  <c r="U47" i="1" s="1"/>
  <c r="U53" i="1"/>
  <c r="V53" i="1"/>
  <c r="AK71" i="1"/>
  <c r="F5" i="1"/>
  <c r="P14" i="1"/>
  <c r="Q14" i="1" s="1"/>
  <c r="U16" i="1"/>
  <c r="V19" i="1"/>
  <c r="AK37" i="1"/>
  <c r="AN37" i="1"/>
  <c r="R37" i="1"/>
  <c r="U37" i="1" s="1"/>
  <c r="AK55" i="1"/>
  <c r="AN55" i="1"/>
  <c r="R55" i="1"/>
  <c r="U55" i="1" s="1"/>
  <c r="U69" i="1"/>
  <c r="V69" i="1"/>
  <c r="U34" i="1"/>
  <c r="U66" i="1"/>
  <c r="U74" i="1"/>
  <c r="R42" i="1" l="1"/>
  <c r="U42" i="1" s="1"/>
  <c r="AH35" i="1"/>
  <c r="AJ35" i="1"/>
  <c r="R71" i="1"/>
  <c r="U71" i="1" s="1"/>
  <c r="AN57" i="1"/>
  <c r="R57" i="1"/>
  <c r="U57" i="1" s="1"/>
  <c r="AK15" i="1"/>
  <c r="AN15" i="1"/>
  <c r="R45" i="1"/>
  <c r="U45" i="1" s="1"/>
  <c r="AN49" i="1"/>
  <c r="AK45" i="1"/>
  <c r="AJ22" i="1"/>
  <c r="AH22" i="1"/>
  <c r="R49" i="1"/>
  <c r="U49" i="1" s="1"/>
  <c r="AJ14" i="1"/>
  <c r="AH14" i="1"/>
  <c r="AH32" i="1"/>
  <c r="AJ32" i="1"/>
  <c r="V26" i="1"/>
  <c r="AH73" i="1"/>
  <c r="AJ73" i="1"/>
  <c r="AH51" i="1"/>
  <c r="AJ51" i="1"/>
  <c r="AH40" i="1"/>
  <c r="AJ40" i="1"/>
  <c r="AJ30" i="1"/>
  <c r="AH30" i="1"/>
  <c r="AJ25" i="1"/>
  <c r="AH25" i="1"/>
  <c r="AH11" i="1"/>
  <c r="AJ11" i="1"/>
  <c r="AH61" i="1"/>
  <c r="AJ61" i="1"/>
  <c r="AJ29" i="1"/>
  <c r="AH29" i="1"/>
  <c r="AJ12" i="1"/>
  <c r="AH12" i="1"/>
  <c r="AH67" i="1"/>
  <c r="AJ67" i="1"/>
  <c r="AJ56" i="1"/>
  <c r="AH56" i="1"/>
  <c r="AJ54" i="1"/>
  <c r="AH54" i="1"/>
  <c r="AJ44" i="1"/>
  <c r="AH44" i="1"/>
  <c r="AH33" i="1"/>
  <c r="AJ33" i="1"/>
  <c r="AJ10" i="1"/>
  <c r="AH10" i="1"/>
  <c r="V32" i="1"/>
  <c r="R15" i="1"/>
  <c r="U15" i="1" s="1"/>
  <c r="AN42" i="1"/>
  <c r="Q20" i="1"/>
  <c r="AH62" i="1"/>
  <c r="AJ62" i="1"/>
  <c r="AH46" i="1"/>
  <c r="AJ46" i="1"/>
  <c r="AH36" i="1"/>
  <c r="AJ36" i="1"/>
  <c r="AH28" i="1"/>
  <c r="AJ28" i="1"/>
  <c r="AJ23" i="1"/>
  <c r="AH23" i="1"/>
  <c r="AH9" i="1"/>
  <c r="AJ9" i="1"/>
  <c r="AH39" i="1"/>
  <c r="AJ39" i="1"/>
  <c r="AJ24" i="1"/>
  <c r="AH24" i="1"/>
  <c r="AJ8" i="1"/>
  <c r="AH8" i="1"/>
  <c r="AH63" i="1"/>
  <c r="AJ63" i="1"/>
  <c r="AJ58" i="1"/>
  <c r="AH58" i="1"/>
  <c r="AH52" i="1"/>
  <c r="AJ52" i="1"/>
  <c r="AJ70" i="1"/>
  <c r="AH70" i="1"/>
  <c r="AH65" i="1"/>
  <c r="AJ65" i="1"/>
  <c r="AJ64" i="1"/>
  <c r="AH64" i="1"/>
  <c r="AJ48" i="1"/>
  <c r="AH48" i="1"/>
  <c r="AJ38" i="1"/>
  <c r="AH38" i="1"/>
  <c r="AH21" i="1"/>
  <c r="AJ21" i="1"/>
  <c r="AH17" i="1"/>
  <c r="AJ17" i="1"/>
  <c r="V14" i="1"/>
  <c r="P5" i="1"/>
  <c r="AK35" i="1" l="1"/>
  <c r="R35" i="1"/>
  <c r="U35" i="1" s="1"/>
  <c r="AN35" i="1"/>
  <c r="R22" i="1"/>
  <c r="U22" i="1" s="1"/>
  <c r="AK22" i="1"/>
  <c r="AN22" i="1"/>
  <c r="AK17" i="1"/>
  <c r="AN17" i="1"/>
  <c r="R17" i="1"/>
  <c r="U17" i="1" s="1"/>
  <c r="AK21" i="1"/>
  <c r="R21" i="1"/>
  <c r="U21" i="1" s="1"/>
  <c r="AN21" i="1"/>
  <c r="AK65" i="1"/>
  <c r="R65" i="1"/>
  <c r="U65" i="1" s="1"/>
  <c r="AN65" i="1"/>
  <c r="AK52" i="1"/>
  <c r="R52" i="1"/>
  <c r="U52" i="1" s="1"/>
  <c r="AN52" i="1"/>
  <c r="AN63" i="1"/>
  <c r="AK63" i="1"/>
  <c r="R63" i="1"/>
  <c r="U63" i="1" s="1"/>
  <c r="AN39" i="1"/>
  <c r="AK39" i="1"/>
  <c r="R39" i="1"/>
  <c r="U39" i="1" s="1"/>
  <c r="AK9" i="1"/>
  <c r="R9" i="1"/>
  <c r="U9" i="1" s="1"/>
  <c r="AN9" i="1"/>
  <c r="R28" i="1"/>
  <c r="U28" i="1" s="1"/>
  <c r="AK28" i="1"/>
  <c r="AN28" i="1"/>
  <c r="AN36" i="1"/>
  <c r="R36" i="1"/>
  <c r="U36" i="1" s="1"/>
  <c r="AK36" i="1"/>
  <c r="AN46" i="1"/>
  <c r="AK46" i="1"/>
  <c r="R46" i="1"/>
  <c r="U46" i="1" s="1"/>
  <c r="AN62" i="1"/>
  <c r="R62" i="1"/>
  <c r="U62" i="1" s="1"/>
  <c r="AK62" i="1"/>
  <c r="AH20" i="1"/>
  <c r="AJ20" i="1"/>
  <c r="R10" i="1"/>
  <c r="U10" i="1" s="1"/>
  <c r="AN10" i="1"/>
  <c r="AK10" i="1"/>
  <c r="AN44" i="1"/>
  <c r="R44" i="1"/>
  <c r="U44" i="1" s="1"/>
  <c r="AK44" i="1"/>
  <c r="AN54" i="1"/>
  <c r="R54" i="1"/>
  <c r="U54" i="1" s="1"/>
  <c r="AK54" i="1"/>
  <c r="AN56" i="1"/>
  <c r="R56" i="1"/>
  <c r="U56" i="1" s="1"/>
  <c r="AK56" i="1"/>
  <c r="R12" i="1"/>
  <c r="U12" i="1" s="1"/>
  <c r="AK12" i="1"/>
  <c r="AN12" i="1"/>
  <c r="AN29" i="1"/>
  <c r="R29" i="1"/>
  <c r="U29" i="1" s="1"/>
  <c r="AK29" i="1"/>
  <c r="R25" i="1"/>
  <c r="U25" i="1" s="1"/>
  <c r="AN25" i="1"/>
  <c r="AK25" i="1"/>
  <c r="AN30" i="1"/>
  <c r="AK30" i="1"/>
  <c r="R30" i="1"/>
  <c r="U30" i="1" s="1"/>
  <c r="AN38" i="1"/>
  <c r="R38" i="1"/>
  <c r="U38" i="1" s="1"/>
  <c r="AK38" i="1"/>
  <c r="AN48" i="1"/>
  <c r="R48" i="1"/>
  <c r="U48" i="1" s="1"/>
  <c r="AK48" i="1"/>
  <c r="AN64" i="1"/>
  <c r="R64" i="1"/>
  <c r="U64" i="1" s="1"/>
  <c r="AK64" i="1"/>
  <c r="AN70" i="1"/>
  <c r="R70" i="1"/>
  <c r="U70" i="1" s="1"/>
  <c r="AK70" i="1"/>
  <c r="AN58" i="1"/>
  <c r="R58" i="1"/>
  <c r="U58" i="1" s="1"/>
  <c r="AK58" i="1"/>
  <c r="AN8" i="1"/>
  <c r="AK8" i="1"/>
  <c r="R8" i="1"/>
  <c r="AN24" i="1"/>
  <c r="R24" i="1"/>
  <c r="U24" i="1" s="1"/>
  <c r="AK24" i="1"/>
  <c r="AK23" i="1"/>
  <c r="R23" i="1"/>
  <c r="U23" i="1" s="1"/>
  <c r="AN23" i="1"/>
  <c r="AK33" i="1"/>
  <c r="R33" i="1"/>
  <c r="U33" i="1" s="1"/>
  <c r="AN33" i="1"/>
  <c r="AK67" i="1"/>
  <c r="R67" i="1"/>
  <c r="U67" i="1" s="1"/>
  <c r="AN67" i="1"/>
  <c r="AN61" i="1"/>
  <c r="R61" i="1"/>
  <c r="U61" i="1" s="1"/>
  <c r="AK61" i="1"/>
  <c r="AK11" i="1"/>
  <c r="R11" i="1"/>
  <c r="U11" i="1" s="1"/>
  <c r="AN11" i="1"/>
  <c r="AN40" i="1"/>
  <c r="R40" i="1"/>
  <c r="U40" i="1" s="1"/>
  <c r="AK40" i="1"/>
  <c r="AN51" i="1"/>
  <c r="R51" i="1"/>
  <c r="U51" i="1" s="1"/>
  <c r="AK51" i="1"/>
  <c r="AN73" i="1"/>
  <c r="AK73" i="1"/>
  <c r="R73" i="1"/>
  <c r="U73" i="1" s="1"/>
  <c r="AJ26" i="1"/>
  <c r="AH26" i="1"/>
  <c r="AH5" i="1" s="1"/>
  <c r="AN32" i="1"/>
  <c r="R32" i="1"/>
  <c r="U32" i="1" s="1"/>
  <c r="AK32" i="1"/>
  <c r="Q5" i="1"/>
  <c r="AN14" i="1"/>
  <c r="R14" i="1"/>
  <c r="U14" i="1" s="1"/>
  <c r="AK14" i="1"/>
  <c r="AJ5" i="1" l="1"/>
  <c r="AN20" i="1"/>
  <c r="R20" i="1"/>
  <c r="U20" i="1" s="1"/>
  <c r="AK20" i="1"/>
  <c r="AN26" i="1"/>
  <c r="R26" i="1"/>
  <c r="U26" i="1" s="1"/>
  <c r="AK26" i="1"/>
  <c r="U8" i="1"/>
  <c r="AN5" i="1" l="1"/>
  <c r="R5" i="1"/>
  <c r="AK5" i="1"/>
</calcChain>
</file>

<file path=xl/sharedStrings.xml><?xml version="1.0" encoding="utf-8"?>
<sst xmlns="http://schemas.openxmlformats.org/spreadsheetml/2006/main" count="313" uniqueCount="136">
  <si>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</si>
  <si>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</si>
  <si>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</si>
  <si>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</si>
  <si>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</si>
  <si>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</si>
  <si>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</si>
  <si>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</si>
  <si>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</si>
  <si>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</si>
  <si>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</si>
  <si>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</si>
  <si>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</si>
  <si>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</si>
  <si>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</si>
  <si>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</si>
  <si>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</si>
  <si>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</si>
  <si>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</si>
  <si>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</si>
  <si>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</si>
  <si>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</si>
  <si>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</si>
  <si>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</si>
  <si>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</si>
  <si>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</si>
  <si>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</si>
  <si>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</si>
  <si>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</si>
  <si>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</si>
  <si>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</si>
  <si>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</si>
  <si>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</si>
  <si>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</si>
  <si>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</si>
  <si>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</si>
  <si>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</si>
  <si>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</si>
  <si>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</si>
  <si>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</si>
  <si>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</si>
  <si>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</si>
  <si>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</si>
  <si>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</si>
  <si>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</si>
  <si>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</si>
  <si>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</si>
  <si>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</si>
  <si>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</si>
  <si>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</si>
  <si>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</si>
  <si>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</si>
  <si>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</si>
  <si>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</si>
  <si>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</si>
  <si>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</si>
  <si>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</si>
  <si>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</si>
  <si>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</si>
  <si>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</si>
  <si>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</si>
  <si>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</si>
  <si>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</si>
  <si>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</si>
  <si>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</si>
  <si>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</si>
  <si>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</si>
  <si>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</si>
  <si>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</si>
  <si>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</si>
  <si>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</si>
  <si>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</si>
  <si>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</si>
  <si>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</si>
  <si>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</si>
  <si>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</si>
  <si>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</si>
  <si>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</si>
  <si>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</si>
  <si>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</si>
  <si>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</si>
  <si>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</si>
  <si>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</si>
  <si>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</si>
  <si>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</si>
  <si>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</si>
  <si>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</si>
  <si>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</si>
  <si>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необходимо увеличить продажи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</si>
  <si>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</si>
  <si>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</si>
  <si>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</si>
  <si>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</si>
  <si>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</si>
  <si>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</si>
  <si>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</si>
  <si>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</si>
  <si>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</si>
  <si>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</si>
  <si>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</si>
  <si>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</si>
  <si>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</si>
  <si>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</si>
  <si>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</si>
  <si>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</si>
  <si>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</si>
  <si>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</si>
  <si>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</si>
  <si>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</si>
  <si>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</si>
  <si>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</si>
  <si>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</si>
  <si>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</si>
  <si>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</si>
  <si>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</si>
  <si>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</si>
  <si>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</si>
  <si>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</si>
  <si>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</si>
  <si>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</si>
  <si>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</si>
  <si>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</si>
  <si>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</si>
  <si>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</si>
  <si>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</si>
  <si>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</si>
  <si>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</si>
  <si>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</si>
  <si>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</si>
  <si>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</si>
  <si>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</si>
  <si>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необходимо увеличить продажи / нет бланке</t>
  </si>
  <si>
    <t>необходимо увеличить продажи!!!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</si>
  <si>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</si>
  <si>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04,08,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</si>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</sst>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9" sqref="AG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425781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49" width="8" customWidth="1"/>
  </cols>
  <sheetData>
    <row r="1" spans="1:49" x14ac:dyDescent="0.25">
      <c r="A1" s="26"/>
      <c r="B1" s="26"/>
      <c r="C1" s="26"/>
      <c r="D1" s="26"/>
      <c r="E1" s="26"/>
      <c r="F1" s="26"/>
      <c r="G1" s="7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7"/>
      <c r="AJ1" s="9"/>
      <c r="AK1" s="26"/>
      <c r="AL1" s="26"/>
      <c r="AM1" s="26"/>
      <c r="AN1" s="9"/>
      <c r="AO1" s="26"/>
      <c r="AP1" s="26"/>
      <c r="AQ1" s="26"/>
      <c r="AR1" s="26"/>
      <c r="AS1" s="26"/>
      <c r="AT1" s="26"/>
      <c r="AU1" s="26"/>
      <c r="AV1" s="26"/>
      <c r="AW1" s="26"/>
    </row>
    <row r="2" spans="1:49" x14ac:dyDescent="0.25">
      <c r="A2" s="26"/>
      <c r="B2" s="26"/>
      <c r="C2" s="26"/>
      <c r="D2" s="26"/>
      <c r="E2" s="26"/>
      <c r="F2" s="26"/>
      <c r="G2" s="7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7"/>
      <c r="AJ2" s="9"/>
      <c r="AK2" s="26"/>
      <c r="AL2" s="26"/>
      <c r="AM2" s="26"/>
      <c r="AN2" s="9"/>
      <c r="AO2" s="26"/>
      <c r="AP2" s="26"/>
      <c r="AQ2" s="26"/>
      <c r="AR2" s="26"/>
      <c r="AS2" s="26"/>
      <c r="AT2" s="26"/>
      <c r="AU2" s="26"/>
      <c r="AV2" s="26"/>
      <c r="AW2" s="26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6"/>
      <c r="AP3" s="26"/>
      <c r="AQ3" s="26"/>
      <c r="AR3" s="26"/>
      <c r="AS3" s="26"/>
      <c r="AT3" s="26"/>
      <c r="AU3" s="26"/>
      <c r="AV3" s="26"/>
      <c r="AW3" s="26"/>
    </row>
    <row r="4" spans="1:49" x14ac:dyDescent="0.25">
      <c r="A4" s="26"/>
      <c r="B4" s="26"/>
      <c r="C4" s="26"/>
      <c r="D4" s="26"/>
      <c r="E4" s="26"/>
      <c r="F4" s="26"/>
      <c r="G4" s="7"/>
      <c r="H4" s="26"/>
      <c r="I4" s="26"/>
      <c r="J4" s="26"/>
      <c r="K4" s="26"/>
      <c r="L4" s="26"/>
      <c r="M4" s="26"/>
      <c r="N4" s="26"/>
      <c r="O4" s="13" t="s">
        <v>31</v>
      </c>
      <c r="P4" s="26" t="s">
        <v>32</v>
      </c>
      <c r="Q4" s="26"/>
      <c r="R4" s="26"/>
      <c r="S4" s="26"/>
      <c r="T4" s="26"/>
      <c r="U4" s="26"/>
      <c r="V4" s="26"/>
      <c r="W4" s="26" t="s">
        <v>33</v>
      </c>
      <c r="X4" s="26" t="s">
        <v>34</v>
      </c>
      <c r="Y4" s="26" t="s">
        <v>35</v>
      </c>
      <c r="Z4" s="26" t="s">
        <v>36</v>
      </c>
      <c r="AA4" s="26" t="s">
        <v>37</v>
      </c>
      <c r="AB4" s="26" t="s">
        <v>38</v>
      </c>
      <c r="AC4" s="26" t="s">
        <v>39</v>
      </c>
      <c r="AD4" s="26" t="s">
        <v>40</v>
      </c>
      <c r="AE4" s="26" t="s">
        <v>41</v>
      </c>
      <c r="AF4" s="26" t="s">
        <v>42</v>
      </c>
      <c r="AG4" s="26"/>
      <c r="AH4" s="26"/>
      <c r="AI4" s="7"/>
      <c r="AJ4" s="9" t="s">
        <v>134</v>
      </c>
      <c r="AK4" s="26"/>
      <c r="AL4" s="26"/>
      <c r="AM4" s="26"/>
      <c r="AN4" s="9"/>
      <c r="AO4" s="26"/>
      <c r="AP4" s="26"/>
      <c r="AQ4" s="26"/>
      <c r="AR4" s="26"/>
      <c r="AS4" s="26"/>
      <c r="AT4" s="26"/>
      <c r="AU4" s="26"/>
      <c r="AV4" s="26"/>
      <c r="AW4" s="26"/>
    </row>
    <row r="5" spans="1:49" x14ac:dyDescent="0.25">
      <c r="A5" s="26"/>
      <c r="B5" s="26"/>
      <c r="C5" s="26"/>
      <c r="D5" s="26"/>
      <c r="E5" s="3">
        <f>SUM(E6:E499)</f>
        <v>8758.6999999999989</v>
      </c>
      <c r="F5" s="3">
        <f>SUM(F6:F499)</f>
        <v>16352</v>
      </c>
      <c r="G5" s="7"/>
      <c r="H5" s="26"/>
      <c r="I5" s="26"/>
      <c r="J5" s="26"/>
      <c r="K5" s="3">
        <f t="shared" ref="K5:S5" si="0">SUM(K6:K499)</f>
        <v>9464</v>
      </c>
      <c r="L5" s="3">
        <f t="shared" si="0"/>
        <v>-705.3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1751.7400000000002</v>
      </c>
      <c r="Q5" s="3">
        <f t="shared" si="0"/>
        <v>10258.6</v>
      </c>
      <c r="R5" s="3">
        <f t="shared" si="0"/>
        <v>10348.4</v>
      </c>
      <c r="S5" s="3">
        <f t="shared" si="0"/>
        <v>0</v>
      </c>
      <c r="T5" s="26"/>
      <c r="U5" s="26"/>
      <c r="V5" s="26"/>
      <c r="W5" s="3">
        <f t="shared" ref="W5:AF5" si="1">SUM(W6:W499)</f>
        <v>1817.6999999999998</v>
      </c>
      <c r="X5" s="3">
        <f t="shared" si="1"/>
        <v>2227.3400000000006</v>
      </c>
      <c r="Y5" s="3">
        <f t="shared" si="1"/>
        <v>2241.6112000000003</v>
      </c>
      <c r="Z5" s="3">
        <f t="shared" si="1"/>
        <v>2418.4880000000003</v>
      </c>
      <c r="AA5" s="3">
        <f t="shared" si="1"/>
        <v>1943.6795999999999</v>
      </c>
      <c r="AB5" s="3">
        <f t="shared" si="1"/>
        <v>1959.7633999999996</v>
      </c>
      <c r="AC5" s="3">
        <f t="shared" si="1"/>
        <v>1586.3200000000002</v>
      </c>
      <c r="AD5" s="3">
        <f t="shared" si="1"/>
        <v>1976.34</v>
      </c>
      <c r="AE5" s="3">
        <f t="shared" si="1"/>
        <v>2169.7775999999994</v>
      </c>
      <c r="AF5" s="3">
        <f t="shared" si="1"/>
        <v>2323.1629999999996</v>
      </c>
      <c r="AG5" s="26"/>
      <c r="AH5" s="3">
        <f>SUM(AH6:AH499)</f>
        <v>3867.06</v>
      </c>
      <c r="AI5" s="7"/>
      <c r="AJ5" s="11">
        <f>SUM(AJ6:AJ499)</f>
        <v>1078</v>
      </c>
      <c r="AK5" s="3">
        <f>SUM(AK6:AK499)</f>
        <v>3946.3199999999997</v>
      </c>
      <c r="AL5" s="26"/>
      <c r="AM5" s="26"/>
      <c r="AN5" s="11">
        <f>SUM(AN6:AN499)</f>
        <v>12.849145299145297</v>
      </c>
      <c r="AO5" s="26"/>
      <c r="AP5" s="26"/>
      <c r="AQ5" s="26"/>
      <c r="AR5" s="26"/>
      <c r="AS5" s="26"/>
      <c r="AT5" s="26"/>
      <c r="AU5" s="26"/>
      <c r="AV5" s="26"/>
      <c r="AW5" s="26"/>
    </row>
    <row r="6" spans="1:49" x14ac:dyDescent="0.25">
      <c r="A6" s="20" t="s">
        <v>43</v>
      </c>
      <c r="B6" s="20" t="s">
        <v>44</v>
      </c>
      <c r="C6" s="20">
        <v>1</v>
      </c>
      <c r="D6" s="20">
        <v>2</v>
      </c>
      <c r="E6" s="20">
        <v>3</v>
      </c>
      <c r="F6" s="20"/>
      <c r="G6" s="21">
        <v>0</v>
      </c>
      <c r="H6" s="20">
        <v>180</v>
      </c>
      <c r="I6" s="20" t="s">
        <v>45</v>
      </c>
      <c r="J6" s="20"/>
      <c r="K6" s="20">
        <v>3</v>
      </c>
      <c r="L6" s="20">
        <f t="shared" ref="L6:L37" si="2">E6-K6</f>
        <v>0</v>
      </c>
      <c r="M6" s="20"/>
      <c r="N6" s="20"/>
      <c r="O6" s="20"/>
      <c r="P6" s="20">
        <f t="shared" ref="P6:P37" si="3">E6/5</f>
        <v>0.6</v>
      </c>
      <c r="Q6" s="22"/>
      <c r="R6" s="22"/>
      <c r="S6" s="22"/>
      <c r="T6" s="20"/>
      <c r="U6" s="20">
        <f t="shared" ref="U6:U37" si="4">(F6+R6)/P6</f>
        <v>0</v>
      </c>
      <c r="V6" s="20">
        <f t="shared" ref="V6:V37" si="5">F6/P6</f>
        <v>0</v>
      </c>
      <c r="W6" s="20">
        <v>1.4</v>
      </c>
      <c r="X6" s="20">
        <v>1.6</v>
      </c>
      <c r="Y6" s="20">
        <v>3.2</v>
      </c>
      <c r="Z6" s="20">
        <v>4.2</v>
      </c>
      <c r="AA6" s="20">
        <v>5.6</v>
      </c>
      <c r="AB6" s="20">
        <v>8</v>
      </c>
      <c r="AC6" s="20">
        <v>6</v>
      </c>
      <c r="AD6" s="20">
        <v>3.6</v>
      </c>
      <c r="AE6" s="20">
        <v>6.8</v>
      </c>
      <c r="AF6" s="20">
        <v>12.4</v>
      </c>
      <c r="AG6" s="20" t="s">
        <v>46</v>
      </c>
      <c r="AH6" s="20"/>
      <c r="AI6" s="21">
        <v>12</v>
      </c>
      <c r="AJ6" s="23"/>
      <c r="AK6" s="20"/>
      <c r="AL6" s="20">
        <v>14</v>
      </c>
      <c r="AM6" s="20">
        <v>70</v>
      </c>
      <c r="AN6" s="23"/>
      <c r="AO6" s="26"/>
      <c r="AP6" s="26"/>
      <c r="AQ6" s="26"/>
      <c r="AR6" s="26"/>
      <c r="AS6" s="26"/>
      <c r="AT6" s="26"/>
      <c r="AU6" s="26"/>
      <c r="AV6" s="26"/>
      <c r="AW6" s="26"/>
    </row>
    <row r="7" spans="1:49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22"/>
      <c r="R7" s="22"/>
      <c r="S7" s="22"/>
      <c r="T7" s="20"/>
      <c r="U7" s="20" t="e">
        <f t="shared" si="4"/>
        <v>#DIV/0!</v>
      </c>
      <c r="V7" s="20" t="e">
        <f t="shared" si="5"/>
        <v>#DIV/0!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1</v>
      </c>
      <c r="AC7" s="20">
        <v>1</v>
      </c>
      <c r="AD7" s="20">
        <v>2</v>
      </c>
      <c r="AE7" s="20">
        <v>3</v>
      </c>
      <c r="AF7" s="20">
        <v>2</v>
      </c>
      <c r="AG7" s="20" t="s">
        <v>135</v>
      </c>
      <c r="AH7" s="20"/>
      <c r="AI7" s="21">
        <v>5</v>
      </c>
      <c r="AJ7" s="23"/>
      <c r="AK7" s="20"/>
      <c r="AL7" s="20">
        <v>12</v>
      </c>
      <c r="AM7" s="20">
        <v>144</v>
      </c>
      <c r="AN7" s="23"/>
      <c r="AO7" s="26"/>
      <c r="AP7" s="26"/>
      <c r="AQ7" s="26"/>
      <c r="AR7" s="26"/>
      <c r="AS7" s="26"/>
      <c r="AT7" s="26"/>
      <c r="AU7" s="26"/>
      <c r="AV7" s="26"/>
      <c r="AW7" s="26"/>
    </row>
    <row r="8" spans="1:49" x14ac:dyDescent="0.25">
      <c r="A8" s="26" t="s">
        <v>49</v>
      </c>
      <c r="B8" s="26" t="s">
        <v>44</v>
      </c>
      <c r="C8" s="26">
        <v>127</v>
      </c>
      <c r="D8" s="26">
        <v>46</v>
      </c>
      <c r="E8" s="26">
        <v>145</v>
      </c>
      <c r="F8" s="26">
        <v>4</v>
      </c>
      <c r="G8" s="7">
        <v>0.3</v>
      </c>
      <c r="H8" s="26">
        <v>180</v>
      </c>
      <c r="I8" s="26" t="s">
        <v>45</v>
      </c>
      <c r="J8" s="26"/>
      <c r="K8" s="26">
        <v>147</v>
      </c>
      <c r="L8" s="26">
        <f t="shared" si="2"/>
        <v>-2</v>
      </c>
      <c r="M8" s="26"/>
      <c r="N8" s="26"/>
      <c r="O8" s="26"/>
      <c r="P8" s="26">
        <f t="shared" si="3"/>
        <v>29</v>
      </c>
      <c r="Q8" s="4">
        <f>9*P8-F8</f>
        <v>257</v>
      </c>
      <c r="R8" s="4">
        <f>AI8*AJ8</f>
        <v>336</v>
      </c>
      <c r="S8" s="4"/>
      <c r="T8" s="26"/>
      <c r="U8" s="26">
        <f t="shared" si="4"/>
        <v>11.724137931034482</v>
      </c>
      <c r="V8" s="26">
        <f t="shared" si="5"/>
        <v>0.13793103448275862</v>
      </c>
      <c r="W8" s="26">
        <v>21.8</v>
      </c>
      <c r="X8" s="26">
        <v>21.6</v>
      </c>
      <c r="Y8" s="26">
        <v>18.2</v>
      </c>
      <c r="Z8" s="26">
        <v>30.6</v>
      </c>
      <c r="AA8" s="26">
        <v>20</v>
      </c>
      <c r="AB8" s="26">
        <v>25.4</v>
      </c>
      <c r="AC8" s="26">
        <v>21</v>
      </c>
      <c r="AD8" s="26">
        <v>25.6</v>
      </c>
      <c r="AE8" s="26">
        <v>32.6</v>
      </c>
      <c r="AF8" s="26">
        <v>30.2</v>
      </c>
      <c r="AG8" s="26" t="s">
        <v>50</v>
      </c>
      <c r="AH8" s="26">
        <f>G8*Q8</f>
        <v>77.099999999999994</v>
      </c>
      <c r="AI8" s="7">
        <v>12</v>
      </c>
      <c r="AJ8" s="9">
        <f>MROUND(Q8, AI8*AL8)/AI8</f>
        <v>28</v>
      </c>
      <c r="AK8" s="26">
        <f>AJ8*AI8*G8</f>
        <v>100.8</v>
      </c>
      <c r="AL8" s="26">
        <v>14</v>
      </c>
      <c r="AM8" s="26">
        <v>70</v>
      </c>
      <c r="AN8" s="9">
        <f>AJ8/AM8</f>
        <v>0.4</v>
      </c>
      <c r="AO8" s="26"/>
      <c r="AP8" s="26"/>
      <c r="AQ8" s="26"/>
      <c r="AR8" s="26"/>
      <c r="AS8" s="26"/>
      <c r="AT8" s="26"/>
      <c r="AU8" s="26"/>
      <c r="AV8" s="26"/>
      <c r="AW8" s="26"/>
    </row>
    <row r="9" spans="1:49" x14ac:dyDescent="0.25">
      <c r="A9" s="26" t="s">
        <v>51</v>
      </c>
      <c r="B9" s="26" t="s">
        <v>44</v>
      </c>
      <c r="C9" s="26">
        <v>42</v>
      </c>
      <c r="D9" s="26">
        <v>2</v>
      </c>
      <c r="E9" s="26">
        <v>44</v>
      </c>
      <c r="F9" s="26"/>
      <c r="G9" s="7">
        <v>0.28000000000000003</v>
      </c>
      <c r="H9" s="26">
        <v>180</v>
      </c>
      <c r="I9" s="26" t="s">
        <v>45</v>
      </c>
      <c r="J9" s="26"/>
      <c r="K9" s="26">
        <v>59</v>
      </c>
      <c r="L9" s="26">
        <f t="shared" si="2"/>
        <v>-15</v>
      </c>
      <c r="M9" s="26"/>
      <c r="N9" s="26"/>
      <c r="O9" s="26"/>
      <c r="P9" s="26">
        <f t="shared" si="3"/>
        <v>8.8000000000000007</v>
      </c>
      <c r="Q9" s="4">
        <f>9*P9-F9</f>
        <v>79.2</v>
      </c>
      <c r="R9" s="4">
        <f>AI9*AJ9</f>
        <v>84</v>
      </c>
      <c r="S9" s="4"/>
      <c r="T9" s="26"/>
      <c r="U9" s="26">
        <f t="shared" si="4"/>
        <v>9.545454545454545</v>
      </c>
      <c r="V9" s="26">
        <f t="shared" si="5"/>
        <v>0</v>
      </c>
      <c r="W9" s="26">
        <v>18.2</v>
      </c>
      <c r="X9" s="26">
        <v>11.4</v>
      </c>
      <c r="Y9" s="26">
        <v>11.6</v>
      </c>
      <c r="Z9" s="26">
        <v>15.6</v>
      </c>
      <c r="AA9" s="26">
        <v>9</v>
      </c>
      <c r="AB9" s="26">
        <v>12</v>
      </c>
      <c r="AC9" s="26">
        <v>13.6</v>
      </c>
      <c r="AD9" s="26">
        <v>4.2</v>
      </c>
      <c r="AE9" s="26">
        <v>15.8</v>
      </c>
      <c r="AF9" s="26">
        <v>9.4</v>
      </c>
      <c r="AG9" s="26"/>
      <c r="AH9" s="26">
        <f>G9*Q9</f>
        <v>22.176000000000002</v>
      </c>
      <c r="AI9" s="7">
        <v>6</v>
      </c>
      <c r="AJ9" s="9">
        <f>MROUND(Q9, AI9*AL9)/AI9</f>
        <v>14</v>
      </c>
      <c r="AK9" s="26">
        <f>AJ9*AI9*G9</f>
        <v>23.520000000000003</v>
      </c>
      <c r="AL9" s="26">
        <v>14</v>
      </c>
      <c r="AM9" s="26">
        <v>140</v>
      </c>
      <c r="AN9" s="9">
        <f>AJ9/AM9</f>
        <v>0.1</v>
      </c>
      <c r="AO9" s="26"/>
      <c r="AP9" s="26"/>
      <c r="AQ9" s="26"/>
      <c r="AR9" s="26"/>
      <c r="AS9" s="26"/>
      <c r="AT9" s="26"/>
      <c r="AU9" s="26"/>
      <c r="AV9" s="26"/>
      <c r="AW9" s="26"/>
    </row>
    <row r="10" spans="1:49" x14ac:dyDescent="0.25">
      <c r="A10" s="26" t="s">
        <v>52</v>
      </c>
      <c r="B10" s="26" t="s">
        <v>44</v>
      </c>
      <c r="C10" s="26"/>
      <c r="D10" s="26">
        <v>504</v>
      </c>
      <c r="E10" s="26">
        <v>48</v>
      </c>
      <c r="F10" s="26">
        <v>492</v>
      </c>
      <c r="G10" s="7">
        <v>0.24</v>
      </c>
      <c r="H10" s="26">
        <v>180</v>
      </c>
      <c r="I10" s="26" t="s">
        <v>45</v>
      </c>
      <c r="J10" s="26"/>
      <c r="K10" s="26">
        <v>108</v>
      </c>
      <c r="L10" s="26">
        <f t="shared" si="2"/>
        <v>-60</v>
      </c>
      <c r="M10" s="26"/>
      <c r="N10" s="26"/>
      <c r="O10" s="26"/>
      <c r="P10" s="26">
        <f t="shared" si="3"/>
        <v>9.6</v>
      </c>
      <c r="Q10" s="4"/>
      <c r="R10" s="4">
        <f>AI10*AJ10</f>
        <v>0</v>
      </c>
      <c r="S10" s="4"/>
      <c r="T10" s="26"/>
      <c r="U10" s="26">
        <f t="shared" si="4"/>
        <v>51.25</v>
      </c>
      <c r="V10" s="26">
        <f t="shared" si="5"/>
        <v>51.25</v>
      </c>
      <c r="W10" s="26">
        <v>6.8</v>
      </c>
      <c r="X10" s="26">
        <v>12</v>
      </c>
      <c r="Y10" s="26">
        <v>14.4</v>
      </c>
      <c r="Z10" s="26">
        <v>11.2</v>
      </c>
      <c r="AA10" s="26">
        <v>13.6</v>
      </c>
      <c r="AB10" s="26">
        <v>7.6</v>
      </c>
      <c r="AC10" s="26">
        <v>5</v>
      </c>
      <c r="AD10" s="26">
        <v>9.6</v>
      </c>
      <c r="AE10" s="26">
        <v>5.2</v>
      </c>
      <c r="AF10" s="26">
        <v>0</v>
      </c>
      <c r="AG10" s="26"/>
      <c r="AH10" s="26">
        <f>G10*Q10</f>
        <v>0</v>
      </c>
      <c r="AI10" s="7">
        <v>12</v>
      </c>
      <c r="AJ10" s="9">
        <f>MROUND(Q10, AI10*AL10)/AI10</f>
        <v>0</v>
      </c>
      <c r="AK10" s="26">
        <f>AJ10*AI10*G10</f>
        <v>0</v>
      </c>
      <c r="AL10" s="26">
        <v>14</v>
      </c>
      <c r="AM10" s="26">
        <v>70</v>
      </c>
      <c r="AN10" s="9">
        <f>AJ10/AM10</f>
        <v>0</v>
      </c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 x14ac:dyDescent="0.25">
      <c r="A11" s="26" t="s">
        <v>53</v>
      </c>
      <c r="B11" s="26" t="s">
        <v>44</v>
      </c>
      <c r="C11" s="26">
        <v>19</v>
      </c>
      <c r="D11" s="26">
        <v>510</v>
      </c>
      <c r="E11" s="26">
        <v>202</v>
      </c>
      <c r="F11" s="26">
        <v>415</v>
      </c>
      <c r="G11" s="7">
        <v>0.24</v>
      </c>
      <c r="H11" s="26">
        <v>180</v>
      </c>
      <c r="I11" s="26" t="s">
        <v>45</v>
      </c>
      <c r="J11" s="26"/>
      <c r="K11" s="26">
        <v>234</v>
      </c>
      <c r="L11" s="26">
        <f t="shared" si="2"/>
        <v>-32</v>
      </c>
      <c r="M11" s="26"/>
      <c r="N11" s="26"/>
      <c r="O11" s="26"/>
      <c r="P11" s="26">
        <f t="shared" si="3"/>
        <v>40.4</v>
      </c>
      <c r="Q11" s="4">
        <f t="shared" ref="Q11" si="6">14*P11-F11</f>
        <v>150.60000000000002</v>
      </c>
      <c r="R11" s="4">
        <f>AI11*AJ11</f>
        <v>168</v>
      </c>
      <c r="S11" s="4"/>
      <c r="T11" s="26"/>
      <c r="U11" s="26">
        <f t="shared" si="4"/>
        <v>14.430693069306932</v>
      </c>
      <c r="V11" s="26">
        <f t="shared" si="5"/>
        <v>10.272277227722773</v>
      </c>
      <c r="W11" s="26">
        <v>48.6</v>
      </c>
      <c r="X11" s="26">
        <v>17.8</v>
      </c>
      <c r="Y11" s="26">
        <v>20.8</v>
      </c>
      <c r="Z11" s="26">
        <v>2.6</v>
      </c>
      <c r="AA11" s="26">
        <v>0.4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>
        <f>G11*Q11</f>
        <v>36.144000000000005</v>
      </c>
      <c r="AI11" s="7">
        <v>12</v>
      </c>
      <c r="AJ11" s="9">
        <f>MROUND(Q11, AI11*AL11)/AI11</f>
        <v>14</v>
      </c>
      <c r="AK11" s="26">
        <f>AJ11*AI11*G11</f>
        <v>40.32</v>
      </c>
      <c r="AL11" s="26">
        <v>14</v>
      </c>
      <c r="AM11" s="26">
        <v>70</v>
      </c>
      <c r="AN11" s="9">
        <f>AJ11/AM11</f>
        <v>0.2</v>
      </c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 x14ac:dyDescent="0.25">
      <c r="A12" s="26" t="s">
        <v>54</v>
      </c>
      <c r="B12" s="26" t="s">
        <v>44</v>
      </c>
      <c r="C12" s="26"/>
      <c r="D12" s="26">
        <v>504</v>
      </c>
      <c r="E12" s="26">
        <v>128</v>
      </c>
      <c r="F12" s="26">
        <v>412</v>
      </c>
      <c r="G12" s="7">
        <v>0.24</v>
      </c>
      <c r="H12" s="26">
        <v>180</v>
      </c>
      <c r="I12" s="26" t="s">
        <v>45</v>
      </c>
      <c r="J12" s="26"/>
      <c r="K12" s="26">
        <v>243</v>
      </c>
      <c r="L12" s="26">
        <f t="shared" si="2"/>
        <v>-115</v>
      </c>
      <c r="M12" s="26"/>
      <c r="N12" s="26"/>
      <c r="O12" s="26"/>
      <c r="P12" s="26">
        <f t="shared" si="3"/>
        <v>25.6</v>
      </c>
      <c r="Q12" s="4"/>
      <c r="R12" s="4">
        <f>AI12*AJ12</f>
        <v>0</v>
      </c>
      <c r="S12" s="4"/>
      <c r="T12" s="26"/>
      <c r="U12" s="26">
        <f t="shared" si="4"/>
        <v>16.09375</v>
      </c>
      <c r="V12" s="26">
        <f t="shared" si="5"/>
        <v>16.09375</v>
      </c>
      <c r="W12" s="26">
        <v>10.4</v>
      </c>
      <c r="X12" s="26">
        <v>22.4</v>
      </c>
      <c r="Y12" s="26">
        <v>22</v>
      </c>
      <c r="Z12" s="26">
        <v>0</v>
      </c>
      <c r="AA12" s="26"/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>
        <f>G12*Q12</f>
        <v>0</v>
      </c>
      <c r="AI12" s="7">
        <v>12</v>
      </c>
      <c r="AJ12" s="9">
        <f>MROUND(Q12, AI12*AL12)/AI12</f>
        <v>0</v>
      </c>
      <c r="AK12" s="26">
        <f>AJ12*AI12*G12</f>
        <v>0</v>
      </c>
      <c r="AL12" s="26">
        <v>14</v>
      </c>
      <c r="AM12" s="26">
        <v>70</v>
      </c>
      <c r="AN12" s="9">
        <f>AJ12/AM12</f>
        <v>0</v>
      </c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 x14ac:dyDescent="0.25">
      <c r="A13" s="15" t="s">
        <v>55</v>
      </c>
      <c r="B13" s="15" t="s">
        <v>44</v>
      </c>
      <c r="C13" s="15"/>
      <c r="D13" s="15">
        <v>9</v>
      </c>
      <c r="E13" s="27">
        <v>9</v>
      </c>
      <c r="F13" s="15"/>
      <c r="G13" s="16">
        <v>0</v>
      </c>
      <c r="H13" s="15">
        <v>180</v>
      </c>
      <c r="I13" s="15" t="s">
        <v>56</v>
      </c>
      <c r="J13" s="19" t="s">
        <v>57</v>
      </c>
      <c r="K13" s="15">
        <v>19</v>
      </c>
      <c r="L13" s="15">
        <f t="shared" si="2"/>
        <v>-10</v>
      </c>
      <c r="M13" s="15"/>
      <c r="N13" s="15"/>
      <c r="O13" s="15"/>
      <c r="P13" s="15">
        <f t="shared" si="3"/>
        <v>1.8</v>
      </c>
      <c r="Q13" s="17"/>
      <c r="R13" s="17"/>
      <c r="S13" s="17"/>
      <c r="T13" s="15"/>
      <c r="U13" s="15">
        <f t="shared" si="4"/>
        <v>0</v>
      </c>
      <c r="V13" s="15">
        <f t="shared" si="5"/>
        <v>0</v>
      </c>
      <c r="W13" s="15">
        <v>0.2</v>
      </c>
      <c r="X13" s="15">
        <v>0</v>
      </c>
      <c r="Y13" s="15">
        <v>26.6</v>
      </c>
      <c r="Z13" s="15">
        <v>74.599999999999994</v>
      </c>
      <c r="AA13" s="15">
        <v>68.599999999999994</v>
      </c>
      <c r="AB13" s="15">
        <v>62.8</v>
      </c>
      <c r="AC13" s="15">
        <v>53.4</v>
      </c>
      <c r="AD13" s="15">
        <v>92.4</v>
      </c>
      <c r="AE13" s="15">
        <v>296</v>
      </c>
      <c r="AF13" s="15">
        <v>199.8</v>
      </c>
      <c r="AG13" s="15" t="s">
        <v>58</v>
      </c>
      <c r="AH13" s="15"/>
      <c r="AI13" s="16"/>
      <c r="AJ13" s="18"/>
      <c r="AK13" s="15"/>
      <c r="AL13" s="15"/>
      <c r="AM13" s="15"/>
      <c r="AN13" s="18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 x14ac:dyDescent="0.25">
      <c r="A14" s="13" t="s">
        <v>57</v>
      </c>
      <c r="B14" s="26" t="s">
        <v>44</v>
      </c>
      <c r="C14" s="26">
        <v>484</v>
      </c>
      <c r="D14" s="26">
        <v>899</v>
      </c>
      <c r="E14" s="27">
        <f>581+E13</f>
        <v>590</v>
      </c>
      <c r="F14" s="26">
        <v>496</v>
      </c>
      <c r="G14" s="7">
        <v>0.24</v>
      </c>
      <c r="H14" s="26">
        <v>180</v>
      </c>
      <c r="I14" s="14" t="s">
        <v>59</v>
      </c>
      <c r="J14" s="26"/>
      <c r="K14" s="26">
        <v>584</v>
      </c>
      <c r="L14" s="26">
        <f t="shared" si="2"/>
        <v>6</v>
      </c>
      <c r="M14" s="26"/>
      <c r="N14" s="26"/>
      <c r="O14" s="26"/>
      <c r="P14" s="26">
        <f t="shared" si="3"/>
        <v>118</v>
      </c>
      <c r="Q14" s="4">
        <f t="shared" ref="Q14" si="7">14*P14-F14</f>
        <v>1156</v>
      </c>
      <c r="R14" s="4">
        <f>AI14*AJ14</f>
        <v>1176</v>
      </c>
      <c r="S14" s="4"/>
      <c r="T14" s="26"/>
      <c r="U14" s="26">
        <f t="shared" si="4"/>
        <v>14.169491525423728</v>
      </c>
      <c r="V14" s="26">
        <f t="shared" si="5"/>
        <v>4.2033898305084749</v>
      </c>
      <c r="W14" s="26">
        <v>188.6</v>
      </c>
      <c r="X14" s="26">
        <v>288.2</v>
      </c>
      <c r="Y14" s="26">
        <v>149.4</v>
      </c>
      <c r="Z14" s="26">
        <v>5.8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/>
      <c r="AH14" s="26">
        <f>G14*Q14</f>
        <v>277.44</v>
      </c>
      <c r="AI14" s="7">
        <v>12</v>
      </c>
      <c r="AJ14" s="9">
        <f>MROUND(Q14, AI14*AL14)/AI14</f>
        <v>98</v>
      </c>
      <c r="AK14" s="26">
        <f>AJ14*AI14*G14</f>
        <v>282.24</v>
      </c>
      <c r="AL14" s="26">
        <v>14</v>
      </c>
      <c r="AM14" s="26">
        <v>70</v>
      </c>
      <c r="AN14" s="9">
        <f>AJ14/AM14</f>
        <v>1.4</v>
      </c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 x14ac:dyDescent="0.25">
      <c r="A15" s="26" t="s">
        <v>60</v>
      </c>
      <c r="B15" s="26" t="s">
        <v>44</v>
      </c>
      <c r="C15" s="26">
        <v>198</v>
      </c>
      <c r="D15" s="26"/>
      <c r="E15" s="26">
        <v>197</v>
      </c>
      <c r="F15" s="26"/>
      <c r="G15" s="7">
        <v>0.09</v>
      </c>
      <c r="H15" s="26">
        <v>180</v>
      </c>
      <c r="I15" s="26" t="s">
        <v>45</v>
      </c>
      <c r="J15" s="26"/>
      <c r="K15" s="26">
        <v>205</v>
      </c>
      <c r="L15" s="26">
        <f t="shared" si="2"/>
        <v>-8</v>
      </c>
      <c r="M15" s="26"/>
      <c r="N15" s="26"/>
      <c r="O15" s="26"/>
      <c r="P15" s="26">
        <f t="shared" si="3"/>
        <v>39.4</v>
      </c>
      <c r="Q15" s="4">
        <f>9*P15-F15</f>
        <v>354.59999999999997</v>
      </c>
      <c r="R15" s="4">
        <f>AI15*AJ15</f>
        <v>336</v>
      </c>
      <c r="S15" s="4"/>
      <c r="T15" s="26"/>
      <c r="U15" s="26">
        <f t="shared" si="4"/>
        <v>8.527918781725889</v>
      </c>
      <c r="V15" s="26">
        <f t="shared" si="5"/>
        <v>0</v>
      </c>
      <c r="W15" s="26">
        <v>37</v>
      </c>
      <c r="X15" s="26">
        <v>21.8</v>
      </c>
      <c r="Y15" s="26">
        <v>37.200000000000003</v>
      </c>
      <c r="Z15" s="26">
        <v>10.8</v>
      </c>
      <c r="AA15" s="26">
        <v>59.4</v>
      </c>
      <c r="AB15" s="26">
        <v>36.4</v>
      </c>
      <c r="AC15" s="26">
        <v>5</v>
      </c>
      <c r="AD15" s="26">
        <v>8.1999999999999993</v>
      </c>
      <c r="AE15" s="26">
        <v>25.4</v>
      </c>
      <c r="AF15" s="26">
        <v>16</v>
      </c>
      <c r="AG15" s="26" t="s">
        <v>50</v>
      </c>
      <c r="AH15" s="26">
        <f>G15*Q15</f>
        <v>31.913999999999994</v>
      </c>
      <c r="AI15" s="7">
        <v>24</v>
      </c>
      <c r="AJ15" s="9">
        <f>MROUND(Q15, AI15*AL15)/AI15</f>
        <v>14</v>
      </c>
      <c r="AK15" s="26">
        <f>AJ15*AI15*G15</f>
        <v>30.24</v>
      </c>
      <c r="AL15" s="26">
        <v>14</v>
      </c>
      <c r="AM15" s="26">
        <v>126</v>
      </c>
      <c r="AN15" s="9">
        <f>AJ15/AM15</f>
        <v>0.1111111111111111</v>
      </c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 x14ac:dyDescent="0.25">
      <c r="A16" s="14" t="s">
        <v>61</v>
      </c>
      <c r="B16" s="26" t="s">
        <v>44</v>
      </c>
      <c r="C16" s="26"/>
      <c r="D16" s="26"/>
      <c r="E16" s="26">
        <v>30</v>
      </c>
      <c r="F16" s="26"/>
      <c r="G16" s="7">
        <v>0.36</v>
      </c>
      <c r="H16" s="26">
        <v>180</v>
      </c>
      <c r="I16" s="26" t="s">
        <v>45</v>
      </c>
      <c r="J16" s="26"/>
      <c r="K16" s="26">
        <v>191</v>
      </c>
      <c r="L16" s="26">
        <f t="shared" si="2"/>
        <v>-161</v>
      </c>
      <c r="M16" s="26"/>
      <c r="N16" s="26"/>
      <c r="O16" s="26"/>
      <c r="P16" s="26">
        <f t="shared" si="3"/>
        <v>6</v>
      </c>
      <c r="Q16" s="25">
        <v>140</v>
      </c>
      <c r="R16" s="4">
        <f>AI16*AJ16</f>
        <v>140</v>
      </c>
      <c r="S16" s="4"/>
      <c r="T16" s="26"/>
      <c r="U16" s="26">
        <f t="shared" si="4"/>
        <v>23.333333333333332</v>
      </c>
      <c r="V16" s="26">
        <f t="shared" si="5"/>
        <v>0</v>
      </c>
      <c r="W16" s="26">
        <v>14.4</v>
      </c>
      <c r="X16" s="26">
        <v>53.6</v>
      </c>
      <c r="Y16" s="26">
        <v>32.799999999999997</v>
      </c>
      <c r="Z16" s="26">
        <v>52.4</v>
      </c>
      <c r="AA16" s="26">
        <v>42.2</v>
      </c>
      <c r="AB16" s="26">
        <v>44.6</v>
      </c>
      <c r="AC16" s="26">
        <v>32.200000000000003</v>
      </c>
      <c r="AD16" s="26">
        <v>43.8</v>
      </c>
      <c r="AE16" s="26">
        <v>44.8</v>
      </c>
      <c r="AF16" s="26">
        <v>44.8</v>
      </c>
      <c r="AG16" s="14" t="s">
        <v>62</v>
      </c>
      <c r="AH16" s="26">
        <f>G16*Q16</f>
        <v>50.4</v>
      </c>
      <c r="AI16" s="7">
        <v>10</v>
      </c>
      <c r="AJ16" s="9">
        <f>MROUND(Q16, AI16*AL16)/AI16</f>
        <v>14</v>
      </c>
      <c r="AK16" s="26">
        <f>AJ16*AI16*G16</f>
        <v>50.4</v>
      </c>
      <c r="AL16" s="26">
        <v>14</v>
      </c>
      <c r="AM16" s="26">
        <v>70</v>
      </c>
      <c r="AN16" s="9">
        <f>AJ16/AM16</f>
        <v>0.2</v>
      </c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 x14ac:dyDescent="0.25">
      <c r="A17" s="26" t="s">
        <v>63</v>
      </c>
      <c r="B17" s="26" t="s">
        <v>44</v>
      </c>
      <c r="C17" s="26">
        <v>50</v>
      </c>
      <c r="D17" s="26">
        <v>173</v>
      </c>
      <c r="E17" s="26">
        <v>44</v>
      </c>
      <c r="F17" s="26">
        <v>177</v>
      </c>
      <c r="G17" s="7">
        <v>0.2</v>
      </c>
      <c r="H17" s="26">
        <v>180</v>
      </c>
      <c r="I17" s="26" t="s">
        <v>45</v>
      </c>
      <c r="J17" s="26"/>
      <c r="K17" s="26">
        <v>44</v>
      </c>
      <c r="L17" s="26">
        <f t="shared" si="2"/>
        <v>0</v>
      </c>
      <c r="M17" s="26"/>
      <c r="N17" s="26"/>
      <c r="O17" s="26"/>
      <c r="P17" s="26">
        <f t="shared" si="3"/>
        <v>8.8000000000000007</v>
      </c>
      <c r="Q17" s="4"/>
      <c r="R17" s="4">
        <f>AI17*AJ17</f>
        <v>0</v>
      </c>
      <c r="S17" s="4"/>
      <c r="T17" s="26"/>
      <c r="U17" s="26">
        <f t="shared" si="4"/>
        <v>20.113636363636363</v>
      </c>
      <c r="V17" s="26">
        <f t="shared" si="5"/>
        <v>20.113636363636363</v>
      </c>
      <c r="W17" s="26">
        <v>13.6</v>
      </c>
      <c r="X17" s="26">
        <v>9.8000000000000007</v>
      </c>
      <c r="Y17" s="26">
        <v>0.6</v>
      </c>
      <c r="Z17" s="26">
        <v>9.6</v>
      </c>
      <c r="AA17" s="26">
        <v>14.6</v>
      </c>
      <c r="AB17" s="26">
        <v>10.199999999999999</v>
      </c>
      <c r="AC17" s="26">
        <v>0.6</v>
      </c>
      <c r="AD17" s="26">
        <v>31</v>
      </c>
      <c r="AE17" s="26">
        <v>17</v>
      </c>
      <c r="AF17" s="26">
        <v>20.399999999999999</v>
      </c>
      <c r="AG17" s="26"/>
      <c r="AH17" s="26">
        <f>G17*Q17</f>
        <v>0</v>
      </c>
      <c r="AI17" s="7">
        <v>12</v>
      </c>
      <c r="AJ17" s="9">
        <f>MROUND(Q17, AI17*AL17)/AI17</f>
        <v>0</v>
      </c>
      <c r="AK17" s="26">
        <f>AJ17*AI17*G17</f>
        <v>0</v>
      </c>
      <c r="AL17" s="26">
        <v>14</v>
      </c>
      <c r="AM17" s="26">
        <v>70</v>
      </c>
      <c r="AN17" s="9">
        <f>AJ17/AM17</f>
        <v>0</v>
      </c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 x14ac:dyDescent="0.25">
      <c r="A18" s="20" t="s">
        <v>64</v>
      </c>
      <c r="B18" s="20" t="s">
        <v>44</v>
      </c>
      <c r="C18" s="20"/>
      <c r="D18" s="20"/>
      <c r="E18" s="20"/>
      <c r="F18" s="20"/>
      <c r="G18" s="21">
        <v>0</v>
      </c>
      <c r="H18" s="20">
        <v>180</v>
      </c>
      <c r="I18" s="20" t="s">
        <v>45</v>
      </c>
      <c r="J18" s="20"/>
      <c r="K18" s="20">
        <v>27</v>
      </c>
      <c r="L18" s="20">
        <f t="shared" si="2"/>
        <v>-27</v>
      </c>
      <c r="M18" s="20"/>
      <c r="N18" s="20"/>
      <c r="O18" s="20"/>
      <c r="P18" s="20">
        <f t="shared" si="3"/>
        <v>0</v>
      </c>
      <c r="Q18" s="22"/>
      <c r="R18" s="22"/>
      <c r="S18" s="22"/>
      <c r="T18" s="20"/>
      <c r="U18" s="20" t="e">
        <f t="shared" si="4"/>
        <v>#DIV/0!</v>
      </c>
      <c r="V18" s="20" t="e">
        <f t="shared" si="5"/>
        <v>#DIV/0!</v>
      </c>
      <c r="W18" s="20">
        <v>0.2</v>
      </c>
      <c r="X18" s="20">
        <v>2.6</v>
      </c>
      <c r="Y18" s="20">
        <v>5</v>
      </c>
      <c r="Z18" s="20">
        <v>4.8</v>
      </c>
      <c r="AA18" s="20">
        <v>2.6</v>
      </c>
      <c r="AB18" s="20">
        <v>2.6</v>
      </c>
      <c r="AC18" s="20">
        <v>5.4</v>
      </c>
      <c r="AD18" s="20">
        <v>9.4</v>
      </c>
      <c r="AE18" s="20">
        <v>9.6</v>
      </c>
      <c r="AF18" s="20">
        <v>18</v>
      </c>
      <c r="AG18" s="20" t="s">
        <v>46</v>
      </c>
      <c r="AH18" s="20"/>
      <c r="AI18" s="21">
        <v>12</v>
      </c>
      <c r="AJ18" s="23"/>
      <c r="AK18" s="20"/>
      <c r="AL18" s="20">
        <v>14</v>
      </c>
      <c r="AM18" s="20">
        <v>70</v>
      </c>
      <c r="AN18" s="23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 x14ac:dyDescent="0.25">
      <c r="A19" s="15" t="s">
        <v>65</v>
      </c>
      <c r="B19" s="15" t="s">
        <v>44</v>
      </c>
      <c r="C19" s="15">
        <v>-4</v>
      </c>
      <c r="D19" s="15">
        <v>22</v>
      </c>
      <c r="E19" s="27">
        <v>19</v>
      </c>
      <c r="F19" s="27">
        <v>-1</v>
      </c>
      <c r="G19" s="16">
        <v>0</v>
      </c>
      <c r="H19" s="15">
        <v>180</v>
      </c>
      <c r="I19" s="15" t="s">
        <v>56</v>
      </c>
      <c r="J19" s="15" t="s">
        <v>66</v>
      </c>
      <c r="K19" s="15">
        <v>19</v>
      </c>
      <c r="L19" s="15">
        <f t="shared" si="2"/>
        <v>0</v>
      </c>
      <c r="M19" s="15"/>
      <c r="N19" s="15"/>
      <c r="O19" s="15"/>
      <c r="P19" s="15">
        <f t="shared" si="3"/>
        <v>3.8</v>
      </c>
      <c r="Q19" s="17"/>
      <c r="R19" s="17"/>
      <c r="S19" s="17"/>
      <c r="T19" s="15"/>
      <c r="U19" s="15">
        <f t="shared" si="4"/>
        <v>-0.26315789473684209</v>
      </c>
      <c r="V19" s="15">
        <f t="shared" si="5"/>
        <v>-0.26315789473684209</v>
      </c>
      <c r="W19" s="15">
        <v>2.4</v>
      </c>
      <c r="X19" s="15">
        <v>0.8</v>
      </c>
      <c r="Y19" s="15">
        <v>19.600000000000001</v>
      </c>
      <c r="Z19" s="15">
        <v>62.8</v>
      </c>
      <c r="AA19" s="15">
        <v>61.4</v>
      </c>
      <c r="AB19" s="15">
        <v>54.2</v>
      </c>
      <c r="AC19" s="15">
        <v>27.4</v>
      </c>
      <c r="AD19" s="15">
        <v>58.2</v>
      </c>
      <c r="AE19" s="15">
        <v>52.2</v>
      </c>
      <c r="AF19" s="15">
        <v>61.6</v>
      </c>
      <c r="AG19" s="15" t="s">
        <v>67</v>
      </c>
      <c r="AH19" s="15"/>
      <c r="AI19" s="16"/>
      <c r="AJ19" s="18"/>
      <c r="AK19" s="15"/>
      <c r="AL19" s="15"/>
      <c r="AM19" s="15"/>
      <c r="AN19" s="18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 x14ac:dyDescent="0.25">
      <c r="A20" s="26" t="s">
        <v>66</v>
      </c>
      <c r="B20" s="26" t="s">
        <v>44</v>
      </c>
      <c r="C20" s="26">
        <v>259</v>
      </c>
      <c r="D20" s="26">
        <v>376</v>
      </c>
      <c r="E20" s="27">
        <f>159+E19</f>
        <v>178</v>
      </c>
      <c r="F20" s="27">
        <f>416+F19</f>
        <v>415</v>
      </c>
      <c r="G20" s="7">
        <v>0.2</v>
      </c>
      <c r="H20" s="26">
        <v>180</v>
      </c>
      <c r="I20" s="26" t="s">
        <v>45</v>
      </c>
      <c r="J20" s="26"/>
      <c r="K20" s="26">
        <v>159</v>
      </c>
      <c r="L20" s="26">
        <f t="shared" si="2"/>
        <v>19</v>
      </c>
      <c r="M20" s="26"/>
      <c r="N20" s="26"/>
      <c r="O20" s="26"/>
      <c r="P20" s="26">
        <f t="shared" si="3"/>
        <v>35.6</v>
      </c>
      <c r="Q20" s="4">
        <f t="shared" ref="Q20:Q25" si="8">14*P20-F20</f>
        <v>83.400000000000034</v>
      </c>
      <c r="R20" s="4">
        <f t="shared" ref="R20:R26" si="9">AI20*AJ20</f>
        <v>0</v>
      </c>
      <c r="S20" s="4"/>
      <c r="T20" s="26"/>
      <c r="U20" s="26">
        <f t="shared" si="4"/>
        <v>11.657303370786517</v>
      </c>
      <c r="V20" s="26">
        <f t="shared" si="5"/>
        <v>11.657303370786517</v>
      </c>
      <c r="W20" s="26">
        <v>42.4</v>
      </c>
      <c r="X20" s="26">
        <v>33.200000000000003</v>
      </c>
      <c r="Y20" s="26">
        <v>8.1999999999999993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/>
      <c r="AH20" s="26">
        <f t="shared" ref="AH20:AH26" si="10">G20*Q20</f>
        <v>16.680000000000007</v>
      </c>
      <c r="AI20" s="7">
        <v>12</v>
      </c>
      <c r="AJ20" s="9">
        <f t="shared" ref="AJ20:AJ26" si="11">MROUND(Q20, AI20*AL20)/AI20</f>
        <v>0</v>
      </c>
      <c r="AK20" s="26">
        <f t="shared" ref="AK20:AK26" si="12">AJ20*AI20*G20</f>
        <v>0</v>
      </c>
      <c r="AL20" s="26">
        <v>14</v>
      </c>
      <c r="AM20" s="26">
        <v>70</v>
      </c>
      <c r="AN20" s="9">
        <f t="shared" ref="AN20:AN26" si="13">AJ20/AM20</f>
        <v>0</v>
      </c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 x14ac:dyDescent="0.25">
      <c r="A21" s="26" t="s">
        <v>68</v>
      </c>
      <c r="B21" s="26" t="s">
        <v>44</v>
      </c>
      <c r="C21" s="26">
        <v>9</v>
      </c>
      <c r="D21" s="26">
        <v>336</v>
      </c>
      <c r="E21" s="26">
        <v>61</v>
      </c>
      <c r="F21" s="26">
        <v>311</v>
      </c>
      <c r="G21" s="7">
        <v>0.2</v>
      </c>
      <c r="H21" s="26">
        <v>180</v>
      </c>
      <c r="I21" s="26" t="s">
        <v>45</v>
      </c>
      <c r="J21" s="26"/>
      <c r="K21" s="26">
        <v>185</v>
      </c>
      <c r="L21" s="26">
        <f t="shared" si="2"/>
        <v>-124</v>
      </c>
      <c r="M21" s="26"/>
      <c r="N21" s="26"/>
      <c r="O21" s="26"/>
      <c r="P21" s="26">
        <f t="shared" si="3"/>
        <v>12.2</v>
      </c>
      <c r="Q21" s="4"/>
      <c r="R21" s="4">
        <f t="shared" si="9"/>
        <v>0</v>
      </c>
      <c r="S21" s="4"/>
      <c r="T21" s="26"/>
      <c r="U21" s="26">
        <f t="shared" si="4"/>
        <v>25.491803278688526</v>
      </c>
      <c r="V21" s="26">
        <f t="shared" si="5"/>
        <v>25.491803278688526</v>
      </c>
      <c r="W21" s="26">
        <v>6.4</v>
      </c>
      <c r="X21" s="26">
        <v>31.6</v>
      </c>
      <c r="Y21" s="26">
        <v>4.8</v>
      </c>
      <c r="Z21" s="26">
        <v>1.6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/>
      <c r="AH21" s="26">
        <f t="shared" si="10"/>
        <v>0</v>
      </c>
      <c r="AI21" s="7">
        <v>12</v>
      </c>
      <c r="AJ21" s="9">
        <f t="shared" si="11"/>
        <v>0</v>
      </c>
      <c r="AK21" s="26">
        <f t="shared" si="12"/>
        <v>0</v>
      </c>
      <c r="AL21" s="26">
        <v>14</v>
      </c>
      <c r="AM21" s="26">
        <v>70</v>
      </c>
      <c r="AN21" s="9">
        <f t="shared" si="13"/>
        <v>0</v>
      </c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 x14ac:dyDescent="0.25">
      <c r="A22" s="26" t="s">
        <v>69</v>
      </c>
      <c r="B22" s="26" t="s">
        <v>48</v>
      </c>
      <c r="C22" s="26">
        <v>214.6</v>
      </c>
      <c r="D22" s="26">
        <v>3.7</v>
      </c>
      <c r="E22" s="26">
        <v>58.5</v>
      </c>
      <c r="F22" s="26">
        <v>152.4</v>
      </c>
      <c r="G22" s="7">
        <v>1</v>
      </c>
      <c r="H22" s="26">
        <v>180</v>
      </c>
      <c r="I22" s="26" t="s">
        <v>45</v>
      </c>
      <c r="J22" s="26"/>
      <c r="K22" s="26">
        <v>57.8</v>
      </c>
      <c r="L22" s="26">
        <f t="shared" si="2"/>
        <v>0.70000000000000284</v>
      </c>
      <c r="M22" s="26"/>
      <c r="N22" s="26"/>
      <c r="O22" s="26"/>
      <c r="P22" s="26">
        <f t="shared" si="3"/>
        <v>11.7</v>
      </c>
      <c r="Q22" s="4"/>
      <c r="R22" s="4">
        <f t="shared" si="9"/>
        <v>0</v>
      </c>
      <c r="S22" s="4"/>
      <c r="T22" s="26"/>
      <c r="U22" s="26">
        <f t="shared" si="4"/>
        <v>13.025641025641027</v>
      </c>
      <c r="V22" s="26">
        <f t="shared" si="5"/>
        <v>13.025641025641027</v>
      </c>
      <c r="W22" s="26">
        <v>8.14</v>
      </c>
      <c r="X22" s="26">
        <v>11.1</v>
      </c>
      <c r="Y22" s="26">
        <v>11.84</v>
      </c>
      <c r="Z22" s="26">
        <v>13.18</v>
      </c>
      <c r="AA22" s="26">
        <v>10.36</v>
      </c>
      <c r="AB22" s="26">
        <v>11.84</v>
      </c>
      <c r="AC22" s="26">
        <v>10.36</v>
      </c>
      <c r="AD22" s="26">
        <v>11.1</v>
      </c>
      <c r="AE22" s="26">
        <v>12.58</v>
      </c>
      <c r="AF22" s="26">
        <v>19.98</v>
      </c>
      <c r="AG22" s="26"/>
      <c r="AH22" s="26">
        <f t="shared" si="10"/>
        <v>0</v>
      </c>
      <c r="AI22" s="7">
        <v>3.7</v>
      </c>
      <c r="AJ22" s="9">
        <f t="shared" si="11"/>
        <v>0</v>
      </c>
      <c r="AK22" s="26">
        <f t="shared" si="12"/>
        <v>0</v>
      </c>
      <c r="AL22" s="26">
        <v>14</v>
      </c>
      <c r="AM22" s="26">
        <v>126</v>
      </c>
      <c r="AN22" s="9">
        <f t="shared" si="13"/>
        <v>0</v>
      </c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 x14ac:dyDescent="0.25">
      <c r="A23" s="26" t="s">
        <v>70</v>
      </c>
      <c r="B23" s="26" t="s">
        <v>48</v>
      </c>
      <c r="C23" s="26">
        <v>88</v>
      </c>
      <c r="D23" s="26">
        <v>16.5</v>
      </c>
      <c r="E23" s="26">
        <v>21.5</v>
      </c>
      <c r="F23" s="26">
        <v>77</v>
      </c>
      <c r="G23" s="7">
        <v>1</v>
      </c>
      <c r="H23" s="26">
        <v>180</v>
      </c>
      <c r="I23" s="26" t="s">
        <v>45</v>
      </c>
      <c r="J23" s="26"/>
      <c r="K23" s="26">
        <v>27</v>
      </c>
      <c r="L23" s="26">
        <f t="shared" si="2"/>
        <v>-5.5</v>
      </c>
      <c r="M23" s="26"/>
      <c r="N23" s="26"/>
      <c r="O23" s="26"/>
      <c r="P23" s="26">
        <f t="shared" si="3"/>
        <v>4.3</v>
      </c>
      <c r="Q23" s="4"/>
      <c r="R23" s="4">
        <f t="shared" si="9"/>
        <v>0</v>
      </c>
      <c r="S23" s="4"/>
      <c r="T23" s="26"/>
      <c r="U23" s="26">
        <f t="shared" si="4"/>
        <v>17.906976744186046</v>
      </c>
      <c r="V23" s="26">
        <f t="shared" si="5"/>
        <v>17.906976744186046</v>
      </c>
      <c r="W23" s="26">
        <v>6.6</v>
      </c>
      <c r="X23" s="26">
        <v>8.8000000000000007</v>
      </c>
      <c r="Y23" s="26">
        <v>4.4000000000000004</v>
      </c>
      <c r="Z23" s="26">
        <v>5.5</v>
      </c>
      <c r="AA23" s="26">
        <v>7.7099999999999991</v>
      </c>
      <c r="AB23" s="26">
        <v>6.6</v>
      </c>
      <c r="AC23" s="26">
        <v>6.48</v>
      </c>
      <c r="AD23" s="26">
        <v>7.7</v>
      </c>
      <c r="AE23" s="26">
        <v>1.1000000000000001</v>
      </c>
      <c r="AF23" s="26">
        <v>3.28</v>
      </c>
      <c r="AG23" s="26"/>
      <c r="AH23" s="26">
        <f t="shared" si="10"/>
        <v>0</v>
      </c>
      <c r="AI23" s="7">
        <v>5.5</v>
      </c>
      <c r="AJ23" s="9">
        <f t="shared" si="11"/>
        <v>0</v>
      </c>
      <c r="AK23" s="26">
        <f t="shared" si="12"/>
        <v>0</v>
      </c>
      <c r="AL23" s="26">
        <v>12</v>
      </c>
      <c r="AM23" s="26">
        <v>84</v>
      </c>
      <c r="AN23" s="9">
        <f t="shared" si="13"/>
        <v>0</v>
      </c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 x14ac:dyDescent="0.25">
      <c r="A24" s="26" t="s">
        <v>71</v>
      </c>
      <c r="B24" s="26" t="s">
        <v>48</v>
      </c>
      <c r="C24" s="26">
        <v>9</v>
      </c>
      <c r="D24" s="26">
        <v>126</v>
      </c>
      <c r="E24" s="26">
        <v>18</v>
      </c>
      <c r="F24" s="26">
        <v>117</v>
      </c>
      <c r="G24" s="7">
        <v>1</v>
      </c>
      <c r="H24" s="26">
        <v>180</v>
      </c>
      <c r="I24" s="26" t="s">
        <v>45</v>
      </c>
      <c r="J24" s="26"/>
      <c r="K24" s="26">
        <v>27</v>
      </c>
      <c r="L24" s="26">
        <f t="shared" si="2"/>
        <v>-9</v>
      </c>
      <c r="M24" s="26"/>
      <c r="N24" s="26"/>
      <c r="O24" s="26"/>
      <c r="P24" s="26">
        <f t="shared" si="3"/>
        <v>3.6</v>
      </c>
      <c r="Q24" s="4"/>
      <c r="R24" s="4">
        <f t="shared" si="9"/>
        <v>0</v>
      </c>
      <c r="S24" s="4"/>
      <c r="T24" s="26"/>
      <c r="U24" s="26">
        <f t="shared" si="4"/>
        <v>32.5</v>
      </c>
      <c r="V24" s="26">
        <f t="shared" si="5"/>
        <v>32.5</v>
      </c>
      <c r="W24" s="26">
        <v>11.4</v>
      </c>
      <c r="X24" s="26">
        <v>12.6</v>
      </c>
      <c r="Y24" s="26">
        <v>6.6</v>
      </c>
      <c r="Z24" s="26">
        <v>9</v>
      </c>
      <c r="AA24" s="26">
        <v>9.6</v>
      </c>
      <c r="AB24" s="26">
        <v>9</v>
      </c>
      <c r="AC24" s="26">
        <v>9.6</v>
      </c>
      <c r="AD24" s="26">
        <v>6.6</v>
      </c>
      <c r="AE24" s="26">
        <v>6.6</v>
      </c>
      <c r="AF24" s="26">
        <v>12.6</v>
      </c>
      <c r="AG24" s="26"/>
      <c r="AH24" s="26">
        <f t="shared" si="10"/>
        <v>0</v>
      </c>
      <c r="AI24" s="7">
        <v>3</v>
      </c>
      <c r="AJ24" s="9">
        <f t="shared" si="11"/>
        <v>0</v>
      </c>
      <c r="AK24" s="26">
        <f t="shared" si="12"/>
        <v>0</v>
      </c>
      <c r="AL24" s="26">
        <v>14</v>
      </c>
      <c r="AM24" s="26">
        <v>126</v>
      </c>
      <c r="AN24" s="9">
        <f t="shared" si="13"/>
        <v>0</v>
      </c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 x14ac:dyDescent="0.25">
      <c r="A25" s="26" t="s">
        <v>72</v>
      </c>
      <c r="B25" s="26" t="s">
        <v>44</v>
      </c>
      <c r="C25" s="26">
        <v>347</v>
      </c>
      <c r="D25" s="26">
        <v>169</v>
      </c>
      <c r="E25" s="26">
        <v>303</v>
      </c>
      <c r="F25" s="26">
        <v>290</v>
      </c>
      <c r="G25" s="7">
        <v>0.25</v>
      </c>
      <c r="H25" s="26">
        <v>180</v>
      </c>
      <c r="I25" s="26" t="s">
        <v>45</v>
      </c>
      <c r="J25" s="26"/>
      <c r="K25" s="26">
        <v>339</v>
      </c>
      <c r="L25" s="26">
        <f t="shared" si="2"/>
        <v>-36</v>
      </c>
      <c r="M25" s="26"/>
      <c r="N25" s="26"/>
      <c r="O25" s="26"/>
      <c r="P25" s="26">
        <f t="shared" si="3"/>
        <v>60.6</v>
      </c>
      <c r="Q25" s="4">
        <f t="shared" si="8"/>
        <v>558.4</v>
      </c>
      <c r="R25" s="4">
        <f t="shared" si="9"/>
        <v>588</v>
      </c>
      <c r="S25" s="4"/>
      <c r="T25" s="26"/>
      <c r="U25" s="26">
        <f t="shared" si="4"/>
        <v>14.488448844884488</v>
      </c>
      <c r="V25" s="26">
        <f t="shared" si="5"/>
        <v>4.785478547854785</v>
      </c>
      <c r="W25" s="26">
        <v>34</v>
      </c>
      <c r="X25" s="26">
        <v>29.8</v>
      </c>
      <c r="Y25" s="26">
        <v>26.2</v>
      </c>
      <c r="Z25" s="26">
        <v>42.4</v>
      </c>
      <c r="AA25" s="26">
        <v>41.4</v>
      </c>
      <c r="AB25" s="26">
        <v>33.200000000000003</v>
      </c>
      <c r="AC25" s="26">
        <v>27.8</v>
      </c>
      <c r="AD25" s="26">
        <v>52.2</v>
      </c>
      <c r="AE25" s="26">
        <v>39.4</v>
      </c>
      <c r="AF25" s="26">
        <v>42.2</v>
      </c>
      <c r="AG25" s="26" t="s">
        <v>50</v>
      </c>
      <c r="AH25" s="26">
        <f t="shared" si="10"/>
        <v>139.6</v>
      </c>
      <c r="AI25" s="7">
        <v>6</v>
      </c>
      <c r="AJ25" s="9">
        <f t="shared" si="11"/>
        <v>98</v>
      </c>
      <c r="AK25" s="26">
        <f t="shared" si="12"/>
        <v>147</v>
      </c>
      <c r="AL25" s="26">
        <v>14</v>
      </c>
      <c r="AM25" s="26">
        <v>140</v>
      </c>
      <c r="AN25" s="9">
        <f t="shared" si="13"/>
        <v>0.7</v>
      </c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 x14ac:dyDescent="0.25">
      <c r="A26" s="26" t="s">
        <v>73</v>
      </c>
      <c r="B26" s="26" t="s">
        <v>44</v>
      </c>
      <c r="C26" s="26"/>
      <c r="D26" s="26"/>
      <c r="E26" s="27">
        <f>26+E27</f>
        <v>100</v>
      </c>
      <c r="F26" s="27">
        <f>-2+F27</f>
        <v>272</v>
      </c>
      <c r="G26" s="7">
        <v>0.25</v>
      </c>
      <c r="H26" s="26">
        <v>180</v>
      </c>
      <c r="I26" s="26" t="s">
        <v>45</v>
      </c>
      <c r="J26" s="26"/>
      <c r="K26" s="26">
        <v>24</v>
      </c>
      <c r="L26" s="26">
        <f t="shared" si="2"/>
        <v>76</v>
      </c>
      <c r="M26" s="26"/>
      <c r="N26" s="26"/>
      <c r="O26" s="26"/>
      <c r="P26" s="26">
        <f t="shared" si="3"/>
        <v>20</v>
      </c>
      <c r="Q26" s="4"/>
      <c r="R26" s="4">
        <f t="shared" si="9"/>
        <v>0</v>
      </c>
      <c r="S26" s="4"/>
      <c r="T26" s="26"/>
      <c r="U26" s="26">
        <f t="shared" si="4"/>
        <v>13.6</v>
      </c>
      <c r="V26" s="26">
        <f t="shared" si="5"/>
        <v>13.6</v>
      </c>
      <c r="W26" s="26">
        <v>21.8</v>
      </c>
      <c r="X26" s="26">
        <v>21.8</v>
      </c>
      <c r="Y26" s="26">
        <v>18.2</v>
      </c>
      <c r="Z26" s="26">
        <v>24.2</v>
      </c>
      <c r="AA26" s="26">
        <v>33.799999999999997</v>
      </c>
      <c r="AB26" s="26">
        <v>17.399999999999999</v>
      </c>
      <c r="AC26" s="26">
        <v>30.4</v>
      </c>
      <c r="AD26" s="26">
        <v>28</v>
      </c>
      <c r="AE26" s="26">
        <v>28.6</v>
      </c>
      <c r="AF26" s="26">
        <v>26.8</v>
      </c>
      <c r="AG26" s="26" t="s">
        <v>74</v>
      </c>
      <c r="AH26" s="26">
        <f t="shared" si="10"/>
        <v>0</v>
      </c>
      <c r="AI26" s="7">
        <v>6</v>
      </c>
      <c r="AJ26" s="9">
        <f t="shared" si="11"/>
        <v>0</v>
      </c>
      <c r="AK26" s="26">
        <f t="shared" si="12"/>
        <v>0</v>
      </c>
      <c r="AL26" s="26">
        <v>14</v>
      </c>
      <c r="AM26" s="26">
        <v>140</v>
      </c>
      <c r="AN26" s="9">
        <f t="shared" si="13"/>
        <v>0</v>
      </c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 x14ac:dyDescent="0.25">
      <c r="A27" s="15" t="s">
        <v>75</v>
      </c>
      <c r="B27" s="15" t="s">
        <v>44</v>
      </c>
      <c r="C27" s="15">
        <v>139</v>
      </c>
      <c r="D27" s="15">
        <v>209</v>
      </c>
      <c r="E27" s="27">
        <v>74</v>
      </c>
      <c r="F27" s="27">
        <v>274</v>
      </c>
      <c r="G27" s="16">
        <v>0</v>
      </c>
      <c r="H27" s="15" t="e">
        <v>#N/A</v>
      </c>
      <c r="I27" s="15" t="s">
        <v>56</v>
      </c>
      <c r="J27" s="15" t="s">
        <v>73</v>
      </c>
      <c r="K27" s="15">
        <v>76</v>
      </c>
      <c r="L27" s="15">
        <f t="shared" si="2"/>
        <v>-2</v>
      </c>
      <c r="M27" s="15"/>
      <c r="N27" s="15"/>
      <c r="O27" s="15"/>
      <c r="P27" s="15">
        <f t="shared" si="3"/>
        <v>14.8</v>
      </c>
      <c r="Q27" s="17"/>
      <c r="R27" s="17"/>
      <c r="S27" s="17"/>
      <c r="T27" s="15"/>
      <c r="U27" s="15">
        <f t="shared" si="4"/>
        <v>18.513513513513512</v>
      </c>
      <c r="V27" s="15">
        <f t="shared" si="5"/>
        <v>18.513513513513512</v>
      </c>
      <c r="W27" s="15">
        <v>17.8</v>
      </c>
      <c r="X27" s="15">
        <v>19</v>
      </c>
      <c r="Y27" s="15">
        <v>15.4</v>
      </c>
      <c r="Z27" s="15">
        <v>20.8</v>
      </c>
      <c r="AA27" s="15">
        <v>18.2</v>
      </c>
      <c r="AB27" s="15">
        <v>14.6</v>
      </c>
      <c r="AC27" s="15">
        <v>7.6</v>
      </c>
      <c r="AD27" s="15">
        <v>1.2</v>
      </c>
      <c r="AE27" s="15">
        <v>0</v>
      </c>
      <c r="AF27" s="15">
        <v>0</v>
      </c>
      <c r="AG27" s="15" t="s">
        <v>76</v>
      </c>
      <c r="AH27" s="15"/>
      <c r="AI27" s="16"/>
      <c r="AJ27" s="18"/>
      <c r="AK27" s="15"/>
      <c r="AL27" s="15"/>
      <c r="AM27" s="15"/>
      <c r="AN27" s="18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 x14ac:dyDescent="0.25">
      <c r="A28" s="26" t="s">
        <v>77</v>
      </c>
      <c r="B28" s="26" t="s">
        <v>48</v>
      </c>
      <c r="C28" s="26">
        <v>271.2</v>
      </c>
      <c r="D28" s="26">
        <v>606</v>
      </c>
      <c r="E28" s="26">
        <v>198</v>
      </c>
      <c r="F28" s="26">
        <v>648</v>
      </c>
      <c r="G28" s="7">
        <v>1</v>
      </c>
      <c r="H28" s="26">
        <v>180</v>
      </c>
      <c r="I28" s="26" t="s">
        <v>45</v>
      </c>
      <c r="J28" s="26"/>
      <c r="K28" s="26">
        <v>201.7</v>
      </c>
      <c r="L28" s="26">
        <f t="shared" si="2"/>
        <v>-3.6999999999999886</v>
      </c>
      <c r="M28" s="26"/>
      <c r="N28" s="26"/>
      <c r="O28" s="26"/>
      <c r="P28" s="26">
        <f t="shared" si="3"/>
        <v>39.6</v>
      </c>
      <c r="Q28" s="4"/>
      <c r="R28" s="4">
        <f>AI28*AJ28</f>
        <v>0</v>
      </c>
      <c r="S28" s="4"/>
      <c r="T28" s="26"/>
      <c r="U28" s="26">
        <f t="shared" si="4"/>
        <v>16.363636363636363</v>
      </c>
      <c r="V28" s="26">
        <f t="shared" si="5"/>
        <v>16.363636363636363</v>
      </c>
      <c r="W28" s="26">
        <v>61.2</v>
      </c>
      <c r="X28" s="26">
        <v>40.799999999999997</v>
      </c>
      <c r="Y28" s="26">
        <v>42</v>
      </c>
      <c r="Z28" s="26">
        <v>44.4</v>
      </c>
      <c r="AA28" s="26">
        <v>51.14</v>
      </c>
      <c r="AB28" s="26">
        <v>58.8</v>
      </c>
      <c r="AC28" s="26">
        <v>56</v>
      </c>
      <c r="AD28" s="26">
        <v>46.8</v>
      </c>
      <c r="AE28" s="26">
        <v>26.4</v>
      </c>
      <c r="AF28" s="26">
        <v>55</v>
      </c>
      <c r="AG28" s="26"/>
      <c r="AH28" s="26">
        <f>G28*Q28</f>
        <v>0</v>
      </c>
      <c r="AI28" s="7">
        <v>6</v>
      </c>
      <c r="AJ28" s="9">
        <f>MROUND(Q28, AI28*AL28)/AI28</f>
        <v>0</v>
      </c>
      <c r="AK28" s="26">
        <f>AJ28*AI28*G28</f>
        <v>0</v>
      </c>
      <c r="AL28" s="26">
        <v>12</v>
      </c>
      <c r="AM28" s="26">
        <v>84</v>
      </c>
      <c r="AN28" s="9">
        <f>AJ28/AM28</f>
        <v>0</v>
      </c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 x14ac:dyDescent="0.25">
      <c r="A29" s="26" t="s">
        <v>78</v>
      </c>
      <c r="B29" s="26" t="s">
        <v>44</v>
      </c>
      <c r="C29" s="26">
        <v>224</v>
      </c>
      <c r="D29" s="26"/>
      <c r="E29" s="26">
        <v>103</v>
      </c>
      <c r="F29" s="26">
        <v>121</v>
      </c>
      <c r="G29" s="7">
        <v>0.23</v>
      </c>
      <c r="H29" s="26">
        <v>180</v>
      </c>
      <c r="I29" s="26" t="s">
        <v>45</v>
      </c>
      <c r="J29" s="26"/>
      <c r="K29" s="26">
        <v>103</v>
      </c>
      <c r="L29" s="26">
        <f t="shared" si="2"/>
        <v>0</v>
      </c>
      <c r="M29" s="26"/>
      <c r="N29" s="26"/>
      <c r="O29" s="26"/>
      <c r="P29" s="26">
        <f t="shared" si="3"/>
        <v>20.6</v>
      </c>
      <c r="Q29" s="4">
        <f t="shared" ref="Q29:Q30" si="14">14*P29-F29</f>
        <v>167.40000000000003</v>
      </c>
      <c r="R29" s="4">
        <f>AI29*AJ29</f>
        <v>168</v>
      </c>
      <c r="S29" s="4"/>
      <c r="T29" s="26"/>
      <c r="U29" s="26">
        <f t="shared" si="4"/>
        <v>14.029126213592232</v>
      </c>
      <c r="V29" s="26">
        <f t="shared" si="5"/>
        <v>5.8737864077669899</v>
      </c>
      <c r="W29" s="26">
        <v>14.2</v>
      </c>
      <c r="X29" s="26">
        <v>10.8</v>
      </c>
      <c r="Y29" s="26">
        <v>1.8</v>
      </c>
      <c r="Z29" s="26">
        <v>18.2</v>
      </c>
      <c r="AA29" s="26">
        <v>8.8000000000000007</v>
      </c>
      <c r="AB29" s="26">
        <v>5</v>
      </c>
      <c r="AC29" s="26">
        <v>0</v>
      </c>
      <c r="AD29" s="26">
        <v>0</v>
      </c>
      <c r="AE29" s="26">
        <v>0</v>
      </c>
      <c r="AF29" s="26">
        <v>0</v>
      </c>
      <c r="AG29" s="26" t="s">
        <v>79</v>
      </c>
      <c r="AH29" s="26">
        <f>G29*Q29</f>
        <v>38.50200000000001</v>
      </c>
      <c r="AI29" s="7">
        <v>12</v>
      </c>
      <c r="AJ29" s="9">
        <f>MROUND(Q29, AI29*AL29)/AI29</f>
        <v>14</v>
      </c>
      <c r="AK29" s="26">
        <f>AJ29*AI29*G29</f>
        <v>38.64</v>
      </c>
      <c r="AL29" s="26">
        <v>14</v>
      </c>
      <c r="AM29" s="26">
        <v>70</v>
      </c>
      <c r="AN29" s="9">
        <f>AJ29/AM29</f>
        <v>0.2</v>
      </c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 x14ac:dyDescent="0.25">
      <c r="A30" s="26" t="s">
        <v>80</v>
      </c>
      <c r="B30" s="26" t="s">
        <v>44</v>
      </c>
      <c r="C30" s="26">
        <v>586</v>
      </c>
      <c r="D30" s="26">
        <v>536</v>
      </c>
      <c r="E30" s="26">
        <v>504</v>
      </c>
      <c r="F30" s="26">
        <v>704</v>
      </c>
      <c r="G30" s="7">
        <v>0.25</v>
      </c>
      <c r="H30" s="26">
        <v>365</v>
      </c>
      <c r="I30" s="26" t="s">
        <v>45</v>
      </c>
      <c r="J30" s="26"/>
      <c r="K30" s="26">
        <v>506</v>
      </c>
      <c r="L30" s="26">
        <f t="shared" si="2"/>
        <v>-2</v>
      </c>
      <c r="M30" s="26"/>
      <c r="N30" s="26"/>
      <c r="O30" s="26"/>
      <c r="P30" s="26">
        <f t="shared" si="3"/>
        <v>100.8</v>
      </c>
      <c r="Q30" s="4">
        <f t="shared" si="14"/>
        <v>707.2</v>
      </c>
      <c r="R30" s="4">
        <f>AI30*AJ30</f>
        <v>672</v>
      </c>
      <c r="S30" s="4"/>
      <c r="T30" s="26"/>
      <c r="U30" s="26">
        <f t="shared" si="4"/>
        <v>13.650793650793652</v>
      </c>
      <c r="V30" s="26">
        <f t="shared" si="5"/>
        <v>6.9841269841269842</v>
      </c>
      <c r="W30" s="26">
        <v>78.599999999999994</v>
      </c>
      <c r="X30" s="26">
        <v>57.6</v>
      </c>
      <c r="Y30" s="26">
        <v>79.599999999999994</v>
      </c>
      <c r="Z30" s="26">
        <v>101.8</v>
      </c>
      <c r="AA30" s="26">
        <v>117.2</v>
      </c>
      <c r="AB30" s="26">
        <v>80.8</v>
      </c>
      <c r="AC30" s="26">
        <v>100.2</v>
      </c>
      <c r="AD30" s="26">
        <v>76.2</v>
      </c>
      <c r="AE30" s="26">
        <v>85.2</v>
      </c>
      <c r="AF30" s="26">
        <v>97.6</v>
      </c>
      <c r="AG30" s="26" t="s">
        <v>50</v>
      </c>
      <c r="AH30" s="26">
        <f>G30*Q30</f>
        <v>176.8</v>
      </c>
      <c r="AI30" s="7">
        <v>12</v>
      </c>
      <c r="AJ30" s="9">
        <f>MROUND(Q30, AI30*AL30)/AI30</f>
        <v>56</v>
      </c>
      <c r="AK30" s="26">
        <f>AJ30*AI30*G30</f>
        <v>168</v>
      </c>
      <c r="AL30" s="26">
        <v>14</v>
      </c>
      <c r="AM30" s="26">
        <v>70</v>
      </c>
      <c r="AN30" s="9">
        <f>AJ30/AM30</f>
        <v>0.8</v>
      </c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 x14ac:dyDescent="0.25">
      <c r="A31" s="15" t="s">
        <v>81</v>
      </c>
      <c r="B31" s="15" t="s">
        <v>44</v>
      </c>
      <c r="C31" s="15">
        <v>737</v>
      </c>
      <c r="D31" s="15">
        <v>507</v>
      </c>
      <c r="E31" s="27">
        <v>282</v>
      </c>
      <c r="F31" s="27">
        <v>959</v>
      </c>
      <c r="G31" s="16">
        <v>0</v>
      </c>
      <c r="H31" s="15">
        <v>180</v>
      </c>
      <c r="I31" s="15" t="s">
        <v>56</v>
      </c>
      <c r="J31" s="15" t="s">
        <v>82</v>
      </c>
      <c r="K31" s="15">
        <v>286</v>
      </c>
      <c r="L31" s="15">
        <f t="shared" si="2"/>
        <v>-4</v>
      </c>
      <c r="M31" s="15"/>
      <c r="N31" s="15"/>
      <c r="O31" s="15"/>
      <c r="P31" s="15">
        <f t="shared" si="3"/>
        <v>56.4</v>
      </c>
      <c r="Q31" s="17"/>
      <c r="R31" s="17"/>
      <c r="S31" s="17"/>
      <c r="T31" s="15"/>
      <c r="U31" s="15">
        <f t="shared" si="4"/>
        <v>17.00354609929078</v>
      </c>
      <c r="V31" s="15">
        <f t="shared" si="5"/>
        <v>17.00354609929078</v>
      </c>
      <c r="W31" s="15">
        <v>47</v>
      </c>
      <c r="X31" s="15">
        <v>45.4</v>
      </c>
      <c r="Y31" s="15">
        <v>57.8</v>
      </c>
      <c r="Z31" s="15">
        <v>3.8</v>
      </c>
      <c r="AA31" s="15">
        <v>43.4</v>
      </c>
      <c r="AB31" s="15">
        <v>60.4</v>
      </c>
      <c r="AC31" s="15">
        <v>45.4</v>
      </c>
      <c r="AD31" s="15">
        <v>51</v>
      </c>
      <c r="AE31" s="15">
        <v>56.4</v>
      </c>
      <c r="AF31" s="15">
        <v>70</v>
      </c>
      <c r="AG31" s="15" t="s">
        <v>76</v>
      </c>
      <c r="AH31" s="15"/>
      <c r="AI31" s="16"/>
      <c r="AJ31" s="18"/>
      <c r="AK31" s="15"/>
      <c r="AL31" s="15"/>
      <c r="AM31" s="15"/>
      <c r="AN31" s="18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 x14ac:dyDescent="0.25">
      <c r="A32" s="26" t="s">
        <v>82</v>
      </c>
      <c r="B32" s="26" t="s">
        <v>44</v>
      </c>
      <c r="C32" s="26">
        <v>-62</v>
      </c>
      <c r="D32" s="26">
        <v>47</v>
      </c>
      <c r="E32" s="27">
        <f>157+E31</f>
        <v>439</v>
      </c>
      <c r="F32" s="27">
        <f>-193+F31</f>
        <v>766</v>
      </c>
      <c r="G32" s="7">
        <v>0.25</v>
      </c>
      <c r="H32" s="26">
        <v>365</v>
      </c>
      <c r="I32" s="14" t="s">
        <v>59</v>
      </c>
      <c r="J32" s="26"/>
      <c r="K32" s="26">
        <v>157</v>
      </c>
      <c r="L32" s="26">
        <f t="shared" si="2"/>
        <v>282</v>
      </c>
      <c r="M32" s="26"/>
      <c r="N32" s="26"/>
      <c r="O32" s="26"/>
      <c r="P32" s="26">
        <f t="shared" si="3"/>
        <v>87.8</v>
      </c>
      <c r="Q32" s="4">
        <f t="shared" ref="Q32:Q33" si="15">14*P32-F32</f>
        <v>463.20000000000005</v>
      </c>
      <c r="R32" s="4">
        <f t="shared" ref="R32:R40" si="16">AI32*AJ32</f>
        <v>504</v>
      </c>
      <c r="S32" s="4"/>
      <c r="T32" s="26"/>
      <c r="U32" s="26">
        <f t="shared" si="4"/>
        <v>14.464692482915718</v>
      </c>
      <c r="V32" s="26">
        <f t="shared" si="5"/>
        <v>8.7243735763097945</v>
      </c>
      <c r="W32" s="26">
        <v>79.599999999999994</v>
      </c>
      <c r="X32" s="26">
        <v>73.599999999999994</v>
      </c>
      <c r="Y32" s="26">
        <v>107.8</v>
      </c>
      <c r="Z32" s="26">
        <v>9.8000000000000007</v>
      </c>
      <c r="AA32" s="26">
        <v>254.2</v>
      </c>
      <c r="AB32" s="26">
        <v>274.2</v>
      </c>
      <c r="AC32" s="26">
        <v>70</v>
      </c>
      <c r="AD32" s="26">
        <v>93.4</v>
      </c>
      <c r="AE32" s="26">
        <v>95.8</v>
      </c>
      <c r="AF32" s="26">
        <v>111.6</v>
      </c>
      <c r="AG32" s="26" t="s">
        <v>83</v>
      </c>
      <c r="AH32" s="26">
        <f t="shared" ref="AH32:AH40" si="17">G32*Q32</f>
        <v>115.80000000000001</v>
      </c>
      <c r="AI32" s="7">
        <v>12</v>
      </c>
      <c r="AJ32" s="9">
        <f t="shared" ref="AJ32:AJ40" si="18">MROUND(Q32, AI32*AL32)/AI32</f>
        <v>42</v>
      </c>
      <c r="AK32" s="26">
        <f t="shared" ref="AK32:AK40" si="19">AJ32*AI32*G32</f>
        <v>126</v>
      </c>
      <c r="AL32" s="26">
        <v>14</v>
      </c>
      <c r="AM32" s="26">
        <v>70</v>
      </c>
      <c r="AN32" s="9">
        <f t="shared" ref="AN32:AN40" si="20">AJ32/AM32</f>
        <v>0.6</v>
      </c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 x14ac:dyDescent="0.25">
      <c r="A33" s="26" t="s">
        <v>84</v>
      </c>
      <c r="B33" s="26" t="s">
        <v>44</v>
      </c>
      <c r="C33" s="26">
        <v>578</v>
      </c>
      <c r="D33" s="26">
        <v>174</v>
      </c>
      <c r="E33" s="26">
        <v>310</v>
      </c>
      <c r="F33" s="26">
        <v>472</v>
      </c>
      <c r="G33" s="7">
        <v>0.25</v>
      </c>
      <c r="H33" s="26">
        <v>180</v>
      </c>
      <c r="I33" s="26" t="s">
        <v>45</v>
      </c>
      <c r="J33" s="26"/>
      <c r="K33" s="26">
        <v>317</v>
      </c>
      <c r="L33" s="26">
        <f t="shared" si="2"/>
        <v>-7</v>
      </c>
      <c r="M33" s="26"/>
      <c r="N33" s="26"/>
      <c r="O33" s="26"/>
      <c r="P33" s="26">
        <f t="shared" si="3"/>
        <v>62</v>
      </c>
      <c r="Q33" s="4">
        <f t="shared" si="15"/>
        <v>396</v>
      </c>
      <c r="R33" s="4">
        <f t="shared" si="16"/>
        <v>336</v>
      </c>
      <c r="S33" s="4"/>
      <c r="T33" s="26"/>
      <c r="U33" s="26">
        <f t="shared" si="4"/>
        <v>13.03225806451613</v>
      </c>
      <c r="V33" s="26">
        <f t="shared" si="5"/>
        <v>7.612903225806452</v>
      </c>
      <c r="W33" s="26">
        <v>56.6</v>
      </c>
      <c r="X33" s="26">
        <v>50.6</v>
      </c>
      <c r="Y33" s="26">
        <v>47</v>
      </c>
      <c r="Z33" s="26">
        <v>67.400000000000006</v>
      </c>
      <c r="AA33" s="26">
        <v>59.6</v>
      </c>
      <c r="AB33" s="26">
        <v>68.400000000000006</v>
      </c>
      <c r="AC33" s="26">
        <v>48.8</v>
      </c>
      <c r="AD33" s="26">
        <v>48.4</v>
      </c>
      <c r="AE33" s="26">
        <v>71.599999999999994</v>
      </c>
      <c r="AF33" s="26">
        <v>59.4</v>
      </c>
      <c r="AG33" s="26" t="s">
        <v>50</v>
      </c>
      <c r="AH33" s="26">
        <f t="shared" si="17"/>
        <v>99</v>
      </c>
      <c r="AI33" s="7">
        <v>12</v>
      </c>
      <c r="AJ33" s="9">
        <f t="shared" si="18"/>
        <v>28</v>
      </c>
      <c r="AK33" s="26">
        <f t="shared" si="19"/>
        <v>84</v>
      </c>
      <c r="AL33" s="26">
        <v>14</v>
      </c>
      <c r="AM33" s="26">
        <v>70</v>
      </c>
      <c r="AN33" s="9">
        <f t="shared" si="20"/>
        <v>0.4</v>
      </c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 x14ac:dyDescent="0.25">
      <c r="A34" s="14" t="s">
        <v>85</v>
      </c>
      <c r="B34" s="26" t="s">
        <v>44</v>
      </c>
      <c r="C34" s="26"/>
      <c r="D34" s="26"/>
      <c r="E34" s="26"/>
      <c r="F34" s="26"/>
      <c r="G34" s="7">
        <v>0.25</v>
      </c>
      <c r="H34" s="26">
        <v>180</v>
      </c>
      <c r="I34" s="26" t="s">
        <v>45</v>
      </c>
      <c r="J34" s="26"/>
      <c r="K34" s="26">
        <v>48</v>
      </c>
      <c r="L34" s="26">
        <f t="shared" si="2"/>
        <v>-48</v>
      </c>
      <c r="M34" s="26"/>
      <c r="N34" s="26"/>
      <c r="O34" s="26"/>
      <c r="P34" s="26">
        <f t="shared" si="3"/>
        <v>0</v>
      </c>
      <c r="Q34" s="25">
        <v>84</v>
      </c>
      <c r="R34" s="4">
        <f t="shared" si="16"/>
        <v>84</v>
      </c>
      <c r="S34" s="4"/>
      <c r="T34" s="26"/>
      <c r="U34" s="26" t="e">
        <f t="shared" si="4"/>
        <v>#DIV/0!</v>
      </c>
      <c r="V34" s="26" t="e">
        <f t="shared" si="5"/>
        <v>#DIV/0!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8.6</v>
      </c>
      <c r="AC34" s="26">
        <v>21.2</v>
      </c>
      <c r="AD34" s="26">
        <v>32.4</v>
      </c>
      <c r="AE34" s="26">
        <v>38</v>
      </c>
      <c r="AF34" s="26">
        <v>30.4</v>
      </c>
      <c r="AG34" s="14" t="s">
        <v>62</v>
      </c>
      <c r="AH34" s="26">
        <f t="shared" si="17"/>
        <v>21</v>
      </c>
      <c r="AI34" s="7">
        <v>6</v>
      </c>
      <c r="AJ34" s="9">
        <f t="shared" si="18"/>
        <v>14</v>
      </c>
      <c r="AK34" s="26">
        <f t="shared" si="19"/>
        <v>21</v>
      </c>
      <c r="AL34" s="26">
        <v>14</v>
      </c>
      <c r="AM34" s="26">
        <v>126</v>
      </c>
      <c r="AN34" s="9">
        <f t="shared" si="20"/>
        <v>0.1111111111111111</v>
      </c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 x14ac:dyDescent="0.25">
      <c r="A35" s="26" t="s">
        <v>86</v>
      </c>
      <c r="B35" s="26" t="s">
        <v>44</v>
      </c>
      <c r="C35" s="26"/>
      <c r="D35" s="26"/>
      <c r="E35" s="26">
        <v>36</v>
      </c>
      <c r="F35" s="26"/>
      <c r="G35" s="7">
        <v>0.25</v>
      </c>
      <c r="H35" s="26">
        <v>180</v>
      </c>
      <c r="I35" s="26" t="s">
        <v>45</v>
      </c>
      <c r="J35" s="26"/>
      <c r="K35" s="26">
        <v>38</v>
      </c>
      <c r="L35" s="26">
        <f t="shared" si="2"/>
        <v>-2</v>
      </c>
      <c r="M35" s="26"/>
      <c r="N35" s="26"/>
      <c r="O35" s="26"/>
      <c r="P35" s="26">
        <f t="shared" si="3"/>
        <v>7.2</v>
      </c>
      <c r="Q35" s="4">
        <f>12*P35-F35</f>
        <v>86.4</v>
      </c>
      <c r="R35" s="4">
        <f t="shared" si="16"/>
        <v>168</v>
      </c>
      <c r="S35" s="4"/>
      <c r="T35" s="26"/>
      <c r="U35" s="26">
        <f t="shared" si="4"/>
        <v>23.333333333333332</v>
      </c>
      <c r="V35" s="26">
        <f t="shared" si="5"/>
        <v>0</v>
      </c>
      <c r="W35" s="26">
        <v>20.6</v>
      </c>
      <c r="X35" s="26">
        <v>22.6</v>
      </c>
      <c r="Y35" s="26">
        <v>10.6</v>
      </c>
      <c r="Z35" s="26">
        <v>19</v>
      </c>
      <c r="AA35" s="26">
        <v>23.6</v>
      </c>
      <c r="AB35" s="26">
        <v>25.2</v>
      </c>
      <c r="AC35" s="26">
        <v>13</v>
      </c>
      <c r="AD35" s="26">
        <v>16.399999999999999</v>
      </c>
      <c r="AE35" s="26">
        <v>17.8</v>
      </c>
      <c r="AF35" s="26">
        <v>26</v>
      </c>
      <c r="AG35" s="26" t="s">
        <v>50</v>
      </c>
      <c r="AH35" s="26">
        <f t="shared" si="17"/>
        <v>21.6</v>
      </c>
      <c r="AI35" s="7">
        <v>12</v>
      </c>
      <c r="AJ35" s="9">
        <f t="shared" si="18"/>
        <v>14</v>
      </c>
      <c r="AK35" s="26">
        <f t="shared" si="19"/>
        <v>42</v>
      </c>
      <c r="AL35" s="26">
        <v>14</v>
      </c>
      <c r="AM35" s="26">
        <v>70</v>
      </c>
      <c r="AN35" s="9">
        <f t="shared" si="20"/>
        <v>0.2</v>
      </c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 x14ac:dyDescent="0.25">
      <c r="A36" s="26" t="s">
        <v>87</v>
      </c>
      <c r="B36" s="26" t="s">
        <v>44</v>
      </c>
      <c r="C36" s="26">
        <v>202</v>
      </c>
      <c r="D36" s="26"/>
      <c r="E36" s="26">
        <v>42</v>
      </c>
      <c r="F36" s="26">
        <v>160</v>
      </c>
      <c r="G36" s="7">
        <v>0.7</v>
      </c>
      <c r="H36" s="26">
        <v>180</v>
      </c>
      <c r="I36" s="26" t="s">
        <v>45</v>
      </c>
      <c r="J36" s="26"/>
      <c r="K36" s="26">
        <v>43</v>
      </c>
      <c r="L36" s="26">
        <f t="shared" si="2"/>
        <v>-1</v>
      </c>
      <c r="M36" s="26"/>
      <c r="N36" s="26"/>
      <c r="O36" s="26"/>
      <c r="P36" s="26">
        <f t="shared" si="3"/>
        <v>8.4</v>
      </c>
      <c r="Q36" s="4"/>
      <c r="R36" s="4">
        <f t="shared" si="16"/>
        <v>0</v>
      </c>
      <c r="S36" s="4"/>
      <c r="T36" s="26"/>
      <c r="U36" s="26">
        <f t="shared" si="4"/>
        <v>19.047619047619047</v>
      </c>
      <c r="V36" s="26">
        <f t="shared" si="5"/>
        <v>19.047619047619047</v>
      </c>
      <c r="W36" s="26">
        <v>10.6</v>
      </c>
      <c r="X36" s="26">
        <v>10.8</v>
      </c>
      <c r="Y36" s="26">
        <v>16.2</v>
      </c>
      <c r="Z36" s="26">
        <v>6.4</v>
      </c>
      <c r="AA36" s="26">
        <v>18.600000000000001</v>
      </c>
      <c r="AB36" s="26">
        <v>13.6</v>
      </c>
      <c r="AC36" s="26">
        <v>23.4</v>
      </c>
      <c r="AD36" s="26">
        <v>13</v>
      </c>
      <c r="AE36" s="26">
        <v>6</v>
      </c>
      <c r="AF36" s="26">
        <v>34.4</v>
      </c>
      <c r="AG36" s="28" t="s">
        <v>88</v>
      </c>
      <c r="AH36" s="26">
        <f t="shared" si="17"/>
        <v>0</v>
      </c>
      <c r="AI36" s="7">
        <v>8</v>
      </c>
      <c r="AJ36" s="9">
        <f t="shared" si="18"/>
        <v>0</v>
      </c>
      <c r="AK36" s="26">
        <f t="shared" si="19"/>
        <v>0</v>
      </c>
      <c r="AL36" s="26">
        <v>12</v>
      </c>
      <c r="AM36" s="26">
        <v>84</v>
      </c>
      <c r="AN36" s="9">
        <f t="shared" si="20"/>
        <v>0</v>
      </c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 x14ac:dyDescent="0.25">
      <c r="A37" s="26" t="s">
        <v>89</v>
      </c>
      <c r="B37" s="26" t="s">
        <v>44</v>
      </c>
      <c r="C37" s="26">
        <v>57</v>
      </c>
      <c r="D37" s="26">
        <v>192</v>
      </c>
      <c r="E37" s="26">
        <v>41</v>
      </c>
      <c r="F37" s="26">
        <v>208</v>
      </c>
      <c r="G37" s="7">
        <v>0.7</v>
      </c>
      <c r="H37" s="26">
        <v>180</v>
      </c>
      <c r="I37" s="26" t="s">
        <v>45</v>
      </c>
      <c r="J37" s="26"/>
      <c r="K37" s="26">
        <v>42</v>
      </c>
      <c r="L37" s="26">
        <f t="shared" si="2"/>
        <v>-1</v>
      </c>
      <c r="M37" s="26"/>
      <c r="N37" s="26"/>
      <c r="O37" s="26"/>
      <c r="P37" s="26">
        <f t="shared" si="3"/>
        <v>8.1999999999999993</v>
      </c>
      <c r="Q37" s="4"/>
      <c r="R37" s="4">
        <f t="shared" si="16"/>
        <v>0</v>
      </c>
      <c r="S37" s="4"/>
      <c r="T37" s="26"/>
      <c r="U37" s="26">
        <f t="shared" si="4"/>
        <v>25.365853658536587</v>
      </c>
      <c r="V37" s="26">
        <f t="shared" si="5"/>
        <v>25.365853658536587</v>
      </c>
      <c r="W37" s="26">
        <v>15.8</v>
      </c>
      <c r="X37" s="26">
        <v>8.6</v>
      </c>
      <c r="Y37" s="26">
        <v>11</v>
      </c>
      <c r="Z37" s="26">
        <v>11</v>
      </c>
      <c r="AA37" s="26">
        <v>9.8000000000000007</v>
      </c>
      <c r="AB37" s="26">
        <v>14</v>
      </c>
      <c r="AC37" s="26">
        <v>16.2</v>
      </c>
      <c r="AD37" s="26">
        <v>12.2</v>
      </c>
      <c r="AE37" s="26">
        <v>9.4</v>
      </c>
      <c r="AF37" s="26">
        <v>24.4</v>
      </c>
      <c r="AG37" s="28" t="s">
        <v>88</v>
      </c>
      <c r="AH37" s="26">
        <f t="shared" si="17"/>
        <v>0</v>
      </c>
      <c r="AI37" s="7">
        <v>8</v>
      </c>
      <c r="AJ37" s="9">
        <f t="shared" si="18"/>
        <v>0</v>
      </c>
      <c r="AK37" s="26">
        <f t="shared" si="19"/>
        <v>0</v>
      </c>
      <c r="AL37" s="26">
        <v>12</v>
      </c>
      <c r="AM37" s="26">
        <v>84</v>
      </c>
      <c r="AN37" s="9">
        <f t="shared" si="20"/>
        <v>0</v>
      </c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 x14ac:dyDescent="0.25">
      <c r="A38" s="26" t="s">
        <v>90</v>
      </c>
      <c r="B38" s="26" t="s">
        <v>44</v>
      </c>
      <c r="C38" s="26">
        <v>470</v>
      </c>
      <c r="D38" s="26">
        <v>384</v>
      </c>
      <c r="E38" s="26">
        <v>158</v>
      </c>
      <c r="F38" s="26">
        <v>696</v>
      </c>
      <c r="G38" s="7">
        <v>0.7</v>
      </c>
      <c r="H38" s="26">
        <v>180</v>
      </c>
      <c r="I38" s="14" t="s">
        <v>59</v>
      </c>
      <c r="J38" s="26"/>
      <c r="K38" s="26">
        <v>159</v>
      </c>
      <c r="L38" s="26">
        <f t="shared" ref="L38:L69" si="21">E38-K38</f>
        <v>-1</v>
      </c>
      <c r="M38" s="26"/>
      <c r="N38" s="26"/>
      <c r="O38" s="26"/>
      <c r="P38" s="26">
        <f t="shared" ref="P38:P74" si="22">E38/5</f>
        <v>31.6</v>
      </c>
      <c r="Q38" s="4"/>
      <c r="R38" s="4">
        <f t="shared" si="16"/>
        <v>0</v>
      </c>
      <c r="S38" s="4"/>
      <c r="T38" s="26"/>
      <c r="U38" s="26">
        <f t="shared" ref="U38:U74" si="23">(F38+R38)/P38</f>
        <v>22.025316455696203</v>
      </c>
      <c r="V38" s="26">
        <f t="shared" ref="V38:V74" si="24">F38/P38</f>
        <v>22.025316455696203</v>
      </c>
      <c r="W38" s="26">
        <v>121</v>
      </c>
      <c r="X38" s="26">
        <v>311.60000000000002</v>
      </c>
      <c r="Y38" s="26">
        <v>182</v>
      </c>
      <c r="Z38" s="26">
        <v>47.4</v>
      </c>
      <c r="AA38" s="26">
        <v>47.4</v>
      </c>
      <c r="AB38" s="26">
        <v>40</v>
      </c>
      <c r="AC38" s="26">
        <v>51.6</v>
      </c>
      <c r="AD38" s="26">
        <v>45.2</v>
      </c>
      <c r="AE38" s="26">
        <v>172.4</v>
      </c>
      <c r="AF38" s="26">
        <v>151.80000000000001</v>
      </c>
      <c r="AG38" s="28" t="s">
        <v>105</v>
      </c>
      <c r="AH38" s="26">
        <f t="shared" si="17"/>
        <v>0</v>
      </c>
      <c r="AI38" s="7">
        <v>8</v>
      </c>
      <c r="AJ38" s="9">
        <f t="shared" si="18"/>
        <v>0</v>
      </c>
      <c r="AK38" s="26">
        <f t="shared" si="19"/>
        <v>0</v>
      </c>
      <c r="AL38" s="26">
        <v>12</v>
      </c>
      <c r="AM38" s="26">
        <v>84</v>
      </c>
      <c r="AN38" s="9">
        <f t="shared" si="20"/>
        <v>0</v>
      </c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 x14ac:dyDescent="0.25">
      <c r="A39" s="26" t="s">
        <v>91</v>
      </c>
      <c r="B39" s="26" t="s">
        <v>44</v>
      </c>
      <c r="C39" s="26">
        <v>401</v>
      </c>
      <c r="D39" s="26">
        <v>33</v>
      </c>
      <c r="E39" s="26">
        <v>86</v>
      </c>
      <c r="F39" s="26">
        <v>311</v>
      </c>
      <c r="G39" s="7">
        <v>0.7</v>
      </c>
      <c r="H39" s="26">
        <v>180</v>
      </c>
      <c r="I39" s="14" t="s">
        <v>59</v>
      </c>
      <c r="J39" s="26"/>
      <c r="K39" s="26">
        <v>96</v>
      </c>
      <c r="L39" s="26">
        <f t="shared" si="21"/>
        <v>-10</v>
      </c>
      <c r="M39" s="26"/>
      <c r="N39" s="26"/>
      <c r="O39" s="26"/>
      <c r="P39" s="26">
        <f t="shared" si="22"/>
        <v>17.2</v>
      </c>
      <c r="Q39" s="4"/>
      <c r="R39" s="4">
        <f t="shared" si="16"/>
        <v>0</v>
      </c>
      <c r="S39" s="4"/>
      <c r="T39" s="26"/>
      <c r="U39" s="26">
        <f t="shared" si="23"/>
        <v>18.081395348837209</v>
      </c>
      <c r="V39" s="26">
        <f t="shared" si="24"/>
        <v>18.081395348837209</v>
      </c>
      <c r="W39" s="26">
        <v>26.6</v>
      </c>
      <c r="X39" s="26">
        <v>38.6</v>
      </c>
      <c r="Y39" s="26">
        <v>31.8</v>
      </c>
      <c r="Z39" s="26">
        <v>46</v>
      </c>
      <c r="AA39" s="26">
        <v>36.200000000000003</v>
      </c>
      <c r="AB39" s="26">
        <v>163</v>
      </c>
      <c r="AC39" s="26">
        <v>122.4</v>
      </c>
      <c r="AD39" s="26">
        <v>234.6</v>
      </c>
      <c r="AE39" s="26">
        <v>99.6</v>
      </c>
      <c r="AF39" s="26">
        <v>49</v>
      </c>
      <c r="AG39" s="26" t="s">
        <v>50</v>
      </c>
      <c r="AH39" s="26">
        <f t="shared" si="17"/>
        <v>0</v>
      </c>
      <c r="AI39" s="7">
        <v>10</v>
      </c>
      <c r="AJ39" s="9">
        <f t="shared" si="18"/>
        <v>0</v>
      </c>
      <c r="AK39" s="26">
        <f t="shared" si="19"/>
        <v>0</v>
      </c>
      <c r="AL39" s="26">
        <v>12</v>
      </c>
      <c r="AM39" s="26">
        <v>84</v>
      </c>
      <c r="AN39" s="9">
        <f t="shared" si="20"/>
        <v>0</v>
      </c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 x14ac:dyDescent="0.25">
      <c r="A40" s="26" t="s">
        <v>92</v>
      </c>
      <c r="B40" s="26" t="s">
        <v>44</v>
      </c>
      <c r="C40" s="26">
        <v>60</v>
      </c>
      <c r="D40" s="26"/>
      <c r="E40" s="26">
        <v>14</v>
      </c>
      <c r="F40" s="26">
        <v>46</v>
      </c>
      <c r="G40" s="7">
        <v>0.4</v>
      </c>
      <c r="H40" s="26">
        <v>180</v>
      </c>
      <c r="I40" s="26" t="s">
        <v>45</v>
      </c>
      <c r="J40" s="26"/>
      <c r="K40" s="26">
        <v>14</v>
      </c>
      <c r="L40" s="26">
        <f t="shared" si="21"/>
        <v>0</v>
      </c>
      <c r="M40" s="26"/>
      <c r="N40" s="26"/>
      <c r="O40" s="26"/>
      <c r="P40" s="26">
        <f t="shared" si="22"/>
        <v>2.8</v>
      </c>
      <c r="Q40" s="4"/>
      <c r="R40" s="4">
        <f t="shared" si="16"/>
        <v>0</v>
      </c>
      <c r="S40" s="4"/>
      <c r="T40" s="26"/>
      <c r="U40" s="26">
        <f t="shared" si="23"/>
        <v>16.428571428571431</v>
      </c>
      <c r="V40" s="26">
        <f t="shared" si="24"/>
        <v>16.428571428571431</v>
      </c>
      <c r="W40" s="26">
        <v>0.4</v>
      </c>
      <c r="X40" s="26">
        <v>1</v>
      </c>
      <c r="Y40" s="26">
        <v>1.4</v>
      </c>
      <c r="Z40" s="26">
        <v>0.4</v>
      </c>
      <c r="AA40" s="26">
        <v>2.6</v>
      </c>
      <c r="AB40" s="26">
        <v>1.6</v>
      </c>
      <c r="AC40" s="26">
        <v>1.8</v>
      </c>
      <c r="AD40" s="26">
        <v>4</v>
      </c>
      <c r="AE40" s="26">
        <v>1.6</v>
      </c>
      <c r="AF40" s="26">
        <v>2.4</v>
      </c>
      <c r="AG40" s="28" t="s">
        <v>131</v>
      </c>
      <c r="AH40" s="26">
        <f t="shared" si="17"/>
        <v>0</v>
      </c>
      <c r="AI40" s="7">
        <v>16</v>
      </c>
      <c r="AJ40" s="9">
        <f t="shared" si="18"/>
        <v>0</v>
      </c>
      <c r="AK40" s="26">
        <f t="shared" si="19"/>
        <v>0</v>
      </c>
      <c r="AL40" s="26">
        <v>12</v>
      </c>
      <c r="AM40" s="26">
        <v>84</v>
      </c>
      <c r="AN40" s="9">
        <f t="shared" si="20"/>
        <v>0</v>
      </c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 x14ac:dyDescent="0.25">
      <c r="A41" s="20" t="s">
        <v>93</v>
      </c>
      <c r="B41" s="20" t="s">
        <v>44</v>
      </c>
      <c r="C41" s="20">
        <v>6</v>
      </c>
      <c r="D41" s="20"/>
      <c r="E41" s="20">
        <v>2</v>
      </c>
      <c r="F41" s="20"/>
      <c r="G41" s="21">
        <v>0</v>
      </c>
      <c r="H41" s="20">
        <v>180</v>
      </c>
      <c r="I41" s="20" t="s">
        <v>45</v>
      </c>
      <c r="J41" s="20"/>
      <c r="K41" s="20">
        <v>2</v>
      </c>
      <c r="L41" s="20">
        <f t="shared" si="21"/>
        <v>0</v>
      </c>
      <c r="M41" s="20"/>
      <c r="N41" s="20"/>
      <c r="O41" s="20"/>
      <c r="P41" s="20">
        <f t="shared" si="22"/>
        <v>0.4</v>
      </c>
      <c r="Q41" s="22"/>
      <c r="R41" s="22"/>
      <c r="S41" s="22"/>
      <c r="T41" s="20"/>
      <c r="U41" s="20">
        <f t="shared" si="23"/>
        <v>0</v>
      </c>
      <c r="V41" s="20">
        <f t="shared" si="24"/>
        <v>0</v>
      </c>
      <c r="W41" s="20">
        <v>-0.2</v>
      </c>
      <c r="X41" s="20">
        <v>0.2</v>
      </c>
      <c r="Y41" s="20">
        <v>3</v>
      </c>
      <c r="Z41" s="20">
        <v>3.2</v>
      </c>
      <c r="AA41" s="20">
        <v>8</v>
      </c>
      <c r="AB41" s="20">
        <v>5.4</v>
      </c>
      <c r="AC41" s="20">
        <v>6.4</v>
      </c>
      <c r="AD41" s="20">
        <v>8.6</v>
      </c>
      <c r="AE41" s="20">
        <v>6.2</v>
      </c>
      <c r="AF41" s="20">
        <v>10</v>
      </c>
      <c r="AG41" s="20" t="s">
        <v>46</v>
      </c>
      <c r="AH41" s="20"/>
      <c r="AI41" s="21">
        <v>10</v>
      </c>
      <c r="AJ41" s="23"/>
      <c r="AK41" s="20"/>
      <c r="AL41" s="20">
        <v>12</v>
      </c>
      <c r="AM41" s="20">
        <v>84</v>
      </c>
      <c r="AN41" s="23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 x14ac:dyDescent="0.25">
      <c r="A42" s="26" t="s">
        <v>94</v>
      </c>
      <c r="B42" s="26" t="s">
        <v>44</v>
      </c>
      <c r="C42" s="26">
        <v>186</v>
      </c>
      <c r="D42" s="26">
        <v>206</v>
      </c>
      <c r="E42" s="26">
        <v>23</v>
      </c>
      <c r="F42" s="26">
        <v>303</v>
      </c>
      <c r="G42" s="7">
        <v>0.7</v>
      </c>
      <c r="H42" s="26">
        <v>180</v>
      </c>
      <c r="I42" s="26" t="s">
        <v>45</v>
      </c>
      <c r="J42" s="26"/>
      <c r="K42" s="26">
        <v>33</v>
      </c>
      <c r="L42" s="26">
        <f t="shared" si="21"/>
        <v>-10</v>
      </c>
      <c r="M42" s="26"/>
      <c r="N42" s="26"/>
      <c r="O42" s="26"/>
      <c r="P42" s="26">
        <f t="shared" si="22"/>
        <v>4.5999999999999996</v>
      </c>
      <c r="Q42" s="4"/>
      <c r="R42" s="4">
        <f>AI42*AJ42</f>
        <v>0</v>
      </c>
      <c r="S42" s="4"/>
      <c r="T42" s="26"/>
      <c r="U42" s="26">
        <f t="shared" si="23"/>
        <v>65.869565217391312</v>
      </c>
      <c r="V42" s="26">
        <f t="shared" si="24"/>
        <v>65.869565217391312</v>
      </c>
      <c r="W42" s="26">
        <v>19.399999999999999</v>
      </c>
      <c r="X42" s="26">
        <v>17.399999999999999</v>
      </c>
      <c r="Y42" s="26">
        <v>9.6</v>
      </c>
      <c r="Z42" s="26">
        <v>20.2</v>
      </c>
      <c r="AA42" s="26">
        <v>11</v>
      </c>
      <c r="AB42" s="26">
        <v>7.8</v>
      </c>
      <c r="AC42" s="26">
        <v>6</v>
      </c>
      <c r="AD42" s="26">
        <v>7</v>
      </c>
      <c r="AE42" s="26">
        <v>16</v>
      </c>
      <c r="AF42" s="26">
        <v>11.8</v>
      </c>
      <c r="AG42" s="29" t="s">
        <v>132</v>
      </c>
      <c r="AH42" s="26">
        <f>G42*Q42</f>
        <v>0</v>
      </c>
      <c r="AI42" s="7">
        <v>10</v>
      </c>
      <c r="AJ42" s="9">
        <f>MROUND(Q42, AI42*AL42)/AI42</f>
        <v>0</v>
      </c>
      <c r="AK42" s="26">
        <f>AJ42*AI42*G42</f>
        <v>0</v>
      </c>
      <c r="AL42" s="26">
        <v>12</v>
      </c>
      <c r="AM42" s="26">
        <v>84</v>
      </c>
      <c r="AN42" s="9">
        <f>AJ42/AM42</f>
        <v>0</v>
      </c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 x14ac:dyDescent="0.25">
      <c r="A43" s="20" t="s">
        <v>95</v>
      </c>
      <c r="B43" s="20" t="s">
        <v>44</v>
      </c>
      <c r="C43" s="20"/>
      <c r="D43" s="20"/>
      <c r="E43" s="20">
        <v>4</v>
      </c>
      <c r="F43" s="20">
        <v>-4</v>
      </c>
      <c r="G43" s="21">
        <v>0</v>
      </c>
      <c r="H43" s="20">
        <v>180</v>
      </c>
      <c r="I43" s="20" t="s">
        <v>45</v>
      </c>
      <c r="J43" s="20"/>
      <c r="K43" s="20">
        <v>78</v>
      </c>
      <c r="L43" s="20">
        <f t="shared" si="21"/>
        <v>-74</v>
      </c>
      <c r="M43" s="20"/>
      <c r="N43" s="20"/>
      <c r="O43" s="20"/>
      <c r="P43" s="20">
        <f t="shared" si="22"/>
        <v>0.8</v>
      </c>
      <c r="Q43" s="22"/>
      <c r="R43" s="22"/>
      <c r="S43" s="22"/>
      <c r="T43" s="20"/>
      <c r="U43" s="20">
        <f t="shared" si="23"/>
        <v>-5</v>
      </c>
      <c r="V43" s="20">
        <f t="shared" si="24"/>
        <v>-5</v>
      </c>
      <c r="W43" s="20">
        <v>0</v>
      </c>
      <c r="X43" s="20">
        <v>0</v>
      </c>
      <c r="Y43" s="20">
        <v>0</v>
      </c>
      <c r="Z43" s="20">
        <v>0</v>
      </c>
      <c r="AA43" s="20">
        <v>3.2</v>
      </c>
      <c r="AB43" s="20">
        <v>0</v>
      </c>
      <c r="AC43" s="20">
        <v>0</v>
      </c>
      <c r="AD43" s="20">
        <v>0</v>
      </c>
      <c r="AE43" s="20">
        <v>6.4</v>
      </c>
      <c r="AF43" s="20">
        <v>13</v>
      </c>
      <c r="AG43" s="20" t="s">
        <v>96</v>
      </c>
      <c r="AH43" s="20"/>
      <c r="AI43" s="21">
        <v>16</v>
      </c>
      <c r="AJ43" s="23"/>
      <c r="AK43" s="20"/>
      <c r="AL43" s="20">
        <v>12</v>
      </c>
      <c r="AM43" s="20">
        <v>84</v>
      </c>
      <c r="AN43" s="23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 x14ac:dyDescent="0.25">
      <c r="A44" s="26" t="s">
        <v>97</v>
      </c>
      <c r="B44" s="26" t="s">
        <v>44</v>
      </c>
      <c r="C44" s="26">
        <v>158</v>
      </c>
      <c r="D44" s="26">
        <v>37</v>
      </c>
      <c r="E44" s="26">
        <v>38</v>
      </c>
      <c r="F44" s="26">
        <v>119</v>
      </c>
      <c r="G44" s="7">
        <v>0.7</v>
      </c>
      <c r="H44" s="26">
        <v>180</v>
      </c>
      <c r="I44" s="26" t="s">
        <v>45</v>
      </c>
      <c r="J44" s="26"/>
      <c r="K44" s="26">
        <v>38</v>
      </c>
      <c r="L44" s="26">
        <f t="shared" si="21"/>
        <v>0</v>
      </c>
      <c r="M44" s="26"/>
      <c r="N44" s="26"/>
      <c r="O44" s="26"/>
      <c r="P44" s="26">
        <f t="shared" si="22"/>
        <v>7.6</v>
      </c>
      <c r="Q44" s="4"/>
      <c r="R44" s="4">
        <f t="shared" ref="R44:R49" si="25">AI44*AJ44</f>
        <v>0</v>
      </c>
      <c r="S44" s="4"/>
      <c r="T44" s="26"/>
      <c r="U44" s="26">
        <f t="shared" si="23"/>
        <v>15.657894736842106</v>
      </c>
      <c r="V44" s="26">
        <f t="shared" si="24"/>
        <v>15.657894736842106</v>
      </c>
      <c r="W44" s="26">
        <v>10</v>
      </c>
      <c r="X44" s="26">
        <v>6.8</v>
      </c>
      <c r="Y44" s="26">
        <v>10.4</v>
      </c>
      <c r="Z44" s="26">
        <v>8.4</v>
      </c>
      <c r="AA44" s="26">
        <v>10.8</v>
      </c>
      <c r="AB44" s="26">
        <v>5.2</v>
      </c>
      <c r="AC44" s="26">
        <v>8.1999999999999993</v>
      </c>
      <c r="AD44" s="26">
        <v>7.2</v>
      </c>
      <c r="AE44" s="26">
        <v>10.6</v>
      </c>
      <c r="AF44" s="26">
        <v>13.6</v>
      </c>
      <c r="AG44" s="26"/>
      <c r="AH44" s="26">
        <f t="shared" ref="AH44:AH49" si="26">G44*Q44</f>
        <v>0</v>
      </c>
      <c r="AI44" s="7">
        <v>10</v>
      </c>
      <c r="AJ44" s="9">
        <f t="shared" ref="AJ44:AJ49" si="27">MROUND(Q44, AI44*AL44)/AI44</f>
        <v>0</v>
      </c>
      <c r="AK44" s="26">
        <f t="shared" ref="AK44:AK49" si="28">AJ44*AI44*G44</f>
        <v>0</v>
      </c>
      <c r="AL44" s="26">
        <v>12</v>
      </c>
      <c r="AM44" s="26">
        <v>84</v>
      </c>
      <c r="AN44" s="9">
        <f t="shared" ref="AN44:AN49" si="29">AJ44/AM44</f>
        <v>0</v>
      </c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 x14ac:dyDescent="0.25">
      <c r="A45" s="26" t="s">
        <v>98</v>
      </c>
      <c r="B45" s="26" t="s">
        <v>48</v>
      </c>
      <c r="C45" s="26">
        <v>320</v>
      </c>
      <c r="D45" s="26">
        <v>355</v>
      </c>
      <c r="E45" s="26">
        <v>255</v>
      </c>
      <c r="F45" s="26">
        <v>300</v>
      </c>
      <c r="G45" s="7">
        <v>1</v>
      </c>
      <c r="H45" s="26">
        <v>180</v>
      </c>
      <c r="I45" s="26" t="s">
        <v>45</v>
      </c>
      <c r="J45" s="26"/>
      <c r="K45" s="26">
        <v>255</v>
      </c>
      <c r="L45" s="26">
        <f t="shared" si="21"/>
        <v>0</v>
      </c>
      <c r="M45" s="26"/>
      <c r="N45" s="26"/>
      <c r="O45" s="26"/>
      <c r="P45" s="26">
        <f t="shared" si="22"/>
        <v>51</v>
      </c>
      <c r="Q45" s="4">
        <f t="shared" ref="Q45:Q49" si="30">14*P45-F45</f>
        <v>414</v>
      </c>
      <c r="R45" s="4">
        <f t="shared" si="25"/>
        <v>420</v>
      </c>
      <c r="S45" s="4"/>
      <c r="T45" s="26"/>
      <c r="U45" s="26">
        <f t="shared" si="23"/>
        <v>14.117647058823529</v>
      </c>
      <c r="V45" s="26">
        <f t="shared" si="24"/>
        <v>5.882352941176471</v>
      </c>
      <c r="W45" s="26">
        <v>40</v>
      </c>
      <c r="X45" s="26">
        <v>33</v>
      </c>
      <c r="Y45" s="26">
        <v>38</v>
      </c>
      <c r="Z45" s="26">
        <v>50.457999999999998</v>
      </c>
      <c r="AA45" s="26">
        <v>67.649599999999992</v>
      </c>
      <c r="AB45" s="26">
        <v>55.543399999999998</v>
      </c>
      <c r="AC45" s="26">
        <v>51.56</v>
      </c>
      <c r="AD45" s="26">
        <v>54</v>
      </c>
      <c r="AE45" s="26">
        <v>67</v>
      </c>
      <c r="AF45" s="26">
        <v>56.542999999999992</v>
      </c>
      <c r="AG45" s="26" t="s">
        <v>50</v>
      </c>
      <c r="AH45" s="26">
        <f t="shared" si="26"/>
        <v>414</v>
      </c>
      <c r="AI45" s="7">
        <v>5</v>
      </c>
      <c r="AJ45" s="9">
        <f t="shared" si="27"/>
        <v>84</v>
      </c>
      <c r="AK45" s="26">
        <f t="shared" si="28"/>
        <v>420</v>
      </c>
      <c r="AL45" s="26">
        <v>12</v>
      </c>
      <c r="AM45" s="26">
        <v>144</v>
      </c>
      <c r="AN45" s="9">
        <f t="shared" si="29"/>
        <v>0.58333333333333337</v>
      </c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 x14ac:dyDescent="0.25">
      <c r="A46" s="26" t="s">
        <v>99</v>
      </c>
      <c r="B46" s="26" t="s">
        <v>44</v>
      </c>
      <c r="C46" s="26">
        <v>669</v>
      </c>
      <c r="D46" s="26">
        <v>224</v>
      </c>
      <c r="E46" s="26">
        <v>144</v>
      </c>
      <c r="F46" s="26">
        <v>533</v>
      </c>
      <c r="G46" s="7">
        <v>0.4</v>
      </c>
      <c r="H46" s="26">
        <v>180</v>
      </c>
      <c r="I46" s="14" t="s">
        <v>59</v>
      </c>
      <c r="J46" s="26"/>
      <c r="K46" s="26">
        <v>144</v>
      </c>
      <c r="L46" s="26">
        <f t="shared" si="21"/>
        <v>0</v>
      </c>
      <c r="M46" s="26"/>
      <c r="N46" s="26"/>
      <c r="O46" s="26"/>
      <c r="P46" s="26">
        <f t="shared" si="22"/>
        <v>28.8</v>
      </c>
      <c r="Q46" s="4"/>
      <c r="R46" s="4">
        <f t="shared" si="25"/>
        <v>0</v>
      </c>
      <c r="S46" s="4"/>
      <c r="T46" s="26"/>
      <c r="U46" s="26">
        <f t="shared" si="23"/>
        <v>18.506944444444443</v>
      </c>
      <c r="V46" s="26">
        <f t="shared" si="24"/>
        <v>18.506944444444443</v>
      </c>
      <c r="W46" s="26">
        <v>22.8</v>
      </c>
      <c r="X46" s="26">
        <v>15.2</v>
      </c>
      <c r="Y46" s="26">
        <v>348.6</v>
      </c>
      <c r="Z46" s="26">
        <v>384</v>
      </c>
      <c r="AA46" s="26">
        <v>27.8</v>
      </c>
      <c r="AB46" s="26">
        <v>28.8</v>
      </c>
      <c r="AC46" s="26">
        <v>42.6</v>
      </c>
      <c r="AD46" s="26">
        <v>27</v>
      </c>
      <c r="AE46" s="26">
        <v>36</v>
      </c>
      <c r="AF46" s="26">
        <v>64</v>
      </c>
      <c r="AG46" s="26"/>
      <c r="AH46" s="26">
        <f t="shared" si="26"/>
        <v>0</v>
      </c>
      <c r="AI46" s="7">
        <v>16</v>
      </c>
      <c r="AJ46" s="9">
        <f t="shared" si="27"/>
        <v>0</v>
      </c>
      <c r="AK46" s="26">
        <f t="shared" si="28"/>
        <v>0</v>
      </c>
      <c r="AL46" s="26">
        <v>12</v>
      </c>
      <c r="AM46" s="26">
        <v>84</v>
      </c>
      <c r="AN46" s="9">
        <f t="shared" si="29"/>
        <v>0</v>
      </c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 x14ac:dyDescent="0.25">
      <c r="A47" s="26" t="s">
        <v>100</v>
      </c>
      <c r="B47" s="26" t="s">
        <v>44</v>
      </c>
      <c r="C47" s="26">
        <v>616</v>
      </c>
      <c r="D47" s="26">
        <v>31</v>
      </c>
      <c r="E47" s="26">
        <v>74</v>
      </c>
      <c r="F47" s="26">
        <v>553</v>
      </c>
      <c r="G47" s="7">
        <v>0.7</v>
      </c>
      <c r="H47" s="26">
        <v>180</v>
      </c>
      <c r="I47" s="26" t="s">
        <v>45</v>
      </c>
      <c r="J47" s="26"/>
      <c r="K47" s="26">
        <v>96</v>
      </c>
      <c r="L47" s="26">
        <f t="shared" si="21"/>
        <v>-22</v>
      </c>
      <c r="M47" s="26"/>
      <c r="N47" s="26"/>
      <c r="O47" s="26"/>
      <c r="P47" s="26">
        <f t="shared" si="22"/>
        <v>14.8</v>
      </c>
      <c r="Q47" s="4"/>
      <c r="R47" s="4">
        <f t="shared" si="25"/>
        <v>0</v>
      </c>
      <c r="S47" s="4"/>
      <c r="T47" s="26"/>
      <c r="U47" s="26">
        <f t="shared" si="23"/>
        <v>37.364864864864863</v>
      </c>
      <c r="V47" s="26">
        <f t="shared" si="24"/>
        <v>37.364864864864863</v>
      </c>
      <c r="W47" s="26">
        <v>39</v>
      </c>
      <c r="X47" s="26">
        <v>61.6</v>
      </c>
      <c r="Y47" s="26">
        <v>16</v>
      </c>
      <c r="Z47" s="26">
        <v>38.799999999999997</v>
      </c>
      <c r="AA47" s="26">
        <v>24</v>
      </c>
      <c r="AB47" s="26">
        <v>19.600000000000001</v>
      </c>
      <c r="AC47" s="26">
        <v>16.2</v>
      </c>
      <c r="AD47" s="26">
        <v>39.6</v>
      </c>
      <c r="AE47" s="26">
        <v>21</v>
      </c>
      <c r="AF47" s="26">
        <v>46.6</v>
      </c>
      <c r="AG47" s="29" t="s">
        <v>132</v>
      </c>
      <c r="AH47" s="26">
        <f t="shared" si="26"/>
        <v>0</v>
      </c>
      <c r="AI47" s="7">
        <v>10</v>
      </c>
      <c r="AJ47" s="9">
        <f t="shared" si="27"/>
        <v>0</v>
      </c>
      <c r="AK47" s="26">
        <f t="shared" si="28"/>
        <v>0</v>
      </c>
      <c r="AL47" s="26">
        <v>12</v>
      </c>
      <c r="AM47" s="26">
        <v>84</v>
      </c>
      <c r="AN47" s="9">
        <f t="shared" si="29"/>
        <v>0</v>
      </c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 x14ac:dyDescent="0.25">
      <c r="A48" s="26" t="s">
        <v>101</v>
      </c>
      <c r="B48" s="26" t="s">
        <v>44</v>
      </c>
      <c r="C48" s="26">
        <v>174</v>
      </c>
      <c r="D48" s="26">
        <v>17</v>
      </c>
      <c r="E48" s="26">
        <v>80</v>
      </c>
      <c r="F48" s="26">
        <v>111</v>
      </c>
      <c r="G48" s="7">
        <v>0.4</v>
      </c>
      <c r="H48" s="26">
        <v>180</v>
      </c>
      <c r="I48" s="26" t="s">
        <v>45</v>
      </c>
      <c r="J48" s="26"/>
      <c r="K48" s="26">
        <v>80</v>
      </c>
      <c r="L48" s="26">
        <f t="shared" si="21"/>
        <v>0</v>
      </c>
      <c r="M48" s="26"/>
      <c r="N48" s="26"/>
      <c r="O48" s="26"/>
      <c r="P48" s="26">
        <f t="shared" si="22"/>
        <v>16</v>
      </c>
      <c r="Q48" s="4">
        <f t="shared" si="30"/>
        <v>113</v>
      </c>
      <c r="R48" s="4">
        <f t="shared" si="25"/>
        <v>192</v>
      </c>
      <c r="S48" s="4"/>
      <c r="T48" s="26"/>
      <c r="U48" s="26">
        <f t="shared" si="23"/>
        <v>18.9375</v>
      </c>
      <c r="V48" s="26">
        <f t="shared" si="24"/>
        <v>6.9375</v>
      </c>
      <c r="W48" s="26">
        <v>13</v>
      </c>
      <c r="X48" s="26">
        <v>11</v>
      </c>
      <c r="Y48" s="26">
        <v>13</v>
      </c>
      <c r="Z48" s="26">
        <v>14.2</v>
      </c>
      <c r="AA48" s="26">
        <v>19.2</v>
      </c>
      <c r="AB48" s="26">
        <v>16.600000000000001</v>
      </c>
      <c r="AC48" s="26">
        <v>15.2</v>
      </c>
      <c r="AD48" s="26">
        <v>12.6</v>
      </c>
      <c r="AE48" s="26">
        <v>13.2</v>
      </c>
      <c r="AF48" s="26">
        <v>17.2</v>
      </c>
      <c r="AG48" s="26"/>
      <c r="AH48" s="26">
        <f t="shared" si="26"/>
        <v>45.2</v>
      </c>
      <c r="AI48" s="7">
        <v>16</v>
      </c>
      <c r="AJ48" s="9">
        <f t="shared" si="27"/>
        <v>12</v>
      </c>
      <c r="AK48" s="26">
        <f t="shared" si="28"/>
        <v>76.800000000000011</v>
      </c>
      <c r="AL48" s="26">
        <v>12</v>
      </c>
      <c r="AM48" s="26">
        <v>84</v>
      </c>
      <c r="AN48" s="9">
        <f t="shared" si="29"/>
        <v>0.14285714285714285</v>
      </c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 x14ac:dyDescent="0.25">
      <c r="A49" s="26" t="s">
        <v>102</v>
      </c>
      <c r="B49" s="26" t="s">
        <v>44</v>
      </c>
      <c r="C49" s="26">
        <v>765</v>
      </c>
      <c r="D49" s="26">
        <v>109</v>
      </c>
      <c r="E49" s="26">
        <v>404</v>
      </c>
      <c r="F49" s="26">
        <v>422</v>
      </c>
      <c r="G49" s="7">
        <v>0.7</v>
      </c>
      <c r="H49" s="26">
        <v>180</v>
      </c>
      <c r="I49" s="26" t="s">
        <v>45</v>
      </c>
      <c r="J49" s="26"/>
      <c r="K49" s="26">
        <v>482</v>
      </c>
      <c r="L49" s="26">
        <f t="shared" si="21"/>
        <v>-78</v>
      </c>
      <c r="M49" s="26"/>
      <c r="N49" s="26"/>
      <c r="O49" s="26"/>
      <c r="P49" s="26">
        <f t="shared" si="22"/>
        <v>80.8</v>
      </c>
      <c r="Q49" s="4">
        <f t="shared" si="30"/>
        <v>709.2</v>
      </c>
      <c r="R49" s="4">
        <f t="shared" si="25"/>
        <v>720</v>
      </c>
      <c r="S49" s="4"/>
      <c r="T49" s="26"/>
      <c r="U49" s="26">
        <f t="shared" si="23"/>
        <v>14.133663366336634</v>
      </c>
      <c r="V49" s="26">
        <f t="shared" si="24"/>
        <v>5.2227722772277225</v>
      </c>
      <c r="W49" s="26">
        <v>43.2</v>
      </c>
      <c r="X49" s="26">
        <v>74.2</v>
      </c>
      <c r="Y49" s="26">
        <v>40</v>
      </c>
      <c r="Z49" s="26">
        <v>63.2</v>
      </c>
      <c r="AA49" s="26">
        <v>54</v>
      </c>
      <c r="AB49" s="26">
        <v>49.2</v>
      </c>
      <c r="AC49" s="26">
        <v>42.8</v>
      </c>
      <c r="AD49" s="26">
        <v>68.8</v>
      </c>
      <c r="AE49" s="26">
        <v>48.2</v>
      </c>
      <c r="AF49" s="26">
        <v>90</v>
      </c>
      <c r="AG49" s="26"/>
      <c r="AH49" s="26">
        <f t="shared" si="26"/>
        <v>496.44</v>
      </c>
      <c r="AI49" s="7">
        <v>10</v>
      </c>
      <c r="AJ49" s="9">
        <f t="shared" si="27"/>
        <v>72</v>
      </c>
      <c r="AK49" s="26">
        <f t="shared" si="28"/>
        <v>503.99999999999994</v>
      </c>
      <c r="AL49" s="26">
        <v>12</v>
      </c>
      <c r="AM49" s="26">
        <v>84</v>
      </c>
      <c r="AN49" s="9">
        <f t="shared" si="29"/>
        <v>0.8571428571428571</v>
      </c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 x14ac:dyDescent="0.25">
      <c r="A50" s="20" t="s">
        <v>103</v>
      </c>
      <c r="B50" s="20" t="s">
        <v>44</v>
      </c>
      <c r="C50" s="20"/>
      <c r="D50" s="20"/>
      <c r="E50" s="20"/>
      <c r="F50" s="20"/>
      <c r="G50" s="21">
        <v>0</v>
      </c>
      <c r="H50" s="20">
        <v>180</v>
      </c>
      <c r="I50" s="20" t="s">
        <v>45</v>
      </c>
      <c r="J50" s="20"/>
      <c r="K50" s="20"/>
      <c r="L50" s="20">
        <f t="shared" si="21"/>
        <v>0</v>
      </c>
      <c r="M50" s="20"/>
      <c r="N50" s="20"/>
      <c r="O50" s="20"/>
      <c r="P50" s="20">
        <f t="shared" si="22"/>
        <v>0</v>
      </c>
      <c r="Q50" s="22"/>
      <c r="R50" s="22"/>
      <c r="S50" s="22"/>
      <c r="T50" s="20"/>
      <c r="U50" s="20" t="e">
        <f t="shared" si="23"/>
        <v>#DIV/0!</v>
      </c>
      <c r="V50" s="20" t="e">
        <f t="shared" si="24"/>
        <v>#DIV/0!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 t="s">
        <v>46</v>
      </c>
      <c r="AH50" s="20"/>
      <c r="AI50" s="21">
        <v>10</v>
      </c>
      <c r="AJ50" s="23"/>
      <c r="AK50" s="20"/>
      <c r="AL50" s="20">
        <v>12</v>
      </c>
      <c r="AM50" s="20">
        <v>84</v>
      </c>
      <c r="AN50" s="23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 x14ac:dyDescent="0.25">
      <c r="A51" s="26" t="s">
        <v>104</v>
      </c>
      <c r="B51" s="26" t="s">
        <v>44</v>
      </c>
      <c r="C51" s="26">
        <v>78</v>
      </c>
      <c r="D51" s="26"/>
      <c r="E51" s="26">
        <v>7</v>
      </c>
      <c r="F51" s="26">
        <v>71</v>
      </c>
      <c r="G51" s="7">
        <v>0.7</v>
      </c>
      <c r="H51" s="26">
        <v>180</v>
      </c>
      <c r="I51" s="26" t="s">
        <v>45</v>
      </c>
      <c r="J51" s="26"/>
      <c r="K51" s="26">
        <v>7</v>
      </c>
      <c r="L51" s="26">
        <f t="shared" si="21"/>
        <v>0</v>
      </c>
      <c r="M51" s="26"/>
      <c r="N51" s="26"/>
      <c r="O51" s="26"/>
      <c r="P51" s="26">
        <f t="shared" si="22"/>
        <v>1.4</v>
      </c>
      <c r="Q51" s="4"/>
      <c r="R51" s="4">
        <f>AI51*AJ51</f>
        <v>0</v>
      </c>
      <c r="S51" s="4"/>
      <c r="T51" s="26"/>
      <c r="U51" s="26">
        <f t="shared" si="23"/>
        <v>50.714285714285715</v>
      </c>
      <c r="V51" s="26">
        <f t="shared" si="24"/>
        <v>50.714285714285715</v>
      </c>
      <c r="W51" s="26">
        <v>3.6</v>
      </c>
      <c r="X51" s="26">
        <v>4.4000000000000004</v>
      </c>
      <c r="Y51" s="26">
        <v>3.2</v>
      </c>
      <c r="Z51" s="26">
        <v>12.2</v>
      </c>
      <c r="AA51" s="26">
        <v>1.6</v>
      </c>
      <c r="AB51" s="26">
        <v>7.6</v>
      </c>
      <c r="AC51" s="26">
        <v>3</v>
      </c>
      <c r="AD51" s="26">
        <v>2</v>
      </c>
      <c r="AE51" s="26">
        <v>1.4</v>
      </c>
      <c r="AF51" s="26">
        <v>6.6</v>
      </c>
      <c r="AG51" s="30" t="s">
        <v>133</v>
      </c>
      <c r="AH51" s="26">
        <f>G51*Q51</f>
        <v>0</v>
      </c>
      <c r="AI51" s="7">
        <v>8</v>
      </c>
      <c r="AJ51" s="9">
        <f>MROUND(Q51, AI51*AL51)/AI51</f>
        <v>0</v>
      </c>
      <c r="AK51" s="26">
        <f>AJ51*AI51*G51</f>
        <v>0</v>
      </c>
      <c r="AL51" s="26">
        <v>12</v>
      </c>
      <c r="AM51" s="26">
        <v>84</v>
      </c>
      <c r="AN51" s="9">
        <f>AJ51/AM51</f>
        <v>0</v>
      </c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 x14ac:dyDescent="0.25">
      <c r="A52" s="26" t="s">
        <v>106</v>
      </c>
      <c r="B52" s="26" t="s">
        <v>44</v>
      </c>
      <c r="C52" s="26">
        <v>65</v>
      </c>
      <c r="D52" s="26">
        <v>8</v>
      </c>
      <c r="E52" s="26">
        <v>11</v>
      </c>
      <c r="F52" s="26">
        <v>53</v>
      </c>
      <c r="G52" s="7">
        <v>0.7</v>
      </c>
      <c r="H52" s="26">
        <v>180</v>
      </c>
      <c r="I52" s="26" t="s">
        <v>45</v>
      </c>
      <c r="J52" s="26"/>
      <c r="K52" s="26">
        <v>11</v>
      </c>
      <c r="L52" s="26">
        <f t="shared" si="21"/>
        <v>0</v>
      </c>
      <c r="M52" s="26"/>
      <c r="N52" s="26"/>
      <c r="O52" s="26"/>
      <c r="P52" s="26">
        <f t="shared" si="22"/>
        <v>2.2000000000000002</v>
      </c>
      <c r="Q52" s="4"/>
      <c r="R52" s="4">
        <f>AI52*AJ52</f>
        <v>0</v>
      </c>
      <c r="S52" s="4"/>
      <c r="T52" s="26"/>
      <c r="U52" s="26">
        <f t="shared" si="23"/>
        <v>24.09090909090909</v>
      </c>
      <c r="V52" s="26">
        <f t="shared" si="24"/>
        <v>24.09090909090909</v>
      </c>
      <c r="W52" s="26">
        <v>4</v>
      </c>
      <c r="X52" s="26">
        <v>2</v>
      </c>
      <c r="Y52" s="26">
        <v>3</v>
      </c>
      <c r="Z52" s="26">
        <v>5</v>
      </c>
      <c r="AA52" s="26">
        <v>2.4</v>
      </c>
      <c r="AB52" s="26">
        <v>5.6</v>
      </c>
      <c r="AC52" s="26">
        <v>4</v>
      </c>
      <c r="AD52" s="26">
        <v>2.2000000000000002</v>
      </c>
      <c r="AE52" s="26">
        <v>0.2</v>
      </c>
      <c r="AF52" s="26">
        <v>5.2</v>
      </c>
      <c r="AG52" s="28" t="s">
        <v>105</v>
      </c>
      <c r="AH52" s="26">
        <f>G52*Q52</f>
        <v>0</v>
      </c>
      <c r="AI52" s="7">
        <v>8</v>
      </c>
      <c r="AJ52" s="9">
        <f>MROUND(Q52, AI52*AL52)/AI52</f>
        <v>0</v>
      </c>
      <c r="AK52" s="26">
        <f>AJ52*AI52*G52</f>
        <v>0</v>
      </c>
      <c r="AL52" s="26">
        <v>12</v>
      </c>
      <c r="AM52" s="26">
        <v>84</v>
      </c>
      <c r="AN52" s="9">
        <f>AJ52/AM52</f>
        <v>0</v>
      </c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 x14ac:dyDescent="0.25">
      <c r="A53" s="20" t="s">
        <v>107</v>
      </c>
      <c r="B53" s="20" t="s">
        <v>44</v>
      </c>
      <c r="C53" s="20"/>
      <c r="D53" s="20"/>
      <c r="E53" s="20"/>
      <c r="F53" s="20"/>
      <c r="G53" s="21">
        <v>0</v>
      </c>
      <c r="H53" s="20">
        <v>180</v>
      </c>
      <c r="I53" s="20" t="s">
        <v>45</v>
      </c>
      <c r="J53" s="20"/>
      <c r="K53" s="20"/>
      <c r="L53" s="20">
        <f t="shared" si="21"/>
        <v>0</v>
      </c>
      <c r="M53" s="20"/>
      <c r="N53" s="20"/>
      <c r="O53" s="20"/>
      <c r="P53" s="20">
        <f t="shared" si="22"/>
        <v>0</v>
      </c>
      <c r="Q53" s="22"/>
      <c r="R53" s="22"/>
      <c r="S53" s="22"/>
      <c r="T53" s="20"/>
      <c r="U53" s="20" t="e">
        <f t="shared" si="23"/>
        <v>#DIV/0!</v>
      </c>
      <c r="V53" s="20" t="e">
        <f t="shared" si="24"/>
        <v>#DIV/0!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 t="s">
        <v>46</v>
      </c>
      <c r="AH53" s="20"/>
      <c r="AI53" s="21">
        <v>8</v>
      </c>
      <c r="AJ53" s="23"/>
      <c r="AK53" s="20"/>
      <c r="AL53" s="20">
        <v>12</v>
      </c>
      <c r="AM53" s="20">
        <v>84</v>
      </c>
      <c r="AN53" s="23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 x14ac:dyDescent="0.25">
      <c r="A54" s="26" t="s">
        <v>108</v>
      </c>
      <c r="B54" s="26" t="s">
        <v>44</v>
      </c>
      <c r="C54" s="26">
        <v>652</v>
      </c>
      <c r="D54" s="26">
        <v>5</v>
      </c>
      <c r="E54" s="26">
        <v>207</v>
      </c>
      <c r="F54" s="26">
        <v>450</v>
      </c>
      <c r="G54" s="7">
        <v>1</v>
      </c>
      <c r="H54" s="26">
        <v>180</v>
      </c>
      <c r="I54" s="26" t="s">
        <v>45</v>
      </c>
      <c r="J54" s="26"/>
      <c r="K54" s="26">
        <v>203</v>
      </c>
      <c r="L54" s="26">
        <f t="shared" si="21"/>
        <v>4</v>
      </c>
      <c r="M54" s="26"/>
      <c r="N54" s="26"/>
      <c r="O54" s="26"/>
      <c r="P54" s="26">
        <f t="shared" si="22"/>
        <v>41.4</v>
      </c>
      <c r="Q54" s="4">
        <f t="shared" ref="Q54:Q58" si="31">14*P54-F54</f>
        <v>129.60000000000002</v>
      </c>
      <c r="R54" s="4">
        <f>AI54*AJ54</f>
        <v>120</v>
      </c>
      <c r="S54" s="4"/>
      <c r="T54" s="26"/>
      <c r="U54" s="26">
        <f t="shared" si="23"/>
        <v>13.768115942028986</v>
      </c>
      <c r="V54" s="26">
        <f t="shared" si="24"/>
        <v>10.869565217391305</v>
      </c>
      <c r="W54" s="26">
        <v>1.8</v>
      </c>
      <c r="X54" s="26">
        <v>47.8</v>
      </c>
      <c r="Y54" s="26">
        <v>12</v>
      </c>
      <c r="Z54" s="26">
        <v>14.6</v>
      </c>
      <c r="AA54" s="26">
        <v>7.8</v>
      </c>
      <c r="AB54" s="26">
        <v>1.8</v>
      </c>
      <c r="AC54" s="26">
        <v>0</v>
      </c>
      <c r="AD54" s="26">
        <v>0</v>
      </c>
      <c r="AE54" s="26">
        <v>0</v>
      </c>
      <c r="AF54" s="26">
        <v>0</v>
      </c>
      <c r="AG54" s="26" t="s">
        <v>79</v>
      </c>
      <c r="AH54" s="26">
        <f>G54*Q54</f>
        <v>129.60000000000002</v>
      </c>
      <c r="AI54" s="7">
        <v>5</v>
      </c>
      <c r="AJ54" s="9">
        <f>MROUND(Q54, AI54*AL54)/AI54</f>
        <v>24</v>
      </c>
      <c r="AK54" s="26">
        <f>AJ54*AI54*G54</f>
        <v>120</v>
      </c>
      <c r="AL54" s="26">
        <v>12</v>
      </c>
      <c r="AM54" s="26">
        <v>84</v>
      </c>
      <c r="AN54" s="9">
        <f>AJ54/AM54</f>
        <v>0.2857142857142857</v>
      </c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 x14ac:dyDescent="0.25">
      <c r="A55" s="14" t="s">
        <v>109</v>
      </c>
      <c r="B55" s="26" t="s">
        <v>44</v>
      </c>
      <c r="C55" s="26">
        <v>62</v>
      </c>
      <c r="D55" s="26">
        <v>14</v>
      </c>
      <c r="E55" s="26">
        <v>60</v>
      </c>
      <c r="F55" s="26"/>
      <c r="G55" s="7">
        <v>0.7</v>
      </c>
      <c r="H55" s="26">
        <v>180</v>
      </c>
      <c r="I55" s="26" t="s">
        <v>45</v>
      </c>
      <c r="J55" s="26"/>
      <c r="K55" s="26">
        <v>60</v>
      </c>
      <c r="L55" s="26">
        <f t="shared" si="21"/>
        <v>0</v>
      </c>
      <c r="M55" s="26"/>
      <c r="N55" s="26"/>
      <c r="O55" s="26"/>
      <c r="P55" s="26">
        <f t="shared" si="22"/>
        <v>12</v>
      </c>
      <c r="Q55" s="25">
        <v>96</v>
      </c>
      <c r="R55" s="4">
        <f>AI55*AJ55</f>
        <v>96</v>
      </c>
      <c r="S55" s="4"/>
      <c r="T55" s="26"/>
      <c r="U55" s="26">
        <f t="shared" si="23"/>
        <v>8</v>
      </c>
      <c r="V55" s="26">
        <f t="shared" si="24"/>
        <v>0</v>
      </c>
      <c r="W55" s="26">
        <v>22.8</v>
      </c>
      <c r="X55" s="26">
        <v>23</v>
      </c>
      <c r="Y55" s="26">
        <v>19</v>
      </c>
      <c r="Z55" s="26">
        <v>17.2</v>
      </c>
      <c r="AA55" s="26">
        <v>23.2</v>
      </c>
      <c r="AB55" s="26">
        <v>22.6</v>
      </c>
      <c r="AC55" s="26">
        <v>30.2</v>
      </c>
      <c r="AD55" s="26">
        <v>39.200000000000003</v>
      </c>
      <c r="AE55" s="26">
        <v>27.6</v>
      </c>
      <c r="AF55" s="26">
        <v>38.799999999999997</v>
      </c>
      <c r="AG55" s="14" t="s">
        <v>62</v>
      </c>
      <c r="AH55" s="26">
        <f>G55*Q55</f>
        <v>67.199999999999989</v>
      </c>
      <c r="AI55" s="7">
        <v>8</v>
      </c>
      <c r="AJ55" s="9">
        <f>MROUND(Q55, AI55*AL55)/AI55</f>
        <v>12</v>
      </c>
      <c r="AK55" s="26">
        <f>AJ55*AI55*G55</f>
        <v>67.199999999999989</v>
      </c>
      <c r="AL55" s="26">
        <v>12</v>
      </c>
      <c r="AM55" s="26">
        <v>84</v>
      </c>
      <c r="AN55" s="9">
        <f>AJ55/AM55</f>
        <v>0.14285714285714285</v>
      </c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 x14ac:dyDescent="0.25">
      <c r="A56" s="26" t="s">
        <v>110</v>
      </c>
      <c r="B56" s="26" t="s">
        <v>44</v>
      </c>
      <c r="C56" s="26">
        <v>187</v>
      </c>
      <c r="D56" s="26">
        <v>105</v>
      </c>
      <c r="E56" s="26">
        <v>72</v>
      </c>
      <c r="F56" s="26">
        <v>236</v>
      </c>
      <c r="G56" s="7">
        <v>0.9</v>
      </c>
      <c r="H56" s="26">
        <v>180</v>
      </c>
      <c r="I56" s="26" t="s">
        <v>45</v>
      </c>
      <c r="J56" s="26"/>
      <c r="K56" s="26">
        <v>72</v>
      </c>
      <c r="L56" s="26">
        <f t="shared" si="21"/>
        <v>0</v>
      </c>
      <c r="M56" s="26"/>
      <c r="N56" s="26"/>
      <c r="O56" s="26"/>
      <c r="P56" s="26">
        <f t="shared" si="22"/>
        <v>14.4</v>
      </c>
      <c r="Q56" s="4"/>
      <c r="R56" s="4">
        <f>AI56*AJ56</f>
        <v>0</v>
      </c>
      <c r="S56" s="4"/>
      <c r="T56" s="26"/>
      <c r="U56" s="26">
        <f t="shared" si="23"/>
        <v>16.388888888888889</v>
      </c>
      <c r="V56" s="26">
        <f t="shared" si="24"/>
        <v>16.388888888888889</v>
      </c>
      <c r="W56" s="26">
        <v>20.8</v>
      </c>
      <c r="X56" s="26">
        <v>17.8</v>
      </c>
      <c r="Y56" s="26">
        <v>21.8</v>
      </c>
      <c r="Z56" s="26">
        <v>13.6</v>
      </c>
      <c r="AA56" s="26">
        <v>17.399999999999999</v>
      </c>
      <c r="AB56" s="26">
        <v>15.4</v>
      </c>
      <c r="AC56" s="26">
        <v>12.8</v>
      </c>
      <c r="AD56" s="26">
        <v>18</v>
      </c>
      <c r="AE56" s="26">
        <v>17.8</v>
      </c>
      <c r="AF56" s="26">
        <v>28</v>
      </c>
      <c r="AG56" s="26" t="s">
        <v>50</v>
      </c>
      <c r="AH56" s="26">
        <f>G56*Q56</f>
        <v>0</v>
      </c>
      <c r="AI56" s="7">
        <v>8</v>
      </c>
      <c r="AJ56" s="9">
        <f>MROUND(Q56, AI56*AL56)/AI56</f>
        <v>0</v>
      </c>
      <c r="AK56" s="26">
        <f>AJ56*AI56*G56</f>
        <v>0</v>
      </c>
      <c r="AL56" s="26">
        <v>12</v>
      </c>
      <c r="AM56" s="26">
        <v>84</v>
      </c>
      <c r="AN56" s="9">
        <f>AJ56/AM56</f>
        <v>0</v>
      </c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 x14ac:dyDescent="0.25">
      <c r="A57" s="26" t="s">
        <v>111</v>
      </c>
      <c r="B57" s="26" t="s">
        <v>44</v>
      </c>
      <c r="C57" s="26">
        <v>61</v>
      </c>
      <c r="D57" s="26">
        <v>99</v>
      </c>
      <c r="E57" s="26">
        <v>10</v>
      </c>
      <c r="F57" s="26">
        <v>150</v>
      </c>
      <c r="G57" s="7">
        <v>0.9</v>
      </c>
      <c r="H57" s="26">
        <v>180</v>
      </c>
      <c r="I57" s="26" t="s">
        <v>45</v>
      </c>
      <c r="J57" s="26"/>
      <c r="K57" s="26">
        <v>10</v>
      </c>
      <c r="L57" s="26">
        <f t="shared" si="21"/>
        <v>0</v>
      </c>
      <c r="M57" s="26"/>
      <c r="N57" s="26"/>
      <c r="O57" s="26"/>
      <c r="P57" s="26">
        <f t="shared" si="22"/>
        <v>2</v>
      </c>
      <c r="Q57" s="4"/>
      <c r="R57" s="4">
        <f>AI57*AJ57</f>
        <v>0</v>
      </c>
      <c r="S57" s="4"/>
      <c r="T57" s="26"/>
      <c r="U57" s="26">
        <f t="shared" si="23"/>
        <v>75</v>
      </c>
      <c r="V57" s="26">
        <f t="shared" si="24"/>
        <v>75</v>
      </c>
      <c r="W57" s="26">
        <v>6.8</v>
      </c>
      <c r="X57" s="26">
        <v>2.4</v>
      </c>
      <c r="Y57" s="26">
        <v>6</v>
      </c>
      <c r="Z57" s="26">
        <v>6.2</v>
      </c>
      <c r="AA57" s="26">
        <v>4</v>
      </c>
      <c r="AB57" s="26">
        <v>0</v>
      </c>
      <c r="AC57" s="26">
        <v>4</v>
      </c>
      <c r="AD57" s="26">
        <v>6.6</v>
      </c>
      <c r="AE57" s="26">
        <v>7.8</v>
      </c>
      <c r="AF57" s="26">
        <v>9</v>
      </c>
      <c r="AG57" s="29" t="s">
        <v>132</v>
      </c>
      <c r="AH57" s="26">
        <f>G57*Q57</f>
        <v>0</v>
      </c>
      <c r="AI57" s="7">
        <v>8</v>
      </c>
      <c r="AJ57" s="9">
        <f>MROUND(Q57, AI57*AL57)/AI57</f>
        <v>0</v>
      </c>
      <c r="AK57" s="26">
        <f>AJ57*AI57*G57</f>
        <v>0</v>
      </c>
      <c r="AL57" s="26">
        <v>12</v>
      </c>
      <c r="AM57" s="26">
        <v>84</v>
      </c>
      <c r="AN57" s="9">
        <f>AJ57/AM57</f>
        <v>0</v>
      </c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 x14ac:dyDescent="0.25">
      <c r="A58" s="26" t="s">
        <v>112</v>
      </c>
      <c r="B58" s="26" t="s">
        <v>48</v>
      </c>
      <c r="C58" s="26">
        <v>315</v>
      </c>
      <c r="D58" s="26">
        <v>290</v>
      </c>
      <c r="E58" s="26">
        <v>150</v>
      </c>
      <c r="F58" s="26">
        <v>315</v>
      </c>
      <c r="G58" s="7">
        <v>1</v>
      </c>
      <c r="H58" s="26">
        <v>180</v>
      </c>
      <c r="I58" s="26" t="s">
        <v>45</v>
      </c>
      <c r="J58" s="26"/>
      <c r="K58" s="26">
        <v>150</v>
      </c>
      <c r="L58" s="26">
        <f t="shared" si="21"/>
        <v>0</v>
      </c>
      <c r="M58" s="26"/>
      <c r="N58" s="26"/>
      <c r="O58" s="26"/>
      <c r="P58" s="26">
        <f t="shared" si="22"/>
        <v>30</v>
      </c>
      <c r="Q58" s="4">
        <f t="shared" si="31"/>
        <v>105</v>
      </c>
      <c r="R58" s="4">
        <f>AI58*AJ58</f>
        <v>120</v>
      </c>
      <c r="S58" s="4"/>
      <c r="T58" s="26"/>
      <c r="U58" s="26">
        <f t="shared" si="23"/>
        <v>14.5</v>
      </c>
      <c r="V58" s="26">
        <f t="shared" si="24"/>
        <v>10.5</v>
      </c>
      <c r="W58" s="26">
        <v>31.82</v>
      </c>
      <c r="X58" s="26">
        <v>30.98</v>
      </c>
      <c r="Y58" s="26">
        <v>33.651200000000003</v>
      </c>
      <c r="Z58" s="26">
        <v>42.45</v>
      </c>
      <c r="AA58" s="26">
        <v>44</v>
      </c>
      <c r="AB58" s="26">
        <v>56</v>
      </c>
      <c r="AC58" s="26">
        <v>44</v>
      </c>
      <c r="AD58" s="26">
        <v>52</v>
      </c>
      <c r="AE58" s="26">
        <v>51</v>
      </c>
      <c r="AF58" s="26">
        <v>77</v>
      </c>
      <c r="AG58" s="26"/>
      <c r="AH58" s="26">
        <f>G58*Q58</f>
        <v>105</v>
      </c>
      <c r="AI58" s="7">
        <v>5</v>
      </c>
      <c r="AJ58" s="9">
        <f>MROUND(Q58, AI58*AL58)/AI58</f>
        <v>24</v>
      </c>
      <c r="AK58" s="26">
        <f>AJ58*AI58*G58</f>
        <v>120</v>
      </c>
      <c r="AL58" s="26">
        <v>12</v>
      </c>
      <c r="AM58" s="26">
        <v>144</v>
      </c>
      <c r="AN58" s="9">
        <f>AJ58/AM58</f>
        <v>0.16666666666666666</v>
      </c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 x14ac:dyDescent="0.25">
      <c r="A59" s="20" t="s">
        <v>113</v>
      </c>
      <c r="B59" s="20" t="s">
        <v>44</v>
      </c>
      <c r="C59" s="20"/>
      <c r="D59" s="20"/>
      <c r="E59" s="20"/>
      <c r="F59" s="20"/>
      <c r="G59" s="21">
        <v>0</v>
      </c>
      <c r="H59" s="20">
        <v>180</v>
      </c>
      <c r="I59" s="20" t="s">
        <v>45</v>
      </c>
      <c r="J59" s="20"/>
      <c r="K59" s="20"/>
      <c r="L59" s="20">
        <f t="shared" si="21"/>
        <v>0</v>
      </c>
      <c r="M59" s="20"/>
      <c r="N59" s="20"/>
      <c r="O59" s="20"/>
      <c r="P59" s="20">
        <f t="shared" si="22"/>
        <v>0</v>
      </c>
      <c r="Q59" s="22"/>
      <c r="R59" s="22"/>
      <c r="S59" s="22"/>
      <c r="T59" s="20"/>
      <c r="U59" s="20" t="e">
        <f t="shared" si="23"/>
        <v>#DIV/0!</v>
      </c>
      <c r="V59" s="20" t="e">
        <f t="shared" si="24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4" t="s">
        <v>46</v>
      </c>
      <c r="AH59" s="20"/>
      <c r="AI59" s="21">
        <v>5</v>
      </c>
      <c r="AJ59" s="23"/>
      <c r="AK59" s="20"/>
      <c r="AL59" s="20">
        <v>12</v>
      </c>
      <c r="AM59" s="20">
        <v>84</v>
      </c>
      <c r="AN59" s="23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 x14ac:dyDescent="0.25">
      <c r="A60" s="20" t="s">
        <v>114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21"/>
        <v>0</v>
      </c>
      <c r="M60" s="20"/>
      <c r="N60" s="20"/>
      <c r="O60" s="20"/>
      <c r="P60" s="20">
        <f t="shared" si="22"/>
        <v>0</v>
      </c>
      <c r="Q60" s="22"/>
      <c r="R60" s="22"/>
      <c r="S60" s="22"/>
      <c r="T60" s="20"/>
      <c r="U60" s="20" t="e">
        <f t="shared" si="23"/>
        <v>#DIV/0!</v>
      </c>
      <c r="V60" s="20" t="e">
        <f t="shared" si="24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 t="s">
        <v>46</v>
      </c>
      <c r="AH60" s="20"/>
      <c r="AI60" s="21">
        <v>8</v>
      </c>
      <c r="AJ60" s="23"/>
      <c r="AK60" s="20"/>
      <c r="AL60" s="20">
        <v>6</v>
      </c>
      <c r="AM60" s="20">
        <v>72</v>
      </c>
      <c r="AN60" s="23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 x14ac:dyDescent="0.25">
      <c r="A61" s="26" t="s">
        <v>115</v>
      </c>
      <c r="B61" s="26" t="s">
        <v>48</v>
      </c>
      <c r="C61" s="26">
        <v>92.5</v>
      </c>
      <c r="D61" s="26">
        <v>303.39999999999998</v>
      </c>
      <c r="E61" s="26">
        <v>92.5</v>
      </c>
      <c r="F61" s="26">
        <v>259</v>
      </c>
      <c r="G61" s="7">
        <v>1</v>
      </c>
      <c r="H61" s="26">
        <v>180</v>
      </c>
      <c r="I61" s="26" t="s">
        <v>45</v>
      </c>
      <c r="J61" s="26"/>
      <c r="K61" s="26">
        <v>91.8</v>
      </c>
      <c r="L61" s="26">
        <f t="shared" si="21"/>
        <v>0.70000000000000284</v>
      </c>
      <c r="M61" s="26"/>
      <c r="N61" s="26"/>
      <c r="O61" s="26"/>
      <c r="P61" s="26">
        <f t="shared" si="22"/>
        <v>18.5</v>
      </c>
      <c r="Q61" s="4"/>
      <c r="R61" s="4">
        <f t="shared" ref="R61:R67" si="32">AI61*AJ61</f>
        <v>0</v>
      </c>
      <c r="S61" s="4"/>
      <c r="T61" s="26"/>
      <c r="U61" s="26">
        <f t="shared" si="23"/>
        <v>14</v>
      </c>
      <c r="V61" s="26">
        <f t="shared" si="24"/>
        <v>14</v>
      </c>
      <c r="W61" s="26">
        <v>25.16</v>
      </c>
      <c r="X61" s="26">
        <v>18.5</v>
      </c>
      <c r="Y61" s="26">
        <v>17.02</v>
      </c>
      <c r="Z61" s="26">
        <v>25.9</v>
      </c>
      <c r="AA61" s="26">
        <v>22.2</v>
      </c>
      <c r="AB61" s="26">
        <v>25.9</v>
      </c>
      <c r="AC61" s="26">
        <v>31.82</v>
      </c>
      <c r="AD61" s="26">
        <v>24.42</v>
      </c>
      <c r="AE61" s="26">
        <v>31.82</v>
      </c>
      <c r="AF61" s="26">
        <v>31.82</v>
      </c>
      <c r="AG61" s="26"/>
      <c r="AH61" s="26">
        <f t="shared" ref="AH61:AH67" si="33">G61*Q61</f>
        <v>0</v>
      </c>
      <c r="AI61" s="7">
        <v>3.7</v>
      </c>
      <c r="AJ61" s="9">
        <f t="shared" ref="AJ61:AJ67" si="34">MROUND(Q61, AI61*AL61)/AI61</f>
        <v>0</v>
      </c>
      <c r="AK61" s="26">
        <f t="shared" ref="AK61:AK67" si="35">AJ61*AI61*G61</f>
        <v>0</v>
      </c>
      <c r="AL61" s="26">
        <v>14</v>
      </c>
      <c r="AM61" s="26">
        <v>126</v>
      </c>
      <c r="AN61" s="9">
        <f t="shared" ref="AN61:AN67" si="36">AJ61/AM61</f>
        <v>0</v>
      </c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 x14ac:dyDescent="0.25">
      <c r="A62" s="26" t="s">
        <v>116</v>
      </c>
      <c r="B62" s="26" t="s">
        <v>44</v>
      </c>
      <c r="C62" s="26">
        <v>70</v>
      </c>
      <c r="D62" s="26"/>
      <c r="E62" s="26">
        <v>27</v>
      </c>
      <c r="F62" s="26">
        <v>43</v>
      </c>
      <c r="G62" s="7">
        <v>0.09</v>
      </c>
      <c r="H62" s="26">
        <v>180</v>
      </c>
      <c r="I62" s="26" t="s">
        <v>45</v>
      </c>
      <c r="J62" s="26"/>
      <c r="K62" s="26">
        <v>27</v>
      </c>
      <c r="L62" s="26">
        <f t="shared" si="21"/>
        <v>0</v>
      </c>
      <c r="M62" s="26"/>
      <c r="N62" s="26"/>
      <c r="O62" s="26"/>
      <c r="P62" s="26">
        <f t="shared" si="22"/>
        <v>5.4</v>
      </c>
      <c r="Q62" s="4">
        <f t="shared" ref="Q62:Q67" si="37">14*P62-F62</f>
        <v>32.600000000000009</v>
      </c>
      <c r="R62" s="4">
        <f t="shared" si="32"/>
        <v>0</v>
      </c>
      <c r="S62" s="4"/>
      <c r="T62" s="26"/>
      <c r="U62" s="26">
        <f t="shared" si="23"/>
        <v>7.9629629629629628</v>
      </c>
      <c r="V62" s="26">
        <f t="shared" si="24"/>
        <v>7.9629629629629628</v>
      </c>
      <c r="W62" s="26">
        <v>4.8</v>
      </c>
      <c r="X62" s="26">
        <v>6.4</v>
      </c>
      <c r="Y62" s="26">
        <v>5.4</v>
      </c>
      <c r="Z62" s="26">
        <v>4.5999999999999996</v>
      </c>
      <c r="AA62" s="26">
        <v>3.2</v>
      </c>
      <c r="AB62" s="26">
        <v>6</v>
      </c>
      <c r="AC62" s="26">
        <v>4</v>
      </c>
      <c r="AD62" s="26">
        <v>11.8</v>
      </c>
      <c r="AE62" s="26">
        <v>6.2</v>
      </c>
      <c r="AF62" s="26">
        <v>9.4</v>
      </c>
      <c r="AG62" s="26"/>
      <c r="AH62" s="26">
        <f t="shared" si="33"/>
        <v>2.9340000000000006</v>
      </c>
      <c r="AI62" s="7">
        <v>30</v>
      </c>
      <c r="AJ62" s="9">
        <f t="shared" si="34"/>
        <v>0</v>
      </c>
      <c r="AK62" s="26">
        <f t="shared" si="35"/>
        <v>0</v>
      </c>
      <c r="AL62" s="26">
        <v>14</v>
      </c>
      <c r="AM62" s="26">
        <v>126</v>
      </c>
      <c r="AN62" s="9">
        <f t="shared" si="36"/>
        <v>0</v>
      </c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 x14ac:dyDescent="0.25">
      <c r="A63" s="26" t="s">
        <v>117</v>
      </c>
      <c r="B63" s="26" t="s">
        <v>44</v>
      </c>
      <c r="C63" s="26">
        <v>555</v>
      </c>
      <c r="D63" s="26">
        <v>345</v>
      </c>
      <c r="E63" s="26">
        <v>302</v>
      </c>
      <c r="F63" s="26">
        <v>629</v>
      </c>
      <c r="G63" s="7">
        <v>0.25</v>
      </c>
      <c r="H63" s="26">
        <v>180</v>
      </c>
      <c r="I63" s="26" t="s">
        <v>45</v>
      </c>
      <c r="J63" s="26"/>
      <c r="K63" s="26">
        <v>302</v>
      </c>
      <c r="L63" s="26">
        <f t="shared" si="21"/>
        <v>0</v>
      </c>
      <c r="M63" s="26"/>
      <c r="N63" s="26"/>
      <c r="O63" s="26"/>
      <c r="P63" s="26">
        <f t="shared" si="22"/>
        <v>60.4</v>
      </c>
      <c r="Q63" s="4">
        <f t="shared" si="37"/>
        <v>216.60000000000002</v>
      </c>
      <c r="R63" s="4">
        <f t="shared" si="32"/>
        <v>168</v>
      </c>
      <c r="S63" s="4"/>
      <c r="T63" s="26"/>
      <c r="U63" s="26">
        <f t="shared" si="23"/>
        <v>13.195364238410596</v>
      </c>
      <c r="V63" s="26">
        <f t="shared" si="24"/>
        <v>10.413907284768213</v>
      </c>
      <c r="W63" s="26">
        <v>61.6</v>
      </c>
      <c r="X63" s="26">
        <v>54.6</v>
      </c>
      <c r="Y63" s="26">
        <v>30.8</v>
      </c>
      <c r="Z63" s="26">
        <v>39</v>
      </c>
      <c r="AA63" s="26">
        <v>41.6</v>
      </c>
      <c r="AB63" s="26">
        <v>26.8</v>
      </c>
      <c r="AC63" s="26">
        <v>36</v>
      </c>
      <c r="AD63" s="26">
        <v>24.4</v>
      </c>
      <c r="AE63" s="26">
        <v>30</v>
      </c>
      <c r="AF63" s="26">
        <v>47.2</v>
      </c>
      <c r="AG63" s="26" t="s">
        <v>50</v>
      </c>
      <c r="AH63" s="26">
        <f t="shared" si="33"/>
        <v>54.150000000000006</v>
      </c>
      <c r="AI63" s="7">
        <v>12</v>
      </c>
      <c r="AJ63" s="9">
        <f t="shared" si="34"/>
        <v>14</v>
      </c>
      <c r="AK63" s="26">
        <f t="shared" si="35"/>
        <v>42</v>
      </c>
      <c r="AL63" s="26">
        <v>14</v>
      </c>
      <c r="AM63" s="26">
        <v>70</v>
      </c>
      <c r="AN63" s="9">
        <f t="shared" si="36"/>
        <v>0.2</v>
      </c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 x14ac:dyDescent="0.25">
      <c r="A64" s="26" t="s">
        <v>118</v>
      </c>
      <c r="B64" s="26" t="s">
        <v>44</v>
      </c>
      <c r="C64" s="26">
        <v>110</v>
      </c>
      <c r="D64" s="26">
        <v>6</v>
      </c>
      <c r="E64" s="26">
        <v>110</v>
      </c>
      <c r="F64" s="26">
        <v>5</v>
      </c>
      <c r="G64" s="7">
        <v>0.25</v>
      </c>
      <c r="H64" s="26">
        <v>180</v>
      </c>
      <c r="I64" s="26" t="s">
        <v>45</v>
      </c>
      <c r="J64" s="26"/>
      <c r="K64" s="26">
        <v>110</v>
      </c>
      <c r="L64" s="26">
        <f t="shared" si="21"/>
        <v>0</v>
      </c>
      <c r="M64" s="26"/>
      <c r="N64" s="26"/>
      <c r="O64" s="26"/>
      <c r="P64" s="26">
        <f t="shared" si="22"/>
        <v>22</v>
      </c>
      <c r="Q64" s="4">
        <f t="shared" ref="Q64:Q65" si="38">9*P64-F64</f>
        <v>193</v>
      </c>
      <c r="R64" s="4">
        <f t="shared" si="32"/>
        <v>168</v>
      </c>
      <c r="S64" s="4"/>
      <c r="T64" s="26"/>
      <c r="U64" s="26">
        <f t="shared" si="23"/>
        <v>7.8636363636363633</v>
      </c>
      <c r="V64" s="26">
        <f t="shared" si="24"/>
        <v>0.22727272727272727</v>
      </c>
      <c r="W64" s="26">
        <v>22.4</v>
      </c>
      <c r="X64" s="26">
        <v>16.399999999999999</v>
      </c>
      <c r="Y64" s="26">
        <v>15.8</v>
      </c>
      <c r="Z64" s="26">
        <v>21</v>
      </c>
      <c r="AA64" s="26">
        <v>21</v>
      </c>
      <c r="AB64" s="26">
        <v>18.8</v>
      </c>
      <c r="AC64" s="26">
        <v>16.8</v>
      </c>
      <c r="AD64" s="26">
        <v>14.6</v>
      </c>
      <c r="AE64" s="26">
        <v>23.8</v>
      </c>
      <c r="AF64" s="26">
        <v>20.399999999999999</v>
      </c>
      <c r="AG64" s="26"/>
      <c r="AH64" s="26">
        <f t="shared" si="33"/>
        <v>48.25</v>
      </c>
      <c r="AI64" s="7">
        <v>12</v>
      </c>
      <c r="AJ64" s="9">
        <f t="shared" si="34"/>
        <v>14</v>
      </c>
      <c r="AK64" s="26">
        <f t="shared" si="35"/>
        <v>42</v>
      </c>
      <c r="AL64" s="26">
        <v>14</v>
      </c>
      <c r="AM64" s="26">
        <v>70</v>
      </c>
      <c r="AN64" s="9">
        <f t="shared" si="36"/>
        <v>0.2</v>
      </c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 x14ac:dyDescent="0.25">
      <c r="A65" s="26" t="s">
        <v>119</v>
      </c>
      <c r="B65" s="26" t="s">
        <v>44</v>
      </c>
      <c r="C65" s="26">
        <v>2</v>
      </c>
      <c r="D65" s="26">
        <v>7</v>
      </c>
      <c r="E65" s="26">
        <v>84</v>
      </c>
      <c r="F65" s="26"/>
      <c r="G65" s="7">
        <v>0.3</v>
      </c>
      <c r="H65" s="26">
        <v>180</v>
      </c>
      <c r="I65" s="26" t="s">
        <v>45</v>
      </c>
      <c r="J65" s="26"/>
      <c r="K65" s="26">
        <v>237</v>
      </c>
      <c r="L65" s="26">
        <f t="shared" si="21"/>
        <v>-153</v>
      </c>
      <c r="M65" s="26"/>
      <c r="N65" s="26"/>
      <c r="O65" s="26"/>
      <c r="P65" s="26">
        <f t="shared" si="22"/>
        <v>16.8</v>
      </c>
      <c r="Q65" s="4">
        <f t="shared" si="38"/>
        <v>151.20000000000002</v>
      </c>
      <c r="R65" s="4">
        <f t="shared" si="32"/>
        <v>168</v>
      </c>
      <c r="S65" s="4"/>
      <c r="T65" s="26"/>
      <c r="U65" s="26">
        <f t="shared" si="23"/>
        <v>10</v>
      </c>
      <c r="V65" s="26">
        <f t="shared" si="24"/>
        <v>0</v>
      </c>
      <c r="W65" s="26">
        <v>39.6</v>
      </c>
      <c r="X65" s="26">
        <v>76.400000000000006</v>
      </c>
      <c r="Y65" s="26">
        <v>56</v>
      </c>
      <c r="Z65" s="26">
        <v>69.2</v>
      </c>
      <c r="AA65" s="26">
        <v>86</v>
      </c>
      <c r="AB65" s="26">
        <v>70</v>
      </c>
      <c r="AC65" s="26">
        <v>54.4</v>
      </c>
      <c r="AD65" s="26">
        <v>74.2</v>
      </c>
      <c r="AE65" s="26">
        <v>75.8</v>
      </c>
      <c r="AF65" s="26">
        <v>89.8</v>
      </c>
      <c r="AG65" s="26" t="s">
        <v>50</v>
      </c>
      <c r="AH65" s="26">
        <f t="shared" si="33"/>
        <v>45.360000000000007</v>
      </c>
      <c r="AI65" s="7">
        <v>12</v>
      </c>
      <c r="AJ65" s="9">
        <f t="shared" si="34"/>
        <v>14</v>
      </c>
      <c r="AK65" s="26">
        <f t="shared" si="35"/>
        <v>50.4</v>
      </c>
      <c r="AL65" s="26">
        <v>14</v>
      </c>
      <c r="AM65" s="26">
        <v>70</v>
      </c>
      <c r="AN65" s="9">
        <f t="shared" si="36"/>
        <v>0.2</v>
      </c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 x14ac:dyDescent="0.25">
      <c r="A66" s="14" t="s">
        <v>120</v>
      </c>
      <c r="B66" s="26" t="s">
        <v>48</v>
      </c>
      <c r="C66" s="26">
        <v>5.4</v>
      </c>
      <c r="D66" s="26"/>
      <c r="E66" s="26">
        <v>5.4</v>
      </c>
      <c r="F66" s="26"/>
      <c r="G66" s="7">
        <v>1</v>
      </c>
      <c r="H66" s="26">
        <v>180</v>
      </c>
      <c r="I66" s="26" t="s">
        <v>45</v>
      </c>
      <c r="J66" s="26"/>
      <c r="K66" s="26">
        <v>29.2</v>
      </c>
      <c r="L66" s="26">
        <f t="shared" si="21"/>
        <v>-23.799999999999997</v>
      </c>
      <c r="M66" s="26"/>
      <c r="N66" s="26"/>
      <c r="O66" s="26"/>
      <c r="P66" s="26">
        <f t="shared" si="22"/>
        <v>1.08</v>
      </c>
      <c r="Q66" s="25">
        <v>32</v>
      </c>
      <c r="R66" s="4">
        <f t="shared" si="32"/>
        <v>32.4</v>
      </c>
      <c r="S66" s="4"/>
      <c r="T66" s="26"/>
      <c r="U66" s="26">
        <f t="shared" si="23"/>
        <v>29.999999999999996</v>
      </c>
      <c r="V66" s="26">
        <f t="shared" si="24"/>
        <v>0</v>
      </c>
      <c r="W66" s="26">
        <v>8.2799999999999994</v>
      </c>
      <c r="X66" s="26">
        <v>6.14</v>
      </c>
      <c r="Y66" s="26">
        <v>12.6</v>
      </c>
      <c r="Z66" s="26">
        <v>11.16</v>
      </c>
      <c r="AA66" s="26">
        <v>11.88</v>
      </c>
      <c r="AB66" s="26">
        <v>10.44</v>
      </c>
      <c r="AC66" s="26">
        <v>9.48</v>
      </c>
      <c r="AD66" s="26">
        <v>16.96</v>
      </c>
      <c r="AE66" s="26">
        <v>8.64</v>
      </c>
      <c r="AF66" s="26">
        <v>16.7</v>
      </c>
      <c r="AG66" s="14" t="s">
        <v>121</v>
      </c>
      <c r="AH66" s="26">
        <f t="shared" si="33"/>
        <v>32</v>
      </c>
      <c r="AI66" s="7">
        <v>1.8</v>
      </c>
      <c r="AJ66" s="9">
        <f t="shared" si="34"/>
        <v>18</v>
      </c>
      <c r="AK66" s="26">
        <f t="shared" si="35"/>
        <v>32.4</v>
      </c>
      <c r="AL66" s="26">
        <v>18</v>
      </c>
      <c r="AM66" s="26">
        <v>234</v>
      </c>
      <c r="AN66" s="9">
        <f t="shared" si="36"/>
        <v>7.6923076923076927E-2</v>
      </c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 x14ac:dyDescent="0.25">
      <c r="A67" s="26" t="s">
        <v>122</v>
      </c>
      <c r="B67" s="26" t="s">
        <v>44</v>
      </c>
      <c r="C67" s="26">
        <v>306</v>
      </c>
      <c r="D67" s="26">
        <v>3</v>
      </c>
      <c r="E67" s="26">
        <v>384</v>
      </c>
      <c r="F67" s="26">
        <v>9</v>
      </c>
      <c r="G67" s="7">
        <v>0.3</v>
      </c>
      <c r="H67" s="26">
        <v>180</v>
      </c>
      <c r="I67" s="26" t="s">
        <v>45</v>
      </c>
      <c r="J67" s="26"/>
      <c r="K67" s="26">
        <v>384</v>
      </c>
      <c r="L67" s="26">
        <f t="shared" si="21"/>
        <v>0</v>
      </c>
      <c r="M67" s="26"/>
      <c r="N67" s="26"/>
      <c r="O67" s="26"/>
      <c r="P67" s="26">
        <f t="shared" si="22"/>
        <v>76.8</v>
      </c>
      <c r="Q67" s="4">
        <f t="shared" si="37"/>
        <v>1066.2</v>
      </c>
      <c r="R67" s="4">
        <f t="shared" si="32"/>
        <v>1008</v>
      </c>
      <c r="S67" s="4"/>
      <c r="T67" s="26"/>
      <c r="U67" s="26">
        <f t="shared" si="23"/>
        <v>13.2421875</v>
      </c>
      <c r="V67" s="26">
        <f t="shared" si="24"/>
        <v>0.1171875</v>
      </c>
      <c r="W67" s="26">
        <v>50</v>
      </c>
      <c r="X67" s="26">
        <v>41.2</v>
      </c>
      <c r="Y67" s="26">
        <v>18.399999999999999</v>
      </c>
      <c r="Z67" s="26">
        <v>58.4</v>
      </c>
      <c r="AA67" s="26">
        <v>54.6</v>
      </c>
      <c r="AB67" s="26">
        <v>44.6</v>
      </c>
      <c r="AC67" s="26">
        <v>36.799999999999997</v>
      </c>
      <c r="AD67" s="26">
        <v>38.799999999999997</v>
      </c>
      <c r="AE67" s="26">
        <v>33.799999999999997</v>
      </c>
      <c r="AF67" s="26">
        <v>54</v>
      </c>
      <c r="AG67" s="26" t="s">
        <v>50</v>
      </c>
      <c r="AH67" s="26">
        <f t="shared" si="33"/>
        <v>319.86</v>
      </c>
      <c r="AI67" s="7">
        <v>12</v>
      </c>
      <c r="AJ67" s="9">
        <f t="shared" si="34"/>
        <v>84</v>
      </c>
      <c r="AK67" s="26">
        <f t="shared" si="35"/>
        <v>302.39999999999998</v>
      </c>
      <c r="AL67" s="26">
        <v>14</v>
      </c>
      <c r="AM67" s="26">
        <v>70</v>
      </c>
      <c r="AN67" s="9">
        <f t="shared" si="36"/>
        <v>1.2</v>
      </c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 x14ac:dyDescent="0.25">
      <c r="A68" s="20" t="s">
        <v>123</v>
      </c>
      <c r="B68" s="20" t="s">
        <v>44</v>
      </c>
      <c r="C68" s="20"/>
      <c r="D68" s="20"/>
      <c r="E68" s="20"/>
      <c r="F68" s="20"/>
      <c r="G68" s="21">
        <v>0</v>
      </c>
      <c r="H68" s="20">
        <v>180</v>
      </c>
      <c r="I68" s="20" t="s">
        <v>45</v>
      </c>
      <c r="J68" s="20"/>
      <c r="K68" s="20"/>
      <c r="L68" s="20">
        <f t="shared" si="21"/>
        <v>0</v>
      </c>
      <c r="M68" s="20"/>
      <c r="N68" s="20"/>
      <c r="O68" s="20"/>
      <c r="P68" s="20">
        <f t="shared" si="22"/>
        <v>0</v>
      </c>
      <c r="Q68" s="22"/>
      <c r="R68" s="22"/>
      <c r="S68" s="22"/>
      <c r="T68" s="20"/>
      <c r="U68" s="20" t="e">
        <f t="shared" si="23"/>
        <v>#DIV/0!</v>
      </c>
      <c r="V68" s="20" t="e">
        <f t="shared" si="24"/>
        <v>#DIV/0!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 t="s">
        <v>46</v>
      </c>
      <c r="AH68" s="20"/>
      <c r="AI68" s="21">
        <v>14</v>
      </c>
      <c r="AJ68" s="23"/>
      <c r="AK68" s="20"/>
      <c r="AL68" s="20">
        <v>14</v>
      </c>
      <c r="AM68" s="20">
        <v>70</v>
      </c>
      <c r="AN68" s="23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 x14ac:dyDescent="0.25">
      <c r="A69" s="20" t="s">
        <v>124</v>
      </c>
      <c r="B69" s="20" t="s">
        <v>44</v>
      </c>
      <c r="C69" s="20"/>
      <c r="D69" s="20"/>
      <c r="E69" s="20"/>
      <c r="F69" s="20"/>
      <c r="G69" s="21">
        <v>0</v>
      </c>
      <c r="H69" s="20">
        <v>180</v>
      </c>
      <c r="I69" s="20" t="s">
        <v>45</v>
      </c>
      <c r="J69" s="20"/>
      <c r="K69" s="20"/>
      <c r="L69" s="20">
        <f t="shared" si="21"/>
        <v>0</v>
      </c>
      <c r="M69" s="20"/>
      <c r="N69" s="20"/>
      <c r="O69" s="20"/>
      <c r="P69" s="20">
        <f t="shared" si="22"/>
        <v>0</v>
      </c>
      <c r="Q69" s="22"/>
      <c r="R69" s="22"/>
      <c r="S69" s="22"/>
      <c r="T69" s="20"/>
      <c r="U69" s="20" t="e">
        <f t="shared" si="23"/>
        <v>#DIV/0!</v>
      </c>
      <c r="V69" s="20" t="e">
        <f t="shared" si="24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46</v>
      </c>
      <c r="AH69" s="20"/>
      <c r="AI69" s="21">
        <v>8</v>
      </c>
      <c r="AJ69" s="23"/>
      <c r="AK69" s="20"/>
      <c r="AL69" s="20">
        <v>14</v>
      </c>
      <c r="AM69" s="20">
        <v>70</v>
      </c>
      <c r="AN69" s="23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 x14ac:dyDescent="0.25">
      <c r="A70" s="26" t="s">
        <v>125</v>
      </c>
      <c r="B70" s="26" t="s">
        <v>44</v>
      </c>
      <c r="C70" s="26">
        <v>1715</v>
      </c>
      <c r="D70" s="26">
        <v>537</v>
      </c>
      <c r="E70" s="26">
        <v>808</v>
      </c>
      <c r="F70" s="26">
        <v>1572</v>
      </c>
      <c r="G70" s="7">
        <v>0.25</v>
      </c>
      <c r="H70" s="26">
        <v>180</v>
      </c>
      <c r="I70" s="26" t="s">
        <v>45</v>
      </c>
      <c r="J70" s="26"/>
      <c r="K70" s="26">
        <v>808</v>
      </c>
      <c r="L70" s="26">
        <f t="shared" ref="L70:L74" si="39">E70-K70</f>
        <v>0</v>
      </c>
      <c r="M70" s="26"/>
      <c r="N70" s="26"/>
      <c r="O70" s="26"/>
      <c r="P70" s="26">
        <f t="shared" si="22"/>
        <v>161.6</v>
      </c>
      <c r="Q70" s="4">
        <f t="shared" ref="Q70:Q73" si="40">14*P70-F70</f>
        <v>690.40000000000009</v>
      </c>
      <c r="R70" s="4">
        <f>AI70*AJ70</f>
        <v>672</v>
      </c>
      <c r="S70" s="4"/>
      <c r="T70" s="26"/>
      <c r="U70" s="26">
        <f t="shared" si="23"/>
        <v>13.886138613861387</v>
      </c>
      <c r="V70" s="26">
        <f t="shared" si="24"/>
        <v>9.7277227722772288</v>
      </c>
      <c r="W70" s="26">
        <v>146.19999999999999</v>
      </c>
      <c r="X70" s="26">
        <v>158</v>
      </c>
      <c r="Y70" s="26">
        <v>108.6</v>
      </c>
      <c r="Z70" s="26">
        <v>168.4</v>
      </c>
      <c r="AA70" s="26">
        <v>134.80000000000001</v>
      </c>
      <c r="AB70" s="26">
        <v>120</v>
      </c>
      <c r="AC70" s="26">
        <v>98.4</v>
      </c>
      <c r="AD70" s="26">
        <v>138.19999999999999</v>
      </c>
      <c r="AE70" s="26">
        <v>119</v>
      </c>
      <c r="AF70" s="26">
        <v>147.4</v>
      </c>
      <c r="AG70" s="26" t="s">
        <v>50</v>
      </c>
      <c r="AH70" s="26">
        <f>G70*Q70</f>
        <v>172.60000000000002</v>
      </c>
      <c r="AI70" s="7">
        <v>12</v>
      </c>
      <c r="AJ70" s="9">
        <f>MROUND(Q70, AI70*AL70)/AI70</f>
        <v>56</v>
      </c>
      <c r="AK70" s="26">
        <f>AJ70*AI70*G70</f>
        <v>168</v>
      </c>
      <c r="AL70" s="26">
        <v>14</v>
      </c>
      <c r="AM70" s="26">
        <v>70</v>
      </c>
      <c r="AN70" s="9">
        <f>AJ70/AM70</f>
        <v>0.8</v>
      </c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 x14ac:dyDescent="0.25">
      <c r="A71" s="26" t="s">
        <v>126</v>
      </c>
      <c r="B71" s="26" t="s">
        <v>44</v>
      </c>
      <c r="C71" s="26">
        <v>1654</v>
      </c>
      <c r="D71" s="26">
        <v>756</v>
      </c>
      <c r="E71" s="26">
        <v>693</v>
      </c>
      <c r="F71" s="26">
        <v>1155</v>
      </c>
      <c r="G71" s="7">
        <v>0.25</v>
      </c>
      <c r="H71" s="26">
        <v>180</v>
      </c>
      <c r="I71" s="14" t="s">
        <v>59</v>
      </c>
      <c r="J71" s="26"/>
      <c r="K71" s="26">
        <v>691</v>
      </c>
      <c r="L71" s="26">
        <f t="shared" si="39"/>
        <v>2</v>
      </c>
      <c r="M71" s="26"/>
      <c r="N71" s="26"/>
      <c r="O71" s="26"/>
      <c r="P71" s="26">
        <f t="shared" si="22"/>
        <v>138.6</v>
      </c>
      <c r="Q71" s="4">
        <f t="shared" si="40"/>
        <v>785.39999999999986</v>
      </c>
      <c r="R71" s="4">
        <f>AI71*AJ71</f>
        <v>840</v>
      </c>
      <c r="S71" s="4"/>
      <c r="T71" s="26"/>
      <c r="U71" s="26">
        <f t="shared" si="23"/>
        <v>14.393939393939394</v>
      </c>
      <c r="V71" s="26">
        <f t="shared" si="24"/>
        <v>8.3333333333333339</v>
      </c>
      <c r="W71" s="26">
        <v>90</v>
      </c>
      <c r="X71" s="26">
        <v>155.80000000000001</v>
      </c>
      <c r="Y71" s="26">
        <v>302</v>
      </c>
      <c r="Z71" s="26">
        <v>483.6</v>
      </c>
      <c r="AA71" s="26">
        <v>91.8</v>
      </c>
      <c r="AB71" s="26">
        <v>104.8</v>
      </c>
      <c r="AC71" s="26">
        <v>89.2</v>
      </c>
      <c r="AD71" s="26">
        <v>128.6</v>
      </c>
      <c r="AE71" s="26">
        <v>124.4</v>
      </c>
      <c r="AF71" s="26">
        <v>82</v>
      </c>
      <c r="AG71" s="26" t="s">
        <v>50</v>
      </c>
      <c r="AH71" s="26">
        <f>G71*Q71</f>
        <v>196.34999999999997</v>
      </c>
      <c r="AI71" s="7">
        <v>12</v>
      </c>
      <c r="AJ71" s="9">
        <f>MROUND(Q71, AI71*AL71)/AI71</f>
        <v>70</v>
      </c>
      <c r="AK71" s="26">
        <f>AJ71*AI71*G71</f>
        <v>210</v>
      </c>
      <c r="AL71" s="26">
        <v>14</v>
      </c>
      <c r="AM71" s="26">
        <v>70</v>
      </c>
      <c r="AN71" s="9">
        <f>AJ71/AM71</f>
        <v>1</v>
      </c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 x14ac:dyDescent="0.25">
      <c r="A72" s="26" t="s">
        <v>127</v>
      </c>
      <c r="B72" s="26" t="s">
        <v>48</v>
      </c>
      <c r="C72" s="26">
        <v>24.3</v>
      </c>
      <c r="D72" s="26">
        <v>37.799999999999997</v>
      </c>
      <c r="E72" s="26">
        <v>10.8</v>
      </c>
      <c r="F72" s="26">
        <v>48.6</v>
      </c>
      <c r="G72" s="7">
        <v>1</v>
      </c>
      <c r="H72" s="26">
        <v>180</v>
      </c>
      <c r="I72" s="26" t="s">
        <v>45</v>
      </c>
      <c r="J72" s="26"/>
      <c r="K72" s="26">
        <v>13.5</v>
      </c>
      <c r="L72" s="26">
        <f t="shared" si="39"/>
        <v>-2.6999999999999993</v>
      </c>
      <c r="M72" s="26"/>
      <c r="N72" s="26"/>
      <c r="O72" s="26"/>
      <c r="P72" s="26">
        <f t="shared" si="22"/>
        <v>2.16</v>
      </c>
      <c r="Q72" s="4"/>
      <c r="R72" s="4">
        <f>AI72*AJ72</f>
        <v>0</v>
      </c>
      <c r="S72" s="4"/>
      <c r="T72" s="26"/>
      <c r="U72" s="26">
        <f t="shared" si="23"/>
        <v>22.5</v>
      </c>
      <c r="V72" s="26">
        <f t="shared" si="24"/>
        <v>22.5</v>
      </c>
      <c r="W72" s="26">
        <v>3.1</v>
      </c>
      <c r="X72" s="26">
        <v>1.62</v>
      </c>
      <c r="Y72" s="26">
        <v>2.7</v>
      </c>
      <c r="Z72" s="26">
        <v>3.24</v>
      </c>
      <c r="AA72" s="26">
        <v>0.54</v>
      </c>
      <c r="AB72" s="26">
        <v>3.24</v>
      </c>
      <c r="AC72" s="26">
        <v>1.62</v>
      </c>
      <c r="AD72" s="26">
        <v>2.16</v>
      </c>
      <c r="AE72" s="26">
        <v>2.16</v>
      </c>
      <c r="AF72" s="26">
        <v>2.7</v>
      </c>
      <c r="AG72" s="28" t="s">
        <v>88</v>
      </c>
      <c r="AH72" s="26">
        <f>G72*Q72</f>
        <v>0</v>
      </c>
      <c r="AI72" s="7">
        <v>2.7</v>
      </c>
      <c r="AJ72" s="9">
        <f>MROUND(Q72, AI72*AL72)/AI72</f>
        <v>0</v>
      </c>
      <c r="AK72" s="26">
        <f>AJ72*AI72*G72</f>
        <v>0</v>
      </c>
      <c r="AL72" s="26">
        <v>14</v>
      </c>
      <c r="AM72" s="26">
        <v>126</v>
      </c>
      <c r="AN72" s="9">
        <f>AJ72/AM72</f>
        <v>0</v>
      </c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 x14ac:dyDescent="0.25">
      <c r="A73" s="26" t="s">
        <v>128</v>
      </c>
      <c r="B73" s="26" t="s">
        <v>48</v>
      </c>
      <c r="C73" s="26">
        <v>234</v>
      </c>
      <c r="D73" s="26">
        <v>85</v>
      </c>
      <c r="E73" s="26">
        <v>215</v>
      </c>
      <c r="F73" s="26">
        <v>25</v>
      </c>
      <c r="G73" s="7">
        <v>1</v>
      </c>
      <c r="H73" s="26">
        <v>180</v>
      </c>
      <c r="I73" s="26" t="s">
        <v>45</v>
      </c>
      <c r="J73" s="26"/>
      <c r="K73" s="26">
        <v>217</v>
      </c>
      <c r="L73" s="26">
        <f t="shared" si="39"/>
        <v>-2</v>
      </c>
      <c r="M73" s="26"/>
      <c r="N73" s="26"/>
      <c r="O73" s="26"/>
      <c r="P73" s="26">
        <f t="shared" si="22"/>
        <v>43</v>
      </c>
      <c r="Q73" s="4">
        <f t="shared" si="40"/>
        <v>577</v>
      </c>
      <c r="R73" s="4">
        <f>AI73*AJ73</f>
        <v>600</v>
      </c>
      <c r="S73" s="4"/>
      <c r="T73" s="26"/>
      <c r="U73" s="26">
        <f t="shared" si="23"/>
        <v>14.534883720930232</v>
      </c>
      <c r="V73" s="26">
        <f t="shared" si="24"/>
        <v>0.58139534883720934</v>
      </c>
      <c r="W73" s="26">
        <v>43.2</v>
      </c>
      <c r="X73" s="26">
        <v>41</v>
      </c>
      <c r="Y73" s="26">
        <v>49</v>
      </c>
      <c r="Z73" s="26">
        <v>63</v>
      </c>
      <c r="AA73" s="26">
        <v>59</v>
      </c>
      <c r="AB73" s="26">
        <v>61</v>
      </c>
      <c r="AC73" s="26">
        <v>51</v>
      </c>
      <c r="AD73" s="26">
        <v>54</v>
      </c>
      <c r="AE73" s="26">
        <v>64.277599999999993</v>
      </c>
      <c r="AF73" s="26">
        <v>74.539999999999992</v>
      </c>
      <c r="AG73" s="26" t="s">
        <v>129</v>
      </c>
      <c r="AH73" s="26">
        <f>G73*Q73</f>
        <v>577</v>
      </c>
      <c r="AI73" s="7">
        <v>5</v>
      </c>
      <c r="AJ73" s="9">
        <f>MROUND(Q73, AI73*AL73)/AI73</f>
        <v>120</v>
      </c>
      <c r="AK73" s="26">
        <f>AJ73*AI73*G73</f>
        <v>600</v>
      </c>
      <c r="AL73" s="26">
        <v>12</v>
      </c>
      <c r="AM73" s="26">
        <v>84</v>
      </c>
      <c r="AN73" s="9">
        <f>AJ73/AM73</f>
        <v>1.4285714285714286</v>
      </c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 x14ac:dyDescent="0.25">
      <c r="A74" s="14" t="s">
        <v>130</v>
      </c>
      <c r="B74" s="26" t="s">
        <v>44</v>
      </c>
      <c r="C74" s="26"/>
      <c r="D74" s="26"/>
      <c r="E74" s="26"/>
      <c r="F74" s="26"/>
      <c r="G74" s="7">
        <v>0.14000000000000001</v>
      </c>
      <c r="H74" s="26">
        <v>180</v>
      </c>
      <c r="I74" s="26" t="s">
        <v>45</v>
      </c>
      <c r="J74" s="26"/>
      <c r="K74" s="26">
        <v>44</v>
      </c>
      <c r="L74" s="26">
        <f t="shared" si="39"/>
        <v>-44</v>
      </c>
      <c r="M74" s="26"/>
      <c r="N74" s="26"/>
      <c r="O74" s="26"/>
      <c r="P74" s="26">
        <f t="shared" si="22"/>
        <v>0</v>
      </c>
      <c r="Q74" s="25">
        <v>264</v>
      </c>
      <c r="R74" s="4">
        <f>AI74*AJ74</f>
        <v>264</v>
      </c>
      <c r="S74" s="4"/>
      <c r="T74" s="26"/>
      <c r="U74" s="26" t="e">
        <f t="shared" si="23"/>
        <v>#DIV/0!</v>
      </c>
      <c r="V74" s="26" t="e">
        <f t="shared" si="24"/>
        <v>#DIV/0!</v>
      </c>
      <c r="W74" s="26">
        <v>0.2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37</v>
      </c>
      <c r="AD74" s="26">
        <v>35</v>
      </c>
      <c r="AE74" s="26">
        <v>42.6</v>
      </c>
      <c r="AF74" s="26">
        <v>28.4</v>
      </c>
      <c r="AG74" s="14" t="s">
        <v>62</v>
      </c>
      <c r="AH74" s="26">
        <f>G74*Q74</f>
        <v>36.96</v>
      </c>
      <c r="AI74" s="7">
        <v>22</v>
      </c>
      <c r="AJ74" s="9">
        <f>MROUND(Q74, AI74*AL74)/AI74</f>
        <v>12</v>
      </c>
      <c r="AK74" s="26">
        <f>AJ74*AI74*G74</f>
        <v>36.96</v>
      </c>
      <c r="AL74" s="26">
        <v>12</v>
      </c>
      <c r="AM74" s="26">
        <v>84</v>
      </c>
      <c r="AN74" s="9">
        <f>AJ74/AM74</f>
        <v>0.14285714285714285</v>
      </c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 x14ac:dyDescent="0.25">
      <c r="A75" s="26"/>
      <c r="B75" s="26"/>
      <c r="C75" s="26"/>
      <c r="D75" s="26"/>
      <c r="E75" s="26"/>
      <c r="F75" s="26"/>
      <c r="G75" s="7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7"/>
      <c r="AJ75" s="9"/>
      <c r="AK75" s="26"/>
      <c r="AL75" s="26"/>
      <c r="AM75" s="26"/>
      <c r="AN75" s="9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 x14ac:dyDescent="0.25">
      <c r="A76" s="26"/>
      <c r="B76" s="26"/>
      <c r="C76" s="26"/>
      <c r="D76" s="26"/>
      <c r="E76" s="26"/>
      <c r="F76" s="26"/>
      <c r="G76" s="7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13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7"/>
      <c r="AJ76" s="9"/>
      <c r="AK76" s="26"/>
      <c r="AL76" s="26"/>
      <c r="AM76" s="26"/>
      <c r="AN76" s="9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 x14ac:dyDescent="0.25">
      <c r="A77" s="26"/>
      <c r="B77" s="26"/>
      <c r="C77" s="26"/>
      <c r="D77" s="26"/>
      <c r="E77" s="26"/>
      <c r="F77" s="26"/>
      <c r="G77" s="7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7"/>
      <c r="AJ77" s="9"/>
      <c r="AK77" s="26"/>
      <c r="AL77" s="26"/>
      <c r="AM77" s="26"/>
      <c r="AN77" s="9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 x14ac:dyDescent="0.25">
      <c r="A78" s="26"/>
      <c r="B78" s="26"/>
      <c r="C78" s="26"/>
      <c r="D78" s="26"/>
      <c r="E78" s="26"/>
      <c r="F78" s="26"/>
      <c r="G78" s="7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7"/>
      <c r="AJ78" s="9"/>
      <c r="AK78" s="26"/>
      <c r="AL78" s="26"/>
      <c r="AM78" s="26"/>
      <c r="AN78" s="9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 x14ac:dyDescent="0.25">
      <c r="A79" s="26"/>
      <c r="B79" s="26"/>
      <c r="C79" s="26"/>
      <c r="D79" s="26"/>
      <c r="E79" s="26"/>
      <c r="F79" s="26"/>
      <c r="G79" s="7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7"/>
      <c r="AJ79" s="9"/>
      <c r="AK79" s="26"/>
      <c r="AL79" s="26"/>
      <c r="AM79" s="26"/>
      <c r="AN79" s="9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 x14ac:dyDescent="0.25">
      <c r="A80" s="26"/>
      <c r="B80" s="26"/>
      <c r="C80" s="26"/>
      <c r="D80" s="26"/>
      <c r="E80" s="26"/>
      <c r="F80" s="26"/>
      <c r="G80" s="7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7"/>
      <c r="AJ80" s="9"/>
      <c r="AK80" s="26"/>
      <c r="AL80" s="26"/>
      <c r="AM80" s="26"/>
      <c r="AN80" s="9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 x14ac:dyDescent="0.25">
      <c r="A81" s="26"/>
      <c r="B81" s="26"/>
      <c r="C81" s="26"/>
      <c r="D81" s="26"/>
      <c r="E81" s="26"/>
      <c r="F81" s="26"/>
      <c r="G81" s="7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7"/>
      <c r="AJ81" s="9"/>
      <c r="AK81" s="26"/>
      <c r="AL81" s="26"/>
      <c r="AM81" s="26"/>
      <c r="AN81" s="9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 x14ac:dyDescent="0.25">
      <c r="A82" s="26"/>
      <c r="B82" s="26"/>
      <c r="C82" s="26"/>
      <c r="D82" s="26"/>
      <c r="E82" s="26"/>
      <c r="F82" s="26"/>
      <c r="G82" s="7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7"/>
      <c r="AJ82" s="9"/>
      <c r="AK82" s="26"/>
      <c r="AL82" s="26"/>
      <c r="AM82" s="26"/>
      <c r="AN82" s="9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 x14ac:dyDescent="0.25">
      <c r="A83" s="26"/>
      <c r="B83" s="26"/>
      <c r="C83" s="26"/>
      <c r="D83" s="26"/>
      <c r="E83" s="26"/>
      <c r="F83" s="26"/>
      <c r="G83" s="7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7"/>
      <c r="AJ83" s="9"/>
      <c r="AK83" s="26"/>
      <c r="AL83" s="26"/>
      <c r="AM83" s="26"/>
      <c r="AN83" s="9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 x14ac:dyDescent="0.25">
      <c r="A84" s="26"/>
      <c r="B84" s="26"/>
      <c r="C84" s="26"/>
      <c r="D84" s="26"/>
      <c r="E84" s="26"/>
      <c r="F84" s="26"/>
      <c r="G84" s="7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7"/>
      <c r="AJ84" s="9"/>
      <c r="AK84" s="26"/>
      <c r="AL84" s="26"/>
      <c r="AM84" s="26"/>
      <c r="AN84" s="9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 x14ac:dyDescent="0.25">
      <c r="A85" s="26"/>
      <c r="B85" s="26"/>
      <c r="C85" s="26"/>
      <c r="D85" s="26"/>
      <c r="E85" s="26"/>
      <c r="F85" s="26"/>
      <c r="G85" s="7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7"/>
      <c r="AJ85" s="9"/>
      <c r="AK85" s="26"/>
      <c r="AL85" s="26"/>
      <c r="AM85" s="26"/>
      <c r="AN85" s="9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 x14ac:dyDescent="0.25">
      <c r="A86" s="26"/>
      <c r="B86" s="26"/>
      <c r="C86" s="26"/>
      <c r="D86" s="26"/>
      <c r="E86" s="26"/>
      <c r="F86" s="26"/>
      <c r="G86" s="7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7"/>
      <c r="AJ86" s="9"/>
      <c r="AK86" s="26"/>
      <c r="AL86" s="26"/>
      <c r="AM86" s="26"/>
      <c r="AN86" s="9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 x14ac:dyDescent="0.25">
      <c r="A87" s="26"/>
      <c r="B87" s="26"/>
      <c r="C87" s="26"/>
      <c r="D87" s="26"/>
      <c r="E87" s="26"/>
      <c r="F87" s="26"/>
      <c r="G87" s="7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7"/>
      <c r="AJ87" s="9"/>
      <c r="AK87" s="26"/>
      <c r="AL87" s="26"/>
      <c r="AM87" s="26"/>
      <c r="AN87" s="9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 x14ac:dyDescent="0.25">
      <c r="A88" s="26"/>
      <c r="B88" s="26"/>
      <c r="C88" s="26"/>
      <c r="D88" s="26"/>
      <c r="E88" s="26"/>
      <c r="F88" s="26"/>
      <c r="G88" s="7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7"/>
      <c r="AJ88" s="9"/>
      <c r="AK88" s="26"/>
      <c r="AL88" s="26"/>
      <c r="AM88" s="26"/>
      <c r="AN88" s="9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 x14ac:dyDescent="0.25">
      <c r="A89" s="26"/>
      <c r="B89" s="26"/>
      <c r="C89" s="26"/>
      <c r="D89" s="26"/>
      <c r="E89" s="26"/>
      <c r="F89" s="26"/>
      <c r="G89" s="7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7"/>
      <c r="AJ89" s="9"/>
      <c r="AK89" s="26"/>
      <c r="AL89" s="26"/>
      <c r="AM89" s="26"/>
      <c r="AN89" s="9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 x14ac:dyDescent="0.25">
      <c r="A90" s="26"/>
      <c r="B90" s="26"/>
      <c r="C90" s="26"/>
      <c r="D90" s="26"/>
      <c r="E90" s="26"/>
      <c r="F90" s="26"/>
      <c r="G90" s="7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7"/>
      <c r="AJ90" s="9"/>
      <c r="AK90" s="26"/>
      <c r="AL90" s="26"/>
      <c r="AM90" s="26"/>
      <c r="AN90" s="9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 x14ac:dyDescent="0.25">
      <c r="A91" s="26"/>
      <c r="B91" s="26"/>
      <c r="C91" s="26"/>
      <c r="D91" s="26"/>
      <c r="E91" s="26"/>
      <c r="F91" s="26"/>
      <c r="G91" s="7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7"/>
      <c r="AJ91" s="9"/>
      <c r="AK91" s="26"/>
      <c r="AL91" s="26"/>
      <c r="AM91" s="26"/>
      <c r="AN91" s="9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 x14ac:dyDescent="0.25">
      <c r="A92" s="26"/>
      <c r="B92" s="26"/>
      <c r="C92" s="26"/>
      <c r="D92" s="26"/>
      <c r="E92" s="26"/>
      <c r="F92" s="26"/>
      <c r="G92" s="7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7"/>
      <c r="AJ92" s="9"/>
      <c r="AK92" s="26"/>
      <c r="AL92" s="26"/>
      <c r="AM92" s="26"/>
      <c r="AN92" s="9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 x14ac:dyDescent="0.25">
      <c r="A93" s="26"/>
      <c r="B93" s="26"/>
      <c r="C93" s="26"/>
      <c r="D93" s="26"/>
      <c r="E93" s="26"/>
      <c r="F93" s="26"/>
      <c r="G93" s="7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7"/>
      <c r="AJ93" s="9"/>
      <c r="AK93" s="26"/>
      <c r="AL93" s="26"/>
      <c r="AM93" s="26"/>
      <c r="AN93" s="9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 x14ac:dyDescent="0.25">
      <c r="A94" s="26"/>
      <c r="B94" s="26"/>
      <c r="C94" s="26"/>
      <c r="D94" s="26"/>
      <c r="E94" s="26"/>
      <c r="F94" s="26"/>
      <c r="G94" s="7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7"/>
      <c r="AJ94" s="9"/>
      <c r="AK94" s="26"/>
      <c r="AL94" s="26"/>
      <c r="AM94" s="26"/>
      <c r="AN94" s="9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 x14ac:dyDescent="0.25">
      <c r="A95" s="26"/>
      <c r="B95" s="26"/>
      <c r="C95" s="26"/>
      <c r="D95" s="26"/>
      <c r="E95" s="26"/>
      <c r="F95" s="26"/>
      <c r="G95" s="7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7"/>
      <c r="AJ95" s="9"/>
      <c r="AK95" s="26"/>
      <c r="AL95" s="26"/>
      <c r="AM95" s="26"/>
      <c r="AN95" s="9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 x14ac:dyDescent="0.25">
      <c r="A96" s="26"/>
      <c r="B96" s="26"/>
      <c r="C96" s="26"/>
      <c r="D96" s="26"/>
      <c r="E96" s="26"/>
      <c r="F96" s="26"/>
      <c r="G96" s="7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7"/>
      <c r="AJ96" s="9"/>
      <c r="AK96" s="26"/>
      <c r="AL96" s="26"/>
      <c r="AM96" s="26"/>
      <c r="AN96" s="9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 x14ac:dyDescent="0.25">
      <c r="A97" s="26"/>
      <c r="B97" s="26"/>
      <c r="C97" s="26"/>
      <c r="D97" s="26"/>
      <c r="E97" s="26"/>
      <c r="F97" s="26"/>
      <c r="G97" s="7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7"/>
      <c r="AJ97" s="9"/>
      <c r="AK97" s="26"/>
      <c r="AL97" s="26"/>
      <c r="AM97" s="26"/>
      <c r="AN97" s="9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 x14ac:dyDescent="0.25">
      <c r="A98" s="26"/>
      <c r="B98" s="26"/>
      <c r="C98" s="26"/>
      <c r="D98" s="26"/>
      <c r="E98" s="26"/>
      <c r="F98" s="26"/>
      <c r="G98" s="7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7"/>
      <c r="AJ98" s="9"/>
      <c r="AK98" s="26"/>
      <c r="AL98" s="26"/>
      <c r="AM98" s="26"/>
      <c r="AN98" s="9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 x14ac:dyDescent="0.25">
      <c r="A99" s="26"/>
      <c r="B99" s="26"/>
      <c r="C99" s="26"/>
      <c r="D99" s="26"/>
      <c r="E99" s="26"/>
      <c r="F99" s="26"/>
      <c r="G99" s="7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7"/>
      <c r="AJ99" s="9"/>
      <c r="AK99" s="26"/>
      <c r="AL99" s="26"/>
      <c r="AM99" s="26"/>
      <c r="AN99" s="9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 x14ac:dyDescent="0.25">
      <c r="A100" s="26"/>
      <c r="B100" s="26"/>
      <c r="C100" s="26"/>
      <c r="D100" s="26"/>
      <c r="E100" s="26"/>
      <c r="F100" s="26"/>
      <c r="G100" s="7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7"/>
      <c r="AJ100" s="9"/>
      <c r="AK100" s="26"/>
      <c r="AL100" s="26"/>
      <c r="AM100" s="26"/>
      <c r="AN100" s="9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 x14ac:dyDescent="0.25">
      <c r="A101" s="26"/>
      <c r="B101" s="26"/>
      <c r="C101" s="26"/>
      <c r="D101" s="26"/>
      <c r="E101" s="26"/>
      <c r="F101" s="26"/>
      <c r="G101" s="7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7"/>
      <c r="AJ101" s="9"/>
      <c r="AK101" s="26"/>
      <c r="AL101" s="26"/>
      <c r="AM101" s="26"/>
      <c r="AN101" s="9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 x14ac:dyDescent="0.25">
      <c r="A102" s="26"/>
      <c r="B102" s="26"/>
      <c r="C102" s="26"/>
      <c r="D102" s="26"/>
      <c r="E102" s="26"/>
      <c r="F102" s="26"/>
      <c r="G102" s="7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7"/>
      <c r="AJ102" s="9"/>
      <c r="AK102" s="26"/>
      <c r="AL102" s="26"/>
      <c r="AM102" s="26"/>
      <c r="AN102" s="9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 x14ac:dyDescent="0.25">
      <c r="A103" s="26"/>
      <c r="B103" s="26"/>
      <c r="C103" s="26"/>
      <c r="D103" s="26"/>
      <c r="E103" s="26"/>
      <c r="F103" s="26"/>
      <c r="G103" s="7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7"/>
      <c r="AJ103" s="9"/>
      <c r="AK103" s="26"/>
      <c r="AL103" s="26"/>
      <c r="AM103" s="26"/>
      <c r="AN103" s="9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 x14ac:dyDescent="0.25">
      <c r="A104" s="26"/>
      <c r="B104" s="26"/>
      <c r="C104" s="26"/>
      <c r="D104" s="26"/>
      <c r="E104" s="26"/>
      <c r="F104" s="26"/>
      <c r="G104" s="7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7"/>
      <c r="AJ104" s="9"/>
      <c r="AK104" s="26"/>
      <c r="AL104" s="26"/>
      <c r="AM104" s="26"/>
      <c r="AN104" s="9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 x14ac:dyDescent="0.25">
      <c r="A105" s="26"/>
      <c r="B105" s="26"/>
      <c r="C105" s="26"/>
      <c r="D105" s="26"/>
      <c r="E105" s="26"/>
      <c r="F105" s="26"/>
      <c r="G105" s="7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7"/>
      <c r="AJ105" s="9"/>
      <c r="AK105" s="26"/>
      <c r="AL105" s="26"/>
      <c r="AM105" s="26"/>
      <c r="AN105" s="9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 x14ac:dyDescent="0.25">
      <c r="A106" s="26"/>
      <c r="B106" s="26"/>
      <c r="C106" s="26"/>
      <c r="D106" s="26"/>
      <c r="E106" s="26"/>
      <c r="F106" s="26"/>
      <c r="G106" s="7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7"/>
      <c r="AJ106" s="9"/>
      <c r="AK106" s="26"/>
      <c r="AL106" s="26"/>
      <c r="AM106" s="26"/>
      <c r="AN106" s="9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 x14ac:dyDescent="0.25">
      <c r="A107" s="26"/>
      <c r="B107" s="26"/>
      <c r="C107" s="26"/>
      <c r="D107" s="26"/>
      <c r="E107" s="26"/>
      <c r="F107" s="26"/>
      <c r="G107" s="7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7"/>
      <c r="AJ107" s="9"/>
      <c r="AK107" s="26"/>
      <c r="AL107" s="26"/>
      <c r="AM107" s="26"/>
      <c r="AN107" s="9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 x14ac:dyDescent="0.25">
      <c r="A108" s="26"/>
      <c r="B108" s="26"/>
      <c r="C108" s="26"/>
      <c r="D108" s="26"/>
      <c r="E108" s="26"/>
      <c r="F108" s="26"/>
      <c r="G108" s="7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7"/>
      <c r="AJ108" s="9"/>
      <c r="AK108" s="26"/>
      <c r="AL108" s="26"/>
      <c r="AM108" s="26"/>
      <c r="AN108" s="9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 x14ac:dyDescent="0.25">
      <c r="A109" s="26"/>
      <c r="B109" s="26"/>
      <c r="C109" s="26"/>
      <c r="D109" s="26"/>
      <c r="E109" s="26"/>
      <c r="F109" s="26"/>
      <c r="G109" s="7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7"/>
      <c r="AJ109" s="9"/>
      <c r="AK109" s="26"/>
      <c r="AL109" s="26"/>
      <c r="AM109" s="26"/>
      <c r="AN109" s="9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 x14ac:dyDescent="0.25">
      <c r="A110" s="26"/>
      <c r="B110" s="26"/>
      <c r="C110" s="26"/>
      <c r="D110" s="26"/>
      <c r="E110" s="26"/>
      <c r="F110" s="26"/>
      <c r="G110" s="7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7"/>
      <c r="AJ110" s="9"/>
      <c r="AK110" s="26"/>
      <c r="AL110" s="26"/>
      <c r="AM110" s="26"/>
      <c r="AN110" s="9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 x14ac:dyDescent="0.25">
      <c r="A111" s="26"/>
      <c r="B111" s="26"/>
      <c r="C111" s="26"/>
      <c r="D111" s="26"/>
      <c r="E111" s="26"/>
      <c r="F111" s="26"/>
      <c r="G111" s="7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7"/>
      <c r="AJ111" s="9"/>
      <c r="AK111" s="26"/>
      <c r="AL111" s="26"/>
      <c r="AM111" s="26"/>
      <c r="AN111" s="9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 x14ac:dyDescent="0.25">
      <c r="A112" s="26"/>
      <c r="B112" s="26"/>
      <c r="C112" s="26"/>
      <c r="D112" s="26"/>
      <c r="E112" s="26"/>
      <c r="F112" s="26"/>
      <c r="G112" s="7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7"/>
      <c r="AJ112" s="9"/>
      <c r="AK112" s="26"/>
      <c r="AL112" s="26"/>
      <c r="AM112" s="26"/>
      <c r="AN112" s="9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 x14ac:dyDescent="0.25">
      <c r="A113" s="26"/>
      <c r="B113" s="26"/>
      <c r="C113" s="26"/>
      <c r="D113" s="26"/>
      <c r="E113" s="26"/>
      <c r="F113" s="26"/>
      <c r="G113" s="7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7"/>
      <c r="AJ113" s="9"/>
      <c r="AK113" s="26"/>
      <c r="AL113" s="26"/>
      <c r="AM113" s="26"/>
      <c r="AN113" s="9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 x14ac:dyDescent="0.25">
      <c r="A114" s="26"/>
      <c r="B114" s="26"/>
      <c r="C114" s="26"/>
      <c r="D114" s="26"/>
      <c r="E114" s="26"/>
      <c r="F114" s="26"/>
      <c r="G114" s="7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7"/>
      <c r="AJ114" s="9"/>
      <c r="AK114" s="26"/>
      <c r="AL114" s="26"/>
      <c r="AM114" s="26"/>
      <c r="AN114" s="9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 x14ac:dyDescent="0.25">
      <c r="A115" s="26"/>
      <c r="B115" s="26"/>
      <c r="C115" s="26"/>
      <c r="D115" s="26"/>
      <c r="E115" s="26"/>
      <c r="F115" s="26"/>
      <c r="G115" s="7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7"/>
      <c r="AJ115" s="9"/>
      <c r="AK115" s="26"/>
      <c r="AL115" s="26"/>
      <c r="AM115" s="26"/>
      <c r="AN115" s="9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 x14ac:dyDescent="0.25">
      <c r="A116" s="26"/>
      <c r="B116" s="26"/>
      <c r="C116" s="26"/>
      <c r="D116" s="26"/>
      <c r="E116" s="26"/>
      <c r="F116" s="26"/>
      <c r="G116" s="7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7"/>
      <c r="AJ116" s="9"/>
      <c r="AK116" s="26"/>
      <c r="AL116" s="26"/>
      <c r="AM116" s="26"/>
      <c r="AN116" s="9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 x14ac:dyDescent="0.25">
      <c r="A117" s="26"/>
      <c r="B117" s="26"/>
      <c r="C117" s="26"/>
      <c r="D117" s="26"/>
      <c r="E117" s="26"/>
      <c r="F117" s="26"/>
      <c r="G117" s="7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7"/>
      <c r="AJ117" s="9"/>
      <c r="AK117" s="26"/>
      <c r="AL117" s="26"/>
      <c r="AM117" s="26"/>
      <c r="AN117" s="9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 x14ac:dyDescent="0.25">
      <c r="A118" s="26"/>
      <c r="B118" s="26"/>
      <c r="C118" s="26"/>
      <c r="D118" s="26"/>
      <c r="E118" s="26"/>
      <c r="F118" s="26"/>
      <c r="G118" s="7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7"/>
      <c r="AJ118" s="9"/>
      <c r="AK118" s="26"/>
      <c r="AL118" s="26"/>
      <c r="AM118" s="26"/>
      <c r="AN118" s="9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 x14ac:dyDescent="0.25">
      <c r="A119" s="26"/>
      <c r="B119" s="26"/>
      <c r="C119" s="26"/>
      <c r="D119" s="26"/>
      <c r="E119" s="26"/>
      <c r="F119" s="26"/>
      <c r="G119" s="7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7"/>
      <c r="AJ119" s="9"/>
      <c r="AK119" s="26"/>
      <c r="AL119" s="26"/>
      <c r="AM119" s="26"/>
      <c r="AN119" s="9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 x14ac:dyDescent="0.25">
      <c r="A120" s="26"/>
      <c r="B120" s="26"/>
      <c r="C120" s="26"/>
      <c r="D120" s="26"/>
      <c r="E120" s="26"/>
      <c r="F120" s="26"/>
      <c r="G120" s="7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7"/>
      <c r="AJ120" s="9"/>
      <c r="AK120" s="26"/>
      <c r="AL120" s="26"/>
      <c r="AM120" s="26"/>
      <c r="AN120" s="9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 x14ac:dyDescent="0.25">
      <c r="A121" s="26"/>
      <c r="B121" s="26"/>
      <c r="C121" s="26"/>
      <c r="D121" s="26"/>
      <c r="E121" s="26"/>
      <c r="F121" s="26"/>
      <c r="G121" s="7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7"/>
      <c r="AJ121" s="9"/>
      <c r="AK121" s="26"/>
      <c r="AL121" s="26"/>
      <c r="AM121" s="26"/>
      <c r="AN121" s="9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 x14ac:dyDescent="0.25">
      <c r="A122" s="26"/>
      <c r="B122" s="26"/>
      <c r="C122" s="26"/>
      <c r="D122" s="26"/>
      <c r="E122" s="26"/>
      <c r="F122" s="26"/>
      <c r="G122" s="7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7"/>
      <c r="AJ122" s="9"/>
      <c r="AK122" s="26"/>
      <c r="AL122" s="26"/>
      <c r="AM122" s="26"/>
      <c r="AN122" s="9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 x14ac:dyDescent="0.25">
      <c r="A123" s="26"/>
      <c r="B123" s="26"/>
      <c r="C123" s="26"/>
      <c r="D123" s="26"/>
      <c r="E123" s="26"/>
      <c r="F123" s="26"/>
      <c r="G123" s="7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7"/>
      <c r="AJ123" s="9"/>
      <c r="AK123" s="26"/>
      <c r="AL123" s="26"/>
      <c r="AM123" s="26"/>
      <c r="AN123" s="9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 x14ac:dyDescent="0.25">
      <c r="A124" s="26"/>
      <c r="B124" s="26"/>
      <c r="C124" s="26"/>
      <c r="D124" s="26"/>
      <c r="E124" s="26"/>
      <c r="F124" s="26"/>
      <c r="G124" s="7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7"/>
      <c r="AJ124" s="9"/>
      <c r="AK124" s="26"/>
      <c r="AL124" s="26"/>
      <c r="AM124" s="26"/>
      <c r="AN124" s="9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 x14ac:dyDescent="0.25">
      <c r="A125" s="26"/>
      <c r="B125" s="26"/>
      <c r="C125" s="26"/>
      <c r="D125" s="26"/>
      <c r="E125" s="26"/>
      <c r="F125" s="26"/>
      <c r="G125" s="7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7"/>
      <c r="AJ125" s="9"/>
      <c r="AK125" s="26"/>
      <c r="AL125" s="26"/>
      <c r="AM125" s="26"/>
      <c r="AN125" s="9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 x14ac:dyDescent="0.25">
      <c r="A126" s="26"/>
      <c r="B126" s="26"/>
      <c r="C126" s="26"/>
      <c r="D126" s="26"/>
      <c r="E126" s="26"/>
      <c r="F126" s="26"/>
      <c r="G126" s="7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7"/>
      <c r="AJ126" s="9"/>
      <c r="AK126" s="26"/>
      <c r="AL126" s="26"/>
      <c r="AM126" s="26"/>
      <c r="AN126" s="9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 x14ac:dyDescent="0.25">
      <c r="A127" s="26"/>
      <c r="B127" s="26"/>
      <c r="C127" s="26"/>
      <c r="D127" s="26"/>
      <c r="E127" s="26"/>
      <c r="F127" s="26"/>
      <c r="G127" s="7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7"/>
      <c r="AJ127" s="9"/>
      <c r="AK127" s="26"/>
      <c r="AL127" s="26"/>
      <c r="AM127" s="26"/>
      <c r="AN127" s="9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 x14ac:dyDescent="0.25">
      <c r="A128" s="26"/>
      <c r="B128" s="26"/>
      <c r="C128" s="26"/>
      <c r="D128" s="26"/>
      <c r="E128" s="26"/>
      <c r="F128" s="26"/>
      <c r="G128" s="7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7"/>
      <c r="AJ128" s="9"/>
      <c r="AK128" s="26"/>
      <c r="AL128" s="26"/>
      <c r="AM128" s="26"/>
      <c r="AN128" s="9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 x14ac:dyDescent="0.25">
      <c r="A129" s="26"/>
      <c r="B129" s="26"/>
      <c r="C129" s="26"/>
      <c r="D129" s="26"/>
      <c r="E129" s="26"/>
      <c r="F129" s="26"/>
      <c r="G129" s="7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7"/>
      <c r="AJ129" s="9"/>
      <c r="AK129" s="26"/>
      <c r="AL129" s="26"/>
      <c r="AM129" s="26"/>
      <c r="AN129" s="9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 x14ac:dyDescent="0.25">
      <c r="A130" s="26"/>
      <c r="B130" s="26"/>
      <c r="C130" s="26"/>
      <c r="D130" s="26"/>
      <c r="E130" s="26"/>
      <c r="F130" s="26"/>
      <c r="G130" s="7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7"/>
      <c r="AJ130" s="9"/>
      <c r="AK130" s="26"/>
      <c r="AL130" s="26"/>
      <c r="AM130" s="26"/>
      <c r="AN130" s="9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 x14ac:dyDescent="0.25">
      <c r="A131" s="26"/>
      <c r="B131" s="26"/>
      <c r="C131" s="26"/>
      <c r="D131" s="26"/>
      <c r="E131" s="26"/>
      <c r="F131" s="26"/>
      <c r="G131" s="7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7"/>
      <c r="AJ131" s="9"/>
      <c r="AK131" s="26"/>
      <c r="AL131" s="26"/>
      <c r="AM131" s="26"/>
      <c r="AN131" s="9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 x14ac:dyDescent="0.25">
      <c r="A132" s="26"/>
      <c r="B132" s="26"/>
      <c r="C132" s="26"/>
      <c r="D132" s="26"/>
      <c r="E132" s="26"/>
      <c r="F132" s="26"/>
      <c r="G132" s="7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7"/>
      <c r="AJ132" s="9"/>
      <c r="AK132" s="26"/>
      <c r="AL132" s="26"/>
      <c r="AM132" s="26"/>
      <c r="AN132" s="9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 x14ac:dyDescent="0.25">
      <c r="A133" s="26"/>
      <c r="B133" s="26"/>
      <c r="C133" s="26"/>
      <c r="D133" s="26"/>
      <c r="E133" s="26"/>
      <c r="F133" s="26"/>
      <c r="G133" s="7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7"/>
      <c r="AJ133" s="9"/>
      <c r="AK133" s="26"/>
      <c r="AL133" s="26"/>
      <c r="AM133" s="26"/>
      <c r="AN133" s="9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 x14ac:dyDescent="0.25">
      <c r="A134" s="26"/>
      <c r="B134" s="26"/>
      <c r="C134" s="26"/>
      <c r="D134" s="26"/>
      <c r="E134" s="26"/>
      <c r="F134" s="26"/>
      <c r="G134" s="7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7"/>
      <c r="AJ134" s="9"/>
      <c r="AK134" s="26"/>
      <c r="AL134" s="26"/>
      <c r="AM134" s="26"/>
      <c r="AN134" s="9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 x14ac:dyDescent="0.25">
      <c r="A135" s="26"/>
      <c r="B135" s="26"/>
      <c r="C135" s="26"/>
      <c r="D135" s="26"/>
      <c r="E135" s="26"/>
      <c r="F135" s="26"/>
      <c r="G135" s="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7"/>
      <c r="AJ135" s="9"/>
      <c r="AK135" s="26"/>
      <c r="AL135" s="26"/>
      <c r="AM135" s="26"/>
      <c r="AN135" s="9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 x14ac:dyDescent="0.25">
      <c r="A136" s="26"/>
      <c r="B136" s="26"/>
      <c r="C136" s="26"/>
      <c r="D136" s="26"/>
      <c r="E136" s="26"/>
      <c r="F136" s="26"/>
      <c r="G136" s="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7"/>
      <c r="AJ136" s="9"/>
      <c r="AK136" s="26"/>
      <c r="AL136" s="26"/>
      <c r="AM136" s="26"/>
      <c r="AN136" s="9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 x14ac:dyDescent="0.25">
      <c r="A137" s="26"/>
      <c r="B137" s="26"/>
      <c r="C137" s="26"/>
      <c r="D137" s="26"/>
      <c r="E137" s="26"/>
      <c r="F137" s="26"/>
      <c r="G137" s="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7"/>
      <c r="AJ137" s="9"/>
      <c r="AK137" s="26"/>
      <c r="AL137" s="26"/>
      <c r="AM137" s="26"/>
      <c r="AN137" s="9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 x14ac:dyDescent="0.25">
      <c r="A138" s="26"/>
      <c r="B138" s="26"/>
      <c r="C138" s="26"/>
      <c r="D138" s="26"/>
      <c r="E138" s="26"/>
      <c r="F138" s="26"/>
      <c r="G138" s="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7"/>
      <c r="AJ138" s="9"/>
      <c r="AK138" s="26"/>
      <c r="AL138" s="26"/>
      <c r="AM138" s="26"/>
      <c r="AN138" s="9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 x14ac:dyDescent="0.25">
      <c r="A139" s="26"/>
      <c r="B139" s="26"/>
      <c r="C139" s="26"/>
      <c r="D139" s="26"/>
      <c r="E139" s="26"/>
      <c r="F139" s="26"/>
      <c r="G139" s="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7"/>
      <c r="AJ139" s="9"/>
      <c r="AK139" s="26"/>
      <c r="AL139" s="26"/>
      <c r="AM139" s="26"/>
      <c r="AN139" s="9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 x14ac:dyDescent="0.25">
      <c r="A140" s="26"/>
      <c r="B140" s="26"/>
      <c r="C140" s="26"/>
      <c r="D140" s="26"/>
      <c r="E140" s="26"/>
      <c r="F140" s="26"/>
      <c r="G140" s="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7"/>
      <c r="AJ140" s="9"/>
      <c r="AK140" s="26"/>
      <c r="AL140" s="26"/>
      <c r="AM140" s="26"/>
      <c r="AN140" s="9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 x14ac:dyDescent="0.25">
      <c r="A141" s="26"/>
      <c r="B141" s="26"/>
      <c r="C141" s="26"/>
      <c r="D141" s="26"/>
      <c r="E141" s="26"/>
      <c r="F141" s="26"/>
      <c r="G141" s="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7"/>
      <c r="AJ141" s="9"/>
      <c r="AK141" s="26"/>
      <c r="AL141" s="26"/>
      <c r="AM141" s="26"/>
      <c r="AN141" s="9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 x14ac:dyDescent="0.25">
      <c r="A142" s="26"/>
      <c r="B142" s="26"/>
      <c r="C142" s="26"/>
      <c r="D142" s="26"/>
      <c r="E142" s="26"/>
      <c r="F142" s="26"/>
      <c r="G142" s="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7"/>
      <c r="AJ142" s="9"/>
      <c r="AK142" s="26"/>
      <c r="AL142" s="26"/>
      <c r="AM142" s="26"/>
      <c r="AN142" s="9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 x14ac:dyDescent="0.25">
      <c r="A143" s="26"/>
      <c r="B143" s="26"/>
      <c r="C143" s="26"/>
      <c r="D143" s="26"/>
      <c r="E143" s="26"/>
      <c r="F143" s="26"/>
      <c r="G143" s="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7"/>
      <c r="AJ143" s="9"/>
      <c r="AK143" s="26"/>
      <c r="AL143" s="26"/>
      <c r="AM143" s="26"/>
      <c r="AN143" s="9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 x14ac:dyDescent="0.25">
      <c r="A144" s="26"/>
      <c r="B144" s="26"/>
      <c r="C144" s="26"/>
      <c r="D144" s="26"/>
      <c r="E144" s="26"/>
      <c r="F144" s="26"/>
      <c r="G144" s="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7"/>
      <c r="AJ144" s="9"/>
      <c r="AK144" s="26"/>
      <c r="AL144" s="26"/>
      <c r="AM144" s="26"/>
      <c r="AN144" s="9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 x14ac:dyDescent="0.25">
      <c r="A145" s="26"/>
      <c r="B145" s="26"/>
      <c r="C145" s="26"/>
      <c r="D145" s="26"/>
      <c r="E145" s="26"/>
      <c r="F145" s="26"/>
      <c r="G145" s="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7"/>
      <c r="AJ145" s="9"/>
      <c r="AK145" s="26"/>
      <c r="AL145" s="26"/>
      <c r="AM145" s="26"/>
      <c r="AN145" s="9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 x14ac:dyDescent="0.25">
      <c r="A146" s="26"/>
      <c r="B146" s="26"/>
      <c r="C146" s="26"/>
      <c r="D146" s="26"/>
      <c r="E146" s="26"/>
      <c r="F146" s="26"/>
      <c r="G146" s="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7"/>
      <c r="AJ146" s="9"/>
      <c r="AK146" s="26"/>
      <c r="AL146" s="26"/>
      <c r="AM146" s="26"/>
      <c r="AN146" s="9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 x14ac:dyDescent="0.25">
      <c r="A147" s="26"/>
      <c r="B147" s="26"/>
      <c r="C147" s="26"/>
      <c r="D147" s="26"/>
      <c r="E147" s="26"/>
      <c r="F147" s="26"/>
      <c r="G147" s="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7"/>
      <c r="AJ147" s="9"/>
      <c r="AK147" s="26"/>
      <c r="AL147" s="26"/>
      <c r="AM147" s="26"/>
      <c r="AN147" s="9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 x14ac:dyDescent="0.25">
      <c r="A148" s="26"/>
      <c r="B148" s="26"/>
      <c r="C148" s="26"/>
      <c r="D148" s="26"/>
      <c r="E148" s="26"/>
      <c r="F148" s="26"/>
      <c r="G148" s="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7"/>
      <c r="AJ148" s="9"/>
      <c r="AK148" s="26"/>
      <c r="AL148" s="26"/>
      <c r="AM148" s="26"/>
      <c r="AN148" s="9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 x14ac:dyDescent="0.25">
      <c r="A149" s="26"/>
      <c r="B149" s="26"/>
      <c r="C149" s="26"/>
      <c r="D149" s="26"/>
      <c r="E149" s="26"/>
      <c r="F149" s="26"/>
      <c r="G149" s="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7"/>
      <c r="AJ149" s="9"/>
      <c r="AK149" s="26"/>
      <c r="AL149" s="26"/>
      <c r="AM149" s="26"/>
      <c r="AN149" s="9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 x14ac:dyDescent="0.25">
      <c r="A150" s="26"/>
      <c r="B150" s="26"/>
      <c r="C150" s="26"/>
      <c r="D150" s="26"/>
      <c r="E150" s="26"/>
      <c r="F150" s="26"/>
      <c r="G150" s="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7"/>
      <c r="AJ150" s="9"/>
      <c r="AK150" s="26"/>
      <c r="AL150" s="26"/>
      <c r="AM150" s="26"/>
      <c r="AN150" s="9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 x14ac:dyDescent="0.25">
      <c r="A151" s="26"/>
      <c r="B151" s="26"/>
      <c r="C151" s="26"/>
      <c r="D151" s="26"/>
      <c r="E151" s="26"/>
      <c r="F151" s="26"/>
      <c r="G151" s="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7"/>
      <c r="AJ151" s="9"/>
      <c r="AK151" s="26"/>
      <c r="AL151" s="26"/>
      <c r="AM151" s="26"/>
      <c r="AN151" s="9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 x14ac:dyDescent="0.25">
      <c r="A152" s="26"/>
      <c r="B152" s="26"/>
      <c r="C152" s="26"/>
      <c r="D152" s="26"/>
      <c r="E152" s="26"/>
      <c r="F152" s="26"/>
      <c r="G152" s="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7"/>
      <c r="AJ152" s="9"/>
      <c r="AK152" s="26"/>
      <c r="AL152" s="26"/>
      <c r="AM152" s="26"/>
      <c r="AN152" s="9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 x14ac:dyDescent="0.25">
      <c r="A153" s="26"/>
      <c r="B153" s="26"/>
      <c r="C153" s="26"/>
      <c r="D153" s="26"/>
      <c r="E153" s="26"/>
      <c r="F153" s="26"/>
      <c r="G153" s="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7"/>
      <c r="AJ153" s="9"/>
      <c r="AK153" s="26"/>
      <c r="AL153" s="26"/>
      <c r="AM153" s="26"/>
      <c r="AN153" s="9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 x14ac:dyDescent="0.25">
      <c r="A154" s="26"/>
      <c r="B154" s="26"/>
      <c r="C154" s="26"/>
      <c r="D154" s="26"/>
      <c r="E154" s="26"/>
      <c r="F154" s="26"/>
      <c r="G154" s="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7"/>
      <c r="AJ154" s="9"/>
      <c r="AK154" s="26"/>
      <c r="AL154" s="26"/>
      <c r="AM154" s="26"/>
      <c r="AN154" s="9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 x14ac:dyDescent="0.25">
      <c r="A155" s="26"/>
      <c r="B155" s="26"/>
      <c r="C155" s="26"/>
      <c r="D155" s="26"/>
      <c r="E155" s="26"/>
      <c r="F155" s="26"/>
      <c r="G155" s="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7"/>
      <c r="AJ155" s="9"/>
      <c r="AK155" s="26"/>
      <c r="AL155" s="26"/>
      <c r="AM155" s="26"/>
      <c r="AN155" s="9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 x14ac:dyDescent="0.25">
      <c r="A156" s="26"/>
      <c r="B156" s="26"/>
      <c r="C156" s="26"/>
      <c r="D156" s="26"/>
      <c r="E156" s="26"/>
      <c r="F156" s="26"/>
      <c r="G156" s="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7"/>
      <c r="AJ156" s="9"/>
      <c r="AK156" s="26"/>
      <c r="AL156" s="26"/>
      <c r="AM156" s="26"/>
      <c r="AN156" s="9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 x14ac:dyDescent="0.25">
      <c r="A157" s="26"/>
      <c r="B157" s="26"/>
      <c r="C157" s="26"/>
      <c r="D157" s="26"/>
      <c r="E157" s="26"/>
      <c r="F157" s="26"/>
      <c r="G157" s="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7"/>
      <c r="AJ157" s="9"/>
      <c r="AK157" s="26"/>
      <c r="AL157" s="26"/>
      <c r="AM157" s="26"/>
      <c r="AN157" s="9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 x14ac:dyDescent="0.25">
      <c r="A158" s="26"/>
      <c r="B158" s="26"/>
      <c r="C158" s="26"/>
      <c r="D158" s="26"/>
      <c r="E158" s="26"/>
      <c r="F158" s="26"/>
      <c r="G158" s="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7"/>
      <c r="AJ158" s="9"/>
      <c r="AK158" s="26"/>
      <c r="AL158" s="26"/>
      <c r="AM158" s="26"/>
      <c r="AN158" s="9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 x14ac:dyDescent="0.25">
      <c r="A159" s="26"/>
      <c r="B159" s="26"/>
      <c r="C159" s="26"/>
      <c r="D159" s="26"/>
      <c r="E159" s="26"/>
      <c r="F159" s="26"/>
      <c r="G159" s="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7"/>
      <c r="AJ159" s="9"/>
      <c r="AK159" s="26"/>
      <c r="AL159" s="26"/>
      <c r="AM159" s="26"/>
      <c r="AN159" s="9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 x14ac:dyDescent="0.25">
      <c r="A160" s="26"/>
      <c r="B160" s="26"/>
      <c r="C160" s="26"/>
      <c r="D160" s="26"/>
      <c r="E160" s="26"/>
      <c r="F160" s="26"/>
      <c r="G160" s="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7"/>
      <c r="AJ160" s="9"/>
      <c r="AK160" s="26"/>
      <c r="AL160" s="26"/>
      <c r="AM160" s="26"/>
      <c r="AN160" s="9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 x14ac:dyDescent="0.25">
      <c r="A161" s="26"/>
      <c r="B161" s="26"/>
      <c r="C161" s="26"/>
      <c r="D161" s="26"/>
      <c r="E161" s="26"/>
      <c r="F161" s="26"/>
      <c r="G161" s="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7"/>
      <c r="AJ161" s="9"/>
      <c r="AK161" s="26"/>
      <c r="AL161" s="26"/>
      <c r="AM161" s="26"/>
      <c r="AN161" s="9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 x14ac:dyDescent="0.25">
      <c r="A162" s="26"/>
      <c r="B162" s="26"/>
      <c r="C162" s="26"/>
      <c r="D162" s="26"/>
      <c r="E162" s="26"/>
      <c r="F162" s="26"/>
      <c r="G162" s="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7"/>
      <c r="AJ162" s="9"/>
      <c r="AK162" s="26"/>
      <c r="AL162" s="26"/>
      <c r="AM162" s="26"/>
      <c r="AN162" s="9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 x14ac:dyDescent="0.25">
      <c r="A163" s="26"/>
      <c r="B163" s="26"/>
      <c r="C163" s="26"/>
      <c r="D163" s="26"/>
      <c r="E163" s="26"/>
      <c r="F163" s="26"/>
      <c r="G163" s="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7"/>
      <c r="AJ163" s="9"/>
      <c r="AK163" s="26"/>
      <c r="AL163" s="26"/>
      <c r="AM163" s="26"/>
      <c r="AN163" s="9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 x14ac:dyDescent="0.25">
      <c r="A164" s="26"/>
      <c r="B164" s="26"/>
      <c r="C164" s="26"/>
      <c r="D164" s="26"/>
      <c r="E164" s="26"/>
      <c r="F164" s="26"/>
      <c r="G164" s="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7"/>
      <c r="AJ164" s="9"/>
      <c r="AK164" s="26"/>
      <c r="AL164" s="26"/>
      <c r="AM164" s="26"/>
      <c r="AN164" s="9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 x14ac:dyDescent="0.25">
      <c r="A165" s="26"/>
      <c r="B165" s="26"/>
      <c r="C165" s="26"/>
      <c r="D165" s="26"/>
      <c r="E165" s="26"/>
      <c r="F165" s="26"/>
      <c r="G165" s="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7"/>
      <c r="AJ165" s="9"/>
      <c r="AK165" s="26"/>
      <c r="AL165" s="26"/>
      <c r="AM165" s="26"/>
      <c r="AN165" s="9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 x14ac:dyDescent="0.25">
      <c r="A166" s="26"/>
      <c r="B166" s="26"/>
      <c r="C166" s="26"/>
      <c r="D166" s="26"/>
      <c r="E166" s="26"/>
      <c r="F166" s="26"/>
      <c r="G166" s="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7"/>
      <c r="AJ166" s="9"/>
      <c r="AK166" s="26"/>
      <c r="AL166" s="26"/>
      <c r="AM166" s="26"/>
      <c r="AN166" s="9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 x14ac:dyDescent="0.25">
      <c r="A167" s="26"/>
      <c r="B167" s="26"/>
      <c r="C167" s="26"/>
      <c r="D167" s="26"/>
      <c r="E167" s="26"/>
      <c r="F167" s="26"/>
      <c r="G167" s="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7"/>
      <c r="AJ167" s="9"/>
      <c r="AK167" s="26"/>
      <c r="AL167" s="26"/>
      <c r="AM167" s="26"/>
      <c r="AN167" s="9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 x14ac:dyDescent="0.25">
      <c r="A168" s="26"/>
      <c r="B168" s="26"/>
      <c r="C168" s="26"/>
      <c r="D168" s="26"/>
      <c r="E168" s="26"/>
      <c r="F168" s="26"/>
      <c r="G168" s="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7"/>
      <c r="AJ168" s="9"/>
      <c r="AK168" s="26"/>
      <c r="AL168" s="26"/>
      <c r="AM168" s="26"/>
      <c r="AN168" s="9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 x14ac:dyDescent="0.25">
      <c r="A169" s="26"/>
      <c r="B169" s="26"/>
      <c r="C169" s="26"/>
      <c r="D169" s="26"/>
      <c r="E169" s="26"/>
      <c r="F169" s="26"/>
      <c r="G169" s="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7"/>
      <c r="AJ169" s="9"/>
      <c r="AK169" s="26"/>
      <c r="AL169" s="26"/>
      <c r="AM169" s="26"/>
      <c r="AN169" s="9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 x14ac:dyDescent="0.25">
      <c r="A170" s="26"/>
      <c r="B170" s="26"/>
      <c r="C170" s="26"/>
      <c r="D170" s="26"/>
      <c r="E170" s="26"/>
      <c r="F170" s="26"/>
      <c r="G170" s="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7"/>
      <c r="AJ170" s="9"/>
      <c r="AK170" s="26"/>
      <c r="AL170" s="26"/>
      <c r="AM170" s="26"/>
      <c r="AN170" s="9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 x14ac:dyDescent="0.25">
      <c r="A171" s="26"/>
      <c r="B171" s="26"/>
      <c r="C171" s="26"/>
      <c r="D171" s="26"/>
      <c r="E171" s="26"/>
      <c r="F171" s="26"/>
      <c r="G171" s="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7"/>
      <c r="AJ171" s="9"/>
      <c r="AK171" s="26"/>
      <c r="AL171" s="26"/>
      <c r="AM171" s="26"/>
      <c r="AN171" s="9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 x14ac:dyDescent="0.25">
      <c r="A172" s="26"/>
      <c r="B172" s="26"/>
      <c r="C172" s="26"/>
      <c r="D172" s="26"/>
      <c r="E172" s="26"/>
      <c r="F172" s="26"/>
      <c r="G172" s="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7"/>
      <c r="AJ172" s="9"/>
      <c r="AK172" s="26"/>
      <c r="AL172" s="26"/>
      <c r="AM172" s="26"/>
      <c r="AN172" s="9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 x14ac:dyDescent="0.25">
      <c r="A173" s="26"/>
      <c r="B173" s="26"/>
      <c r="C173" s="26"/>
      <c r="D173" s="26"/>
      <c r="E173" s="26"/>
      <c r="F173" s="26"/>
      <c r="G173" s="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7"/>
      <c r="AJ173" s="9"/>
      <c r="AK173" s="26"/>
      <c r="AL173" s="26"/>
      <c r="AM173" s="26"/>
      <c r="AN173" s="9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 x14ac:dyDescent="0.25">
      <c r="A174" s="26"/>
      <c r="B174" s="26"/>
      <c r="C174" s="26"/>
      <c r="D174" s="26"/>
      <c r="E174" s="26"/>
      <c r="F174" s="26"/>
      <c r="G174" s="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7"/>
      <c r="AJ174" s="9"/>
      <c r="AK174" s="26"/>
      <c r="AL174" s="26"/>
      <c r="AM174" s="26"/>
      <c r="AN174" s="9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 x14ac:dyDescent="0.25">
      <c r="A175" s="26"/>
      <c r="B175" s="26"/>
      <c r="C175" s="26"/>
      <c r="D175" s="26"/>
      <c r="E175" s="26"/>
      <c r="F175" s="26"/>
      <c r="G175" s="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7"/>
      <c r="AJ175" s="9"/>
      <c r="AK175" s="26"/>
      <c r="AL175" s="26"/>
      <c r="AM175" s="26"/>
      <c r="AN175" s="9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 x14ac:dyDescent="0.25">
      <c r="A176" s="26"/>
      <c r="B176" s="26"/>
      <c r="C176" s="26"/>
      <c r="D176" s="26"/>
      <c r="E176" s="26"/>
      <c r="F176" s="26"/>
      <c r="G176" s="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7"/>
      <c r="AJ176" s="9"/>
      <c r="AK176" s="26"/>
      <c r="AL176" s="26"/>
      <c r="AM176" s="26"/>
      <c r="AN176" s="9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 x14ac:dyDescent="0.25">
      <c r="A177" s="26"/>
      <c r="B177" s="26"/>
      <c r="C177" s="26"/>
      <c r="D177" s="26"/>
      <c r="E177" s="26"/>
      <c r="F177" s="26"/>
      <c r="G177" s="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7"/>
      <c r="AJ177" s="9"/>
      <c r="AK177" s="26"/>
      <c r="AL177" s="26"/>
      <c r="AM177" s="26"/>
      <c r="AN177" s="9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 x14ac:dyDescent="0.25">
      <c r="A178" s="26"/>
      <c r="B178" s="26"/>
      <c r="C178" s="26"/>
      <c r="D178" s="26"/>
      <c r="E178" s="26"/>
      <c r="F178" s="26"/>
      <c r="G178" s="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7"/>
      <c r="AJ178" s="9"/>
      <c r="AK178" s="26"/>
      <c r="AL178" s="26"/>
      <c r="AM178" s="26"/>
      <c r="AN178" s="9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 x14ac:dyDescent="0.25">
      <c r="A179" s="26"/>
      <c r="B179" s="26"/>
      <c r="C179" s="26"/>
      <c r="D179" s="26"/>
      <c r="E179" s="26"/>
      <c r="F179" s="26"/>
      <c r="G179" s="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7"/>
      <c r="AJ179" s="9"/>
      <c r="AK179" s="26"/>
      <c r="AL179" s="26"/>
      <c r="AM179" s="26"/>
      <c r="AN179" s="9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 x14ac:dyDescent="0.25">
      <c r="A180" s="26"/>
      <c r="B180" s="26"/>
      <c r="C180" s="26"/>
      <c r="D180" s="26"/>
      <c r="E180" s="26"/>
      <c r="F180" s="26"/>
      <c r="G180" s="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7"/>
      <c r="AJ180" s="9"/>
      <c r="AK180" s="26"/>
      <c r="AL180" s="26"/>
      <c r="AM180" s="26"/>
      <c r="AN180" s="9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 x14ac:dyDescent="0.25">
      <c r="A181" s="26"/>
      <c r="B181" s="26"/>
      <c r="C181" s="26"/>
      <c r="D181" s="26"/>
      <c r="E181" s="26"/>
      <c r="F181" s="26"/>
      <c r="G181" s="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7"/>
      <c r="AJ181" s="9"/>
      <c r="AK181" s="26"/>
      <c r="AL181" s="26"/>
      <c r="AM181" s="26"/>
      <c r="AN181" s="9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 x14ac:dyDescent="0.25">
      <c r="A182" s="26"/>
      <c r="B182" s="26"/>
      <c r="C182" s="26"/>
      <c r="D182" s="26"/>
      <c r="E182" s="26"/>
      <c r="F182" s="26"/>
      <c r="G182" s="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7"/>
      <c r="AJ182" s="9"/>
      <c r="AK182" s="26"/>
      <c r="AL182" s="26"/>
      <c r="AM182" s="26"/>
      <c r="AN182" s="9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 x14ac:dyDescent="0.25">
      <c r="A183" s="26"/>
      <c r="B183" s="26"/>
      <c r="C183" s="26"/>
      <c r="D183" s="26"/>
      <c r="E183" s="26"/>
      <c r="F183" s="26"/>
      <c r="G183" s="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7"/>
      <c r="AJ183" s="9"/>
      <c r="AK183" s="26"/>
      <c r="AL183" s="26"/>
      <c r="AM183" s="26"/>
      <c r="AN183" s="9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 x14ac:dyDescent="0.25">
      <c r="A184" s="26"/>
      <c r="B184" s="26"/>
      <c r="C184" s="26"/>
      <c r="D184" s="26"/>
      <c r="E184" s="26"/>
      <c r="F184" s="26"/>
      <c r="G184" s="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7"/>
      <c r="AJ184" s="9"/>
      <c r="AK184" s="26"/>
      <c r="AL184" s="26"/>
      <c r="AM184" s="26"/>
      <c r="AN184" s="9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 x14ac:dyDescent="0.25">
      <c r="A185" s="26"/>
      <c r="B185" s="26"/>
      <c r="C185" s="26"/>
      <c r="D185" s="26"/>
      <c r="E185" s="26"/>
      <c r="F185" s="26"/>
      <c r="G185" s="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7"/>
      <c r="AJ185" s="9"/>
      <c r="AK185" s="26"/>
      <c r="AL185" s="26"/>
      <c r="AM185" s="26"/>
      <c r="AN185" s="9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 x14ac:dyDescent="0.25">
      <c r="A186" s="26"/>
      <c r="B186" s="26"/>
      <c r="C186" s="26"/>
      <c r="D186" s="26"/>
      <c r="E186" s="26"/>
      <c r="F186" s="26"/>
      <c r="G186" s="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7"/>
      <c r="AJ186" s="9"/>
      <c r="AK186" s="26"/>
      <c r="AL186" s="26"/>
      <c r="AM186" s="26"/>
      <c r="AN186" s="9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 x14ac:dyDescent="0.25">
      <c r="A187" s="26"/>
      <c r="B187" s="26"/>
      <c r="C187" s="26"/>
      <c r="D187" s="26"/>
      <c r="E187" s="26"/>
      <c r="F187" s="26"/>
      <c r="G187" s="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7"/>
      <c r="AJ187" s="9"/>
      <c r="AK187" s="26"/>
      <c r="AL187" s="26"/>
      <c r="AM187" s="26"/>
      <c r="AN187" s="9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 x14ac:dyDescent="0.25">
      <c r="A188" s="26"/>
      <c r="B188" s="26"/>
      <c r="C188" s="26"/>
      <c r="D188" s="26"/>
      <c r="E188" s="26"/>
      <c r="F188" s="26"/>
      <c r="G188" s="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7"/>
      <c r="AJ188" s="9"/>
      <c r="AK188" s="26"/>
      <c r="AL188" s="26"/>
      <c r="AM188" s="26"/>
      <c r="AN188" s="9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 x14ac:dyDescent="0.25">
      <c r="A189" s="26"/>
      <c r="B189" s="26"/>
      <c r="C189" s="26"/>
      <c r="D189" s="26"/>
      <c r="E189" s="26"/>
      <c r="F189" s="26"/>
      <c r="G189" s="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7"/>
      <c r="AJ189" s="9"/>
      <c r="AK189" s="26"/>
      <c r="AL189" s="26"/>
      <c r="AM189" s="26"/>
      <c r="AN189" s="9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 x14ac:dyDescent="0.25">
      <c r="A190" s="26"/>
      <c r="B190" s="26"/>
      <c r="C190" s="26"/>
      <c r="D190" s="26"/>
      <c r="E190" s="26"/>
      <c r="F190" s="26"/>
      <c r="G190" s="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7"/>
      <c r="AJ190" s="9"/>
      <c r="AK190" s="26"/>
      <c r="AL190" s="26"/>
      <c r="AM190" s="26"/>
      <c r="AN190" s="9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 x14ac:dyDescent="0.25">
      <c r="A191" s="26"/>
      <c r="B191" s="26"/>
      <c r="C191" s="26"/>
      <c r="D191" s="26"/>
      <c r="E191" s="26"/>
      <c r="F191" s="26"/>
      <c r="G191" s="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7"/>
      <c r="AJ191" s="9"/>
      <c r="AK191" s="26"/>
      <c r="AL191" s="26"/>
      <c r="AM191" s="26"/>
      <c r="AN191" s="9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 x14ac:dyDescent="0.25">
      <c r="A192" s="26"/>
      <c r="B192" s="26"/>
      <c r="C192" s="26"/>
      <c r="D192" s="26"/>
      <c r="E192" s="26"/>
      <c r="F192" s="26"/>
      <c r="G192" s="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7"/>
      <c r="AJ192" s="9"/>
      <c r="AK192" s="26"/>
      <c r="AL192" s="26"/>
      <c r="AM192" s="26"/>
      <c r="AN192" s="9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 x14ac:dyDescent="0.25">
      <c r="A193" s="26"/>
      <c r="B193" s="26"/>
      <c r="C193" s="26"/>
      <c r="D193" s="26"/>
      <c r="E193" s="26"/>
      <c r="F193" s="26"/>
      <c r="G193" s="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7"/>
      <c r="AJ193" s="9"/>
      <c r="AK193" s="26"/>
      <c r="AL193" s="26"/>
      <c r="AM193" s="26"/>
      <c r="AN193" s="9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 x14ac:dyDescent="0.25">
      <c r="A194" s="26"/>
      <c r="B194" s="26"/>
      <c r="C194" s="26"/>
      <c r="D194" s="26"/>
      <c r="E194" s="26"/>
      <c r="F194" s="26"/>
      <c r="G194" s="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7"/>
      <c r="AJ194" s="9"/>
      <c r="AK194" s="26"/>
      <c r="AL194" s="26"/>
      <c r="AM194" s="26"/>
      <c r="AN194" s="9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 x14ac:dyDescent="0.25">
      <c r="A195" s="26"/>
      <c r="B195" s="26"/>
      <c r="C195" s="26"/>
      <c r="D195" s="26"/>
      <c r="E195" s="26"/>
      <c r="F195" s="26"/>
      <c r="G195" s="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7"/>
      <c r="AJ195" s="9"/>
      <c r="AK195" s="26"/>
      <c r="AL195" s="26"/>
      <c r="AM195" s="26"/>
      <c r="AN195" s="9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 x14ac:dyDescent="0.25">
      <c r="A196" s="26"/>
      <c r="B196" s="26"/>
      <c r="C196" s="26"/>
      <c r="D196" s="26"/>
      <c r="E196" s="26"/>
      <c r="F196" s="26"/>
      <c r="G196" s="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7"/>
      <c r="AJ196" s="9"/>
      <c r="AK196" s="26"/>
      <c r="AL196" s="26"/>
      <c r="AM196" s="26"/>
      <c r="AN196" s="9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 x14ac:dyDescent="0.25">
      <c r="A197" s="26"/>
      <c r="B197" s="26"/>
      <c r="C197" s="26"/>
      <c r="D197" s="26"/>
      <c r="E197" s="26"/>
      <c r="F197" s="26"/>
      <c r="G197" s="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7"/>
      <c r="AJ197" s="9"/>
      <c r="AK197" s="26"/>
      <c r="AL197" s="26"/>
      <c r="AM197" s="26"/>
      <c r="AN197" s="9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 x14ac:dyDescent="0.25">
      <c r="A198" s="26"/>
      <c r="B198" s="26"/>
      <c r="C198" s="26"/>
      <c r="D198" s="26"/>
      <c r="E198" s="26"/>
      <c r="F198" s="26"/>
      <c r="G198" s="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7"/>
      <c r="AJ198" s="9"/>
      <c r="AK198" s="26"/>
      <c r="AL198" s="26"/>
      <c r="AM198" s="26"/>
      <c r="AN198" s="9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 x14ac:dyDescent="0.25">
      <c r="A199" s="26"/>
      <c r="B199" s="26"/>
      <c r="C199" s="26"/>
      <c r="D199" s="26"/>
      <c r="E199" s="26"/>
      <c r="F199" s="26"/>
      <c r="G199" s="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7"/>
      <c r="AJ199" s="9"/>
      <c r="AK199" s="26"/>
      <c r="AL199" s="26"/>
      <c r="AM199" s="26"/>
      <c r="AN199" s="9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 x14ac:dyDescent="0.25">
      <c r="A200" s="26"/>
      <c r="B200" s="26"/>
      <c r="C200" s="26"/>
      <c r="D200" s="26"/>
      <c r="E200" s="26"/>
      <c r="F200" s="26"/>
      <c r="G200" s="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7"/>
      <c r="AJ200" s="9"/>
      <c r="AK200" s="26"/>
      <c r="AL200" s="26"/>
      <c r="AM200" s="26"/>
      <c r="AN200" s="9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 x14ac:dyDescent="0.25">
      <c r="A201" s="26"/>
      <c r="B201" s="26"/>
      <c r="C201" s="26"/>
      <c r="D201" s="26"/>
      <c r="E201" s="26"/>
      <c r="F201" s="26"/>
      <c r="G201" s="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7"/>
      <c r="AJ201" s="9"/>
      <c r="AK201" s="26"/>
      <c r="AL201" s="26"/>
      <c r="AM201" s="26"/>
      <c r="AN201" s="9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 x14ac:dyDescent="0.25">
      <c r="A202" s="26"/>
      <c r="B202" s="26"/>
      <c r="C202" s="26"/>
      <c r="D202" s="26"/>
      <c r="E202" s="26"/>
      <c r="F202" s="26"/>
      <c r="G202" s="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7"/>
      <c r="AJ202" s="9"/>
      <c r="AK202" s="26"/>
      <c r="AL202" s="26"/>
      <c r="AM202" s="26"/>
      <c r="AN202" s="9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 x14ac:dyDescent="0.25">
      <c r="A203" s="26"/>
      <c r="B203" s="26"/>
      <c r="C203" s="26"/>
      <c r="D203" s="26"/>
      <c r="E203" s="26"/>
      <c r="F203" s="26"/>
      <c r="G203" s="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7"/>
      <c r="AJ203" s="9"/>
      <c r="AK203" s="26"/>
      <c r="AL203" s="26"/>
      <c r="AM203" s="26"/>
      <c r="AN203" s="9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 x14ac:dyDescent="0.25">
      <c r="A204" s="26"/>
      <c r="B204" s="26"/>
      <c r="C204" s="26"/>
      <c r="D204" s="26"/>
      <c r="E204" s="26"/>
      <c r="F204" s="26"/>
      <c r="G204" s="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7"/>
      <c r="AJ204" s="9"/>
      <c r="AK204" s="26"/>
      <c r="AL204" s="26"/>
      <c r="AM204" s="26"/>
      <c r="AN204" s="9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 x14ac:dyDescent="0.25">
      <c r="A205" s="26"/>
      <c r="B205" s="26"/>
      <c r="C205" s="26"/>
      <c r="D205" s="26"/>
      <c r="E205" s="26"/>
      <c r="F205" s="26"/>
      <c r="G205" s="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7"/>
      <c r="AJ205" s="9"/>
      <c r="AK205" s="26"/>
      <c r="AL205" s="26"/>
      <c r="AM205" s="26"/>
      <c r="AN205" s="9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 x14ac:dyDescent="0.25">
      <c r="A206" s="26"/>
      <c r="B206" s="26"/>
      <c r="C206" s="26"/>
      <c r="D206" s="26"/>
      <c r="E206" s="26"/>
      <c r="F206" s="26"/>
      <c r="G206" s="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7"/>
      <c r="AJ206" s="9"/>
      <c r="AK206" s="26"/>
      <c r="AL206" s="26"/>
      <c r="AM206" s="26"/>
      <c r="AN206" s="9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 x14ac:dyDescent="0.25">
      <c r="A207" s="26"/>
      <c r="B207" s="26"/>
      <c r="C207" s="26"/>
      <c r="D207" s="26"/>
      <c r="E207" s="26"/>
      <c r="F207" s="26"/>
      <c r="G207" s="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7"/>
      <c r="AJ207" s="9"/>
      <c r="AK207" s="26"/>
      <c r="AL207" s="26"/>
      <c r="AM207" s="26"/>
      <c r="AN207" s="9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 x14ac:dyDescent="0.25">
      <c r="A208" s="26"/>
      <c r="B208" s="26"/>
      <c r="C208" s="26"/>
      <c r="D208" s="26"/>
      <c r="E208" s="26"/>
      <c r="F208" s="26"/>
      <c r="G208" s="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7"/>
      <c r="AJ208" s="9"/>
      <c r="AK208" s="26"/>
      <c r="AL208" s="26"/>
      <c r="AM208" s="26"/>
      <c r="AN208" s="9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 x14ac:dyDescent="0.25">
      <c r="A209" s="26"/>
      <c r="B209" s="26"/>
      <c r="C209" s="26"/>
      <c r="D209" s="26"/>
      <c r="E209" s="26"/>
      <c r="F209" s="26"/>
      <c r="G209" s="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7"/>
      <c r="AJ209" s="9"/>
      <c r="AK209" s="26"/>
      <c r="AL209" s="26"/>
      <c r="AM209" s="26"/>
      <c r="AN209" s="9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 x14ac:dyDescent="0.25">
      <c r="A210" s="26"/>
      <c r="B210" s="26"/>
      <c r="C210" s="26"/>
      <c r="D210" s="26"/>
      <c r="E210" s="26"/>
      <c r="F210" s="26"/>
      <c r="G210" s="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7"/>
      <c r="AJ210" s="9"/>
      <c r="AK210" s="26"/>
      <c r="AL210" s="26"/>
      <c r="AM210" s="26"/>
      <c r="AN210" s="9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 x14ac:dyDescent="0.25">
      <c r="A211" s="26"/>
      <c r="B211" s="26"/>
      <c r="C211" s="26"/>
      <c r="D211" s="26"/>
      <c r="E211" s="26"/>
      <c r="F211" s="26"/>
      <c r="G211" s="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7"/>
      <c r="AJ211" s="9"/>
      <c r="AK211" s="26"/>
      <c r="AL211" s="26"/>
      <c r="AM211" s="26"/>
      <c r="AN211" s="9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 x14ac:dyDescent="0.25">
      <c r="A212" s="26"/>
      <c r="B212" s="26"/>
      <c r="C212" s="26"/>
      <c r="D212" s="26"/>
      <c r="E212" s="26"/>
      <c r="F212" s="26"/>
      <c r="G212" s="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7"/>
      <c r="AJ212" s="9"/>
      <c r="AK212" s="26"/>
      <c r="AL212" s="26"/>
      <c r="AM212" s="26"/>
      <c r="AN212" s="9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 x14ac:dyDescent="0.25">
      <c r="A213" s="26"/>
      <c r="B213" s="26"/>
      <c r="C213" s="26"/>
      <c r="D213" s="26"/>
      <c r="E213" s="26"/>
      <c r="F213" s="26"/>
      <c r="G213" s="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7"/>
      <c r="AJ213" s="9"/>
      <c r="AK213" s="26"/>
      <c r="AL213" s="26"/>
      <c r="AM213" s="26"/>
      <c r="AN213" s="9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 x14ac:dyDescent="0.25">
      <c r="A214" s="26"/>
      <c r="B214" s="26"/>
      <c r="C214" s="26"/>
      <c r="D214" s="26"/>
      <c r="E214" s="26"/>
      <c r="F214" s="26"/>
      <c r="G214" s="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7"/>
      <c r="AJ214" s="9"/>
      <c r="AK214" s="26"/>
      <c r="AL214" s="26"/>
      <c r="AM214" s="26"/>
      <c r="AN214" s="9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 x14ac:dyDescent="0.25">
      <c r="A215" s="26"/>
      <c r="B215" s="26"/>
      <c r="C215" s="26"/>
      <c r="D215" s="26"/>
      <c r="E215" s="26"/>
      <c r="F215" s="26"/>
      <c r="G215" s="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7"/>
      <c r="AJ215" s="9"/>
      <c r="AK215" s="26"/>
      <c r="AL215" s="26"/>
      <c r="AM215" s="26"/>
      <c r="AN215" s="9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 x14ac:dyDescent="0.25">
      <c r="A216" s="26"/>
      <c r="B216" s="26"/>
      <c r="C216" s="26"/>
      <c r="D216" s="26"/>
      <c r="E216" s="26"/>
      <c r="F216" s="26"/>
      <c r="G216" s="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7"/>
      <c r="AJ216" s="9"/>
      <c r="AK216" s="26"/>
      <c r="AL216" s="26"/>
      <c r="AM216" s="26"/>
      <c r="AN216" s="9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 x14ac:dyDescent="0.25">
      <c r="A217" s="26"/>
      <c r="B217" s="26"/>
      <c r="C217" s="26"/>
      <c r="D217" s="26"/>
      <c r="E217" s="26"/>
      <c r="F217" s="26"/>
      <c r="G217" s="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7"/>
      <c r="AJ217" s="9"/>
      <c r="AK217" s="26"/>
      <c r="AL217" s="26"/>
      <c r="AM217" s="26"/>
      <c r="AN217" s="9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 x14ac:dyDescent="0.25">
      <c r="A218" s="26"/>
      <c r="B218" s="26"/>
      <c r="C218" s="26"/>
      <c r="D218" s="26"/>
      <c r="E218" s="26"/>
      <c r="F218" s="26"/>
      <c r="G218" s="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7"/>
      <c r="AJ218" s="9"/>
      <c r="AK218" s="26"/>
      <c r="AL218" s="26"/>
      <c r="AM218" s="26"/>
      <c r="AN218" s="9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 x14ac:dyDescent="0.25">
      <c r="A219" s="26"/>
      <c r="B219" s="26"/>
      <c r="C219" s="26"/>
      <c r="D219" s="26"/>
      <c r="E219" s="26"/>
      <c r="F219" s="26"/>
      <c r="G219" s="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7"/>
      <c r="AJ219" s="9"/>
      <c r="AK219" s="26"/>
      <c r="AL219" s="26"/>
      <c r="AM219" s="26"/>
      <c r="AN219" s="9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 x14ac:dyDescent="0.25">
      <c r="A220" s="26"/>
      <c r="B220" s="26"/>
      <c r="C220" s="26"/>
      <c r="D220" s="26"/>
      <c r="E220" s="26"/>
      <c r="F220" s="26"/>
      <c r="G220" s="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7"/>
      <c r="AJ220" s="9"/>
      <c r="AK220" s="26"/>
      <c r="AL220" s="26"/>
      <c r="AM220" s="26"/>
      <c r="AN220" s="9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 x14ac:dyDescent="0.25">
      <c r="A221" s="26"/>
      <c r="B221" s="26"/>
      <c r="C221" s="26"/>
      <c r="D221" s="26"/>
      <c r="E221" s="26"/>
      <c r="F221" s="26"/>
      <c r="G221" s="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7"/>
      <c r="AJ221" s="9"/>
      <c r="AK221" s="26"/>
      <c r="AL221" s="26"/>
      <c r="AM221" s="26"/>
      <c r="AN221" s="9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 x14ac:dyDescent="0.25">
      <c r="A222" s="26"/>
      <c r="B222" s="26"/>
      <c r="C222" s="26"/>
      <c r="D222" s="26"/>
      <c r="E222" s="26"/>
      <c r="F222" s="26"/>
      <c r="G222" s="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7"/>
      <c r="AJ222" s="9"/>
      <c r="AK222" s="26"/>
      <c r="AL222" s="26"/>
      <c r="AM222" s="26"/>
      <c r="AN222" s="9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 x14ac:dyDescent="0.25">
      <c r="A223" s="26"/>
      <c r="B223" s="26"/>
      <c r="C223" s="26"/>
      <c r="D223" s="26"/>
      <c r="E223" s="26"/>
      <c r="F223" s="26"/>
      <c r="G223" s="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7"/>
      <c r="AJ223" s="9"/>
      <c r="AK223" s="26"/>
      <c r="AL223" s="26"/>
      <c r="AM223" s="26"/>
      <c r="AN223" s="9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 x14ac:dyDescent="0.25">
      <c r="A224" s="26"/>
      <c r="B224" s="26"/>
      <c r="C224" s="26"/>
      <c r="D224" s="26"/>
      <c r="E224" s="26"/>
      <c r="F224" s="26"/>
      <c r="G224" s="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7"/>
      <c r="AJ224" s="9"/>
      <c r="AK224" s="26"/>
      <c r="AL224" s="26"/>
      <c r="AM224" s="26"/>
      <c r="AN224" s="9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 x14ac:dyDescent="0.25">
      <c r="A225" s="26"/>
      <c r="B225" s="26"/>
      <c r="C225" s="26"/>
      <c r="D225" s="26"/>
      <c r="E225" s="26"/>
      <c r="F225" s="26"/>
      <c r="G225" s="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7"/>
      <c r="AJ225" s="9"/>
      <c r="AK225" s="26"/>
      <c r="AL225" s="26"/>
      <c r="AM225" s="26"/>
      <c r="AN225" s="9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 x14ac:dyDescent="0.25">
      <c r="A226" s="26"/>
      <c r="B226" s="26"/>
      <c r="C226" s="26"/>
      <c r="D226" s="26"/>
      <c r="E226" s="26"/>
      <c r="F226" s="26"/>
      <c r="G226" s="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7"/>
      <c r="AJ226" s="9"/>
      <c r="AK226" s="26"/>
      <c r="AL226" s="26"/>
      <c r="AM226" s="26"/>
      <c r="AN226" s="9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 x14ac:dyDescent="0.25">
      <c r="A227" s="26"/>
      <c r="B227" s="26"/>
      <c r="C227" s="26"/>
      <c r="D227" s="26"/>
      <c r="E227" s="26"/>
      <c r="F227" s="26"/>
      <c r="G227" s="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7"/>
      <c r="AJ227" s="9"/>
      <c r="AK227" s="26"/>
      <c r="AL227" s="26"/>
      <c r="AM227" s="26"/>
      <c r="AN227" s="9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 x14ac:dyDescent="0.25">
      <c r="A228" s="26"/>
      <c r="B228" s="26"/>
      <c r="C228" s="26"/>
      <c r="D228" s="26"/>
      <c r="E228" s="26"/>
      <c r="F228" s="26"/>
      <c r="G228" s="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7"/>
      <c r="AJ228" s="9"/>
      <c r="AK228" s="26"/>
      <c r="AL228" s="26"/>
      <c r="AM228" s="26"/>
      <c r="AN228" s="9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 x14ac:dyDescent="0.25">
      <c r="A229" s="26"/>
      <c r="B229" s="26"/>
      <c r="C229" s="26"/>
      <c r="D229" s="26"/>
      <c r="E229" s="26"/>
      <c r="F229" s="26"/>
      <c r="G229" s="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7"/>
      <c r="AJ229" s="9"/>
      <c r="AK229" s="26"/>
      <c r="AL229" s="26"/>
      <c r="AM229" s="26"/>
      <c r="AN229" s="9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 x14ac:dyDescent="0.25">
      <c r="A230" s="26"/>
      <c r="B230" s="26"/>
      <c r="C230" s="26"/>
      <c r="D230" s="26"/>
      <c r="E230" s="26"/>
      <c r="F230" s="26"/>
      <c r="G230" s="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7"/>
      <c r="AJ230" s="9"/>
      <c r="AK230" s="26"/>
      <c r="AL230" s="26"/>
      <c r="AM230" s="26"/>
      <c r="AN230" s="9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 x14ac:dyDescent="0.25">
      <c r="A231" s="26"/>
      <c r="B231" s="26"/>
      <c r="C231" s="26"/>
      <c r="D231" s="26"/>
      <c r="E231" s="26"/>
      <c r="F231" s="26"/>
      <c r="G231" s="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7"/>
      <c r="AJ231" s="9"/>
      <c r="AK231" s="26"/>
      <c r="AL231" s="26"/>
      <c r="AM231" s="26"/>
      <c r="AN231" s="9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 x14ac:dyDescent="0.25">
      <c r="A232" s="26"/>
      <c r="B232" s="26"/>
      <c r="C232" s="26"/>
      <c r="D232" s="26"/>
      <c r="E232" s="26"/>
      <c r="F232" s="26"/>
      <c r="G232" s="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7"/>
      <c r="AJ232" s="9"/>
      <c r="AK232" s="26"/>
      <c r="AL232" s="26"/>
      <c r="AM232" s="26"/>
      <c r="AN232" s="9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 x14ac:dyDescent="0.25">
      <c r="A233" s="26"/>
      <c r="B233" s="26"/>
      <c r="C233" s="26"/>
      <c r="D233" s="26"/>
      <c r="E233" s="26"/>
      <c r="F233" s="26"/>
      <c r="G233" s="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7"/>
      <c r="AJ233" s="9"/>
      <c r="AK233" s="26"/>
      <c r="AL233" s="26"/>
      <c r="AM233" s="26"/>
      <c r="AN233" s="9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 x14ac:dyDescent="0.25">
      <c r="A234" s="26"/>
      <c r="B234" s="26"/>
      <c r="C234" s="26"/>
      <c r="D234" s="26"/>
      <c r="E234" s="26"/>
      <c r="F234" s="26"/>
      <c r="G234" s="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7"/>
      <c r="AJ234" s="9"/>
      <c r="AK234" s="26"/>
      <c r="AL234" s="26"/>
      <c r="AM234" s="26"/>
      <c r="AN234" s="9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 x14ac:dyDescent="0.25">
      <c r="A235" s="26"/>
      <c r="B235" s="26"/>
      <c r="C235" s="26"/>
      <c r="D235" s="26"/>
      <c r="E235" s="26"/>
      <c r="F235" s="26"/>
      <c r="G235" s="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7"/>
      <c r="AJ235" s="9"/>
      <c r="AK235" s="26"/>
      <c r="AL235" s="26"/>
      <c r="AM235" s="26"/>
      <c r="AN235" s="9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 x14ac:dyDescent="0.25">
      <c r="A236" s="26"/>
      <c r="B236" s="26"/>
      <c r="C236" s="26"/>
      <c r="D236" s="26"/>
      <c r="E236" s="26"/>
      <c r="F236" s="26"/>
      <c r="G236" s="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7"/>
      <c r="AJ236" s="9"/>
      <c r="AK236" s="26"/>
      <c r="AL236" s="26"/>
      <c r="AM236" s="26"/>
      <c r="AN236" s="9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 x14ac:dyDescent="0.25">
      <c r="A237" s="26"/>
      <c r="B237" s="26"/>
      <c r="C237" s="26"/>
      <c r="D237" s="26"/>
      <c r="E237" s="26"/>
      <c r="F237" s="26"/>
      <c r="G237" s="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7"/>
      <c r="AJ237" s="9"/>
      <c r="AK237" s="26"/>
      <c r="AL237" s="26"/>
      <c r="AM237" s="26"/>
      <c r="AN237" s="9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 x14ac:dyDescent="0.25">
      <c r="A238" s="26"/>
      <c r="B238" s="26"/>
      <c r="C238" s="26"/>
      <c r="D238" s="26"/>
      <c r="E238" s="26"/>
      <c r="F238" s="26"/>
      <c r="G238" s="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7"/>
      <c r="AJ238" s="9"/>
      <c r="AK238" s="26"/>
      <c r="AL238" s="26"/>
      <c r="AM238" s="26"/>
      <c r="AN238" s="9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 x14ac:dyDescent="0.25">
      <c r="A239" s="26"/>
      <c r="B239" s="26"/>
      <c r="C239" s="26"/>
      <c r="D239" s="26"/>
      <c r="E239" s="26"/>
      <c r="F239" s="26"/>
      <c r="G239" s="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7"/>
      <c r="AJ239" s="9"/>
      <c r="AK239" s="26"/>
      <c r="AL239" s="26"/>
      <c r="AM239" s="26"/>
      <c r="AN239" s="9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 x14ac:dyDescent="0.25">
      <c r="A240" s="26"/>
      <c r="B240" s="26"/>
      <c r="C240" s="26"/>
      <c r="D240" s="26"/>
      <c r="E240" s="26"/>
      <c r="F240" s="26"/>
      <c r="G240" s="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7"/>
      <c r="AJ240" s="9"/>
      <c r="AK240" s="26"/>
      <c r="AL240" s="26"/>
      <c r="AM240" s="26"/>
      <c r="AN240" s="9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 x14ac:dyDescent="0.25">
      <c r="A241" s="26"/>
      <c r="B241" s="26"/>
      <c r="C241" s="26"/>
      <c r="D241" s="26"/>
      <c r="E241" s="26"/>
      <c r="F241" s="26"/>
      <c r="G241" s="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7"/>
      <c r="AJ241" s="9"/>
      <c r="AK241" s="26"/>
      <c r="AL241" s="26"/>
      <c r="AM241" s="26"/>
      <c r="AN241" s="9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 x14ac:dyDescent="0.25">
      <c r="A242" s="26"/>
      <c r="B242" s="26"/>
      <c r="C242" s="26"/>
      <c r="D242" s="26"/>
      <c r="E242" s="26"/>
      <c r="F242" s="26"/>
      <c r="G242" s="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7"/>
      <c r="AJ242" s="9"/>
      <c r="AK242" s="26"/>
      <c r="AL242" s="26"/>
      <c r="AM242" s="26"/>
      <c r="AN242" s="9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 x14ac:dyDescent="0.25">
      <c r="A243" s="26"/>
      <c r="B243" s="26"/>
      <c r="C243" s="26"/>
      <c r="D243" s="26"/>
      <c r="E243" s="26"/>
      <c r="F243" s="26"/>
      <c r="G243" s="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7"/>
      <c r="AJ243" s="9"/>
      <c r="AK243" s="26"/>
      <c r="AL243" s="26"/>
      <c r="AM243" s="26"/>
      <c r="AN243" s="9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 x14ac:dyDescent="0.25">
      <c r="A244" s="26"/>
      <c r="B244" s="26"/>
      <c r="C244" s="26"/>
      <c r="D244" s="26"/>
      <c r="E244" s="26"/>
      <c r="F244" s="26"/>
      <c r="G244" s="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7"/>
      <c r="AJ244" s="9"/>
      <c r="AK244" s="26"/>
      <c r="AL244" s="26"/>
      <c r="AM244" s="26"/>
      <c r="AN244" s="9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 x14ac:dyDescent="0.25">
      <c r="A245" s="26"/>
      <c r="B245" s="26"/>
      <c r="C245" s="26"/>
      <c r="D245" s="26"/>
      <c r="E245" s="26"/>
      <c r="F245" s="26"/>
      <c r="G245" s="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7"/>
      <c r="AJ245" s="9"/>
      <c r="AK245" s="26"/>
      <c r="AL245" s="26"/>
      <c r="AM245" s="26"/>
      <c r="AN245" s="9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 x14ac:dyDescent="0.25">
      <c r="A246" s="26"/>
      <c r="B246" s="26"/>
      <c r="C246" s="26"/>
      <c r="D246" s="26"/>
      <c r="E246" s="26"/>
      <c r="F246" s="26"/>
      <c r="G246" s="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7"/>
      <c r="AJ246" s="9"/>
      <c r="AK246" s="26"/>
      <c r="AL246" s="26"/>
      <c r="AM246" s="26"/>
      <c r="AN246" s="9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 x14ac:dyDescent="0.25">
      <c r="A247" s="26"/>
      <c r="B247" s="26"/>
      <c r="C247" s="26"/>
      <c r="D247" s="26"/>
      <c r="E247" s="26"/>
      <c r="F247" s="26"/>
      <c r="G247" s="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7"/>
      <c r="AJ247" s="9"/>
      <c r="AK247" s="26"/>
      <c r="AL247" s="26"/>
      <c r="AM247" s="26"/>
      <c r="AN247" s="9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 x14ac:dyDescent="0.25">
      <c r="A248" s="26"/>
      <c r="B248" s="26"/>
      <c r="C248" s="26"/>
      <c r="D248" s="26"/>
      <c r="E248" s="26"/>
      <c r="F248" s="26"/>
      <c r="G248" s="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7"/>
      <c r="AJ248" s="9"/>
      <c r="AK248" s="26"/>
      <c r="AL248" s="26"/>
      <c r="AM248" s="26"/>
      <c r="AN248" s="9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 x14ac:dyDescent="0.25">
      <c r="A249" s="26"/>
      <c r="B249" s="26"/>
      <c r="C249" s="26"/>
      <c r="D249" s="26"/>
      <c r="E249" s="26"/>
      <c r="F249" s="26"/>
      <c r="G249" s="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7"/>
      <c r="AJ249" s="9"/>
      <c r="AK249" s="26"/>
      <c r="AL249" s="26"/>
      <c r="AM249" s="26"/>
      <c r="AN249" s="9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 x14ac:dyDescent="0.25">
      <c r="A250" s="26"/>
      <c r="B250" s="26"/>
      <c r="C250" s="26"/>
      <c r="D250" s="26"/>
      <c r="E250" s="26"/>
      <c r="F250" s="26"/>
      <c r="G250" s="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7"/>
      <c r="AJ250" s="9"/>
      <c r="AK250" s="26"/>
      <c r="AL250" s="26"/>
      <c r="AM250" s="26"/>
      <c r="AN250" s="9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 x14ac:dyDescent="0.25">
      <c r="A251" s="26"/>
      <c r="B251" s="26"/>
      <c r="C251" s="26"/>
      <c r="D251" s="26"/>
      <c r="E251" s="26"/>
      <c r="F251" s="26"/>
      <c r="G251" s="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7"/>
      <c r="AJ251" s="9"/>
      <c r="AK251" s="26"/>
      <c r="AL251" s="26"/>
      <c r="AM251" s="26"/>
      <c r="AN251" s="9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 x14ac:dyDescent="0.25">
      <c r="A252" s="26"/>
      <c r="B252" s="26"/>
      <c r="C252" s="26"/>
      <c r="D252" s="26"/>
      <c r="E252" s="26"/>
      <c r="F252" s="26"/>
      <c r="G252" s="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7"/>
      <c r="AJ252" s="9"/>
      <c r="AK252" s="26"/>
      <c r="AL252" s="26"/>
      <c r="AM252" s="26"/>
      <c r="AN252" s="9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 x14ac:dyDescent="0.25">
      <c r="A253" s="26"/>
      <c r="B253" s="26"/>
      <c r="C253" s="26"/>
      <c r="D253" s="26"/>
      <c r="E253" s="26"/>
      <c r="F253" s="26"/>
      <c r="G253" s="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7"/>
      <c r="AJ253" s="9"/>
      <c r="AK253" s="26"/>
      <c r="AL253" s="26"/>
      <c r="AM253" s="26"/>
      <c r="AN253" s="9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 x14ac:dyDescent="0.25">
      <c r="A254" s="26"/>
      <c r="B254" s="26"/>
      <c r="C254" s="26"/>
      <c r="D254" s="26"/>
      <c r="E254" s="26"/>
      <c r="F254" s="26"/>
      <c r="G254" s="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7"/>
      <c r="AJ254" s="9"/>
      <c r="AK254" s="26"/>
      <c r="AL254" s="26"/>
      <c r="AM254" s="26"/>
      <c r="AN254" s="9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 x14ac:dyDescent="0.25">
      <c r="A255" s="26"/>
      <c r="B255" s="26"/>
      <c r="C255" s="26"/>
      <c r="D255" s="26"/>
      <c r="E255" s="26"/>
      <c r="F255" s="26"/>
      <c r="G255" s="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7"/>
      <c r="AJ255" s="9"/>
      <c r="AK255" s="26"/>
      <c r="AL255" s="26"/>
      <c r="AM255" s="26"/>
      <c r="AN255" s="9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 x14ac:dyDescent="0.25">
      <c r="A256" s="26"/>
      <c r="B256" s="26"/>
      <c r="C256" s="26"/>
      <c r="D256" s="26"/>
      <c r="E256" s="26"/>
      <c r="F256" s="26"/>
      <c r="G256" s="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7"/>
      <c r="AJ256" s="9"/>
      <c r="AK256" s="26"/>
      <c r="AL256" s="26"/>
      <c r="AM256" s="26"/>
      <c r="AN256" s="9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 x14ac:dyDescent="0.25">
      <c r="A257" s="26"/>
      <c r="B257" s="26"/>
      <c r="C257" s="26"/>
      <c r="D257" s="26"/>
      <c r="E257" s="26"/>
      <c r="F257" s="26"/>
      <c r="G257" s="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7"/>
      <c r="AJ257" s="9"/>
      <c r="AK257" s="26"/>
      <c r="AL257" s="26"/>
      <c r="AM257" s="26"/>
      <c r="AN257" s="9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 x14ac:dyDescent="0.25">
      <c r="A258" s="26"/>
      <c r="B258" s="26"/>
      <c r="C258" s="26"/>
      <c r="D258" s="26"/>
      <c r="E258" s="26"/>
      <c r="F258" s="26"/>
      <c r="G258" s="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7"/>
      <c r="AJ258" s="9"/>
      <c r="AK258" s="26"/>
      <c r="AL258" s="26"/>
      <c r="AM258" s="26"/>
      <c r="AN258" s="9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 x14ac:dyDescent="0.25">
      <c r="A259" s="26"/>
      <c r="B259" s="26"/>
      <c r="C259" s="26"/>
      <c r="D259" s="26"/>
      <c r="E259" s="26"/>
      <c r="F259" s="26"/>
      <c r="G259" s="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7"/>
      <c r="AJ259" s="9"/>
      <c r="AK259" s="26"/>
      <c r="AL259" s="26"/>
      <c r="AM259" s="26"/>
      <c r="AN259" s="9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 x14ac:dyDescent="0.25">
      <c r="A260" s="26"/>
      <c r="B260" s="26"/>
      <c r="C260" s="26"/>
      <c r="D260" s="26"/>
      <c r="E260" s="26"/>
      <c r="F260" s="26"/>
      <c r="G260" s="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7"/>
      <c r="AJ260" s="9"/>
      <c r="AK260" s="26"/>
      <c r="AL260" s="26"/>
      <c r="AM260" s="26"/>
      <c r="AN260" s="9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 x14ac:dyDescent="0.25">
      <c r="A261" s="26"/>
      <c r="B261" s="26"/>
      <c r="C261" s="26"/>
      <c r="D261" s="26"/>
      <c r="E261" s="26"/>
      <c r="F261" s="26"/>
      <c r="G261" s="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7"/>
      <c r="AJ261" s="9"/>
      <c r="AK261" s="26"/>
      <c r="AL261" s="26"/>
      <c r="AM261" s="26"/>
      <c r="AN261" s="9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 x14ac:dyDescent="0.25">
      <c r="A262" s="26"/>
      <c r="B262" s="26"/>
      <c r="C262" s="26"/>
      <c r="D262" s="26"/>
      <c r="E262" s="26"/>
      <c r="F262" s="26"/>
      <c r="G262" s="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7"/>
      <c r="AJ262" s="9"/>
      <c r="AK262" s="26"/>
      <c r="AL262" s="26"/>
      <c r="AM262" s="26"/>
      <c r="AN262" s="9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 x14ac:dyDescent="0.25">
      <c r="A263" s="26"/>
      <c r="B263" s="26"/>
      <c r="C263" s="26"/>
      <c r="D263" s="26"/>
      <c r="E263" s="26"/>
      <c r="F263" s="26"/>
      <c r="G263" s="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7"/>
      <c r="AJ263" s="9"/>
      <c r="AK263" s="26"/>
      <c r="AL263" s="26"/>
      <c r="AM263" s="26"/>
      <c r="AN263" s="9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 x14ac:dyDescent="0.25">
      <c r="A264" s="26"/>
      <c r="B264" s="26"/>
      <c r="C264" s="26"/>
      <c r="D264" s="26"/>
      <c r="E264" s="26"/>
      <c r="F264" s="26"/>
      <c r="G264" s="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7"/>
      <c r="AJ264" s="9"/>
      <c r="AK264" s="26"/>
      <c r="AL264" s="26"/>
      <c r="AM264" s="26"/>
      <c r="AN264" s="9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 x14ac:dyDescent="0.25">
      <c r="A265" s="26"/>
      <c r="B265" s="26"/>
      <c r="C265" s="26"/>
      <c r="D265" s="26"/>
      <c r="E265" s="26"/>
      <c r="F265" s="26"/>
      <c r="G265" s="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7"/>
      <c r="AJ265" s="9"/>
      <c r="AK265" s="26"/>
      <c r="AL265" s="26"/>
      <c r="AM265" s="26"/>
      <c r="AN265" s="9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 x14ac:dyDescent="0.25">
      <c r="A266" s="26"/>
      <c r="B266" s="26"/>
      <c r="C266" s="26"/>
      <c r="D266" s="26"/>
      <c r="E266" s="26"/>
      <c r="F266" s="26"/>
      <c r="G266" s="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7"/>
      <c r="AJ266" s="9"/>
      <c r="AK266" s="26"/>
      <c r="AL266" s="26"/>
      <c r="AM266" s="26"/>
      <c r="AN266" s="9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 x14ac:dyDescent="0.25">
      <c r="A267" s="26"/>
      <c r="B267" s="26"/>
      <c r="C267" s="26"/>
      <c r="D267" s="26"/>
      <c r="E267" s="26"/>
      <c r="F267" s="26"/>
      <c r="G267" s="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7"/>
      <c r="AJ267" s="9"/>
      <c r="AK267" s="26"/>
      <c r="AL267" s="26"/>
      <c r="AM267" s="26"/>
      <c r="AN267" s="9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 x14ac:dyDescent="0.25">
      <c r="A268" s="26"/>
      <c r="B268" s="26"/>
      <c r="C268" s="26"/>
      <c r="D268" s="26"/>
      <c r="E268" s="26"/>
      <c r="F268" s="26"/>
      <c r="G268" s="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7"/>
      <c r="AJ268" s="9"/>
      <c r="AK268" s="26"/>
      <c r="AL268" s="26"/>
      <c r="AM268" s="26"/>
      <c r="AN268" s="9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 x14ac:dyDescent="0.25">
      <c r="A269" s="26"/>
      <c r="B269" s="26"/>
      <c r="C269" s="26"/>
      <c r="D269" s="26"/>
      <c r="E269" s="26"/>
      <c r="F269" s="26"/>
      <c r="G269" s="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7"/>
      <c r="AJ269" s="9"/>
      <c r="AK269" s="26"/>
      <c r="AL269" s="26"/>
      <c r="AM269" s="26"/>
      <c r="AN269" s="9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 x14ac:dyDescent="0.25">
      <c r="A270" s="26"/>
      <c r="B270" s="26"/>
      <c r="C270" s="26"/>
      <c r="D270" s="26"/>
      <c r="E270" s="26"/>
      <c r="F270" s="26"/>
      <c r="G270" s="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7"/>
      <c r="AJ270" s="9"/>
      <c r="AK270" s="26"/>
      <c r="AL270" s="26"/>
      <c r="AM270" s="26"/>
      <c r="AN270" s="9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 x14ac:dyDescent="0.25">
      <c r="A271" s="26"/>
      <c r="B271" s="26"/>
      <c r="C271" s="26"/>
      <c r="D271" s="26"/>
      <c r="E271" s="26"/>
      <c r="F271" s="26"/>
      <c r="G271" s="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7"/>
      <c r="AJ271" s="9"/>
      <c r="AK271" s="26"/>
      <c r="AL271" s="26"/>
      <c r="AM271" s="26"/>
      <c r="AN271" s="9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 x14ac:dyDescent="0.25">
      <c r="A272" s="26"/>
      <c r="B272" s="26"/>
      <c r="C272" s="26"/>
      <c r="D272" s="26"/>
      <c r="E272" s="26"/>
      <c r="F272" s="26"/>
      <c r="G272" s="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7"/>
      <c r="AJ272" s="9"/>
      <c r="AK272" s="26"/>
      <c r="AL272" s="26"/>
      <c r="AM272" s="26"/>
      <c r="AN272" s="9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 x14ac:dyDescent="0.25">
      <c r="A273" s="26"/>
      <c r="B273" s="26"/>
      <c r="C273" s="26"/>
      <c r="D273" s="26"/>
      <c r="E273" s="26"/>
      <c r="F273" s="26"/>
      <c r="G273" s="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7"/>
      <c r="AJ273" s="9"/>
      <c r="AK273" s="26"/>
      <c r="AL273" s="26"/>
      <c r="AM273" s="26"/>
      <c r="AN273" s="9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 x14ac:dyDescent="0.25">
      <c r="A274" s="26"/>
      <c r="B274" s="26"/>
      <c r="C274" s="26"/>
      <c r="D274" s="26"/>
      <c r="E274" s="26"/>
      <c r="F274" s="26"/>
      <c r="G274" s="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7"/>
      <c r="AJ274" s="9"/>
      <c r="AK274" s="26"/>
      <c r="AL274" s="26"/>
      <c r="AM274" s="26"/>
      <c r="AN274" s="9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 x14ac:dyDescent="0.25">
      <c r="A275" s="26"/>
      <c r="B275" s="26"/>
      <c r="C275" s="26"/>
      <c r="D275" s="26"/>
      <c r="E275" s="26"/>
      <c r="F275" s="26"/>
      <c r="G275" s="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7"/>
      <c r="AJ275" s="9"/>
      <c r="AK275" s="26"/>
      <c r="AL275" s="26"/>
      <c r="AM275" s="26"/>
      <c r="AN275" s="9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 x14ac:dyDescent="0.25">
      <c r="A276" s="26"/>
      <c r="B276" s="26"/>
      <c r="C276" s="26"/>
      <c r="D276" s="26"/>
      <c r="E276" s="26"/>
      <c r="F276" s="26"/>
      <c r="G276" s="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7"/>
      <c r="AJ276" s="9"/>
      <c r="AK276" s="26"/>
      <c r="AL276" s="26"/>
      <c r="AM276" s="26"/>
      <c r="AN276" s="9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 x14ac:dyDescent="0.25">
      <c r="A277" s="26"/>
      <c r="B277" s="26"/>
      <c r="C277" s="26"/>
      <c r="D277" s="26"/>
      <c r="E277" s="26"/>
      <c r="F277" s="26"/>
      <c r="G277" s="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7"/>
      <c r="AJ277" s="9"/>
      <c r="AK277" s="26"/>
      <c r="AL277" s="26"/>
      <c r="AM277" s="26"/>
      <c r="AN277" s="9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 x14ac:dyDescent="0.25">
      <c r="A278" s="26"/>
      <c r="B278" s="26"/>
      <c r="C278" s="26"/>
      <c r="D278" s="26"/>
      <c r="E278" s="26"/>
      <c r="F278" s="26"/>
      <c r="G278" s="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7"/>
      <c r="AJ278" s="9"/>
      <c r="AK278" s="26"/>
      <c r="AL278" s="26"/>
      <c r="AM278" s="26"/>
      <c r="AN278" s="9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 x14ac:dyDescent="0.25">
      <c r="A279" s="26"/>
      <c r="B279" s="26"/>
      <c r="C279" s="26"/>
      <c r="D279" s="26"/>
      <c r="E279" s="26"/>
      <c r="F279" s="26"/>
      <c r="G279" s="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7"/>
      <c r="AJ279" s="9"/>
      <c r="AK279" s="26"/>
      <c r="AL279" s="26"/>
      <c r="AM279" s="26"/>
      <c r="AN279" s="9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 x14ac:dyDescent="0.25">
      <c r="A280" s="26"/>
      <c r="B280" s="26"/>
      <c r="C280" s="26"/>
      <c r="D280" s="26"/>
      <c r="E280" s="26"/>
      <c r="F280" s="26"/>
      <c r="G280" s="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7"/>
      <c r="AJ280" s="9"/>
      <c r="AK280" s="26"/>
      <c r="AL280" s="26"/>
      <c r="AM280" s="26"/>
      <c r="AN280" s="9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 x14ac:dyDescent="0.25">
      <c r="A281" s="26"/>
      <c r="B281" s="26"/>
      <c r="C281" s="26"/>
      <c r="D281" s="26"/>
      <c r="E281" s="26"/>
      <c r="F281" s="26"/>
      <c r="G281" s="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7"/>
      <c r="AJ281" s="9"/>
      <c r="AK281" s="26"/>
      <c r="AL281" s="26"/>
      <c r="AM281" s="26"/>
      <c r="AN281" s="9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 x14ac:dyDescent="0.25">
      <c r="A282" s="26"/>
      <c r="B282" s="26"/>
      <c r="C282" s="26"/>
      <c r="D282" s="26"/>
      <c r="E282" s="26"/>
      <c r="F282" s="26"/>
      <c r="G282" s="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7"/>
      <c r="AJ282" s="9"/>
      <c r="AK282" s="26"/>
      <c r="AL282" s="26"/>
      <c r="AM282" s="26"/>
      <c r="AN282" s="9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 x14ac:dyDescent="0.25">
      <c r="A283" s="26"/>
      <c r="B283" s="26"/>
      <c r="C283" s="26"/>
      <c r="D283" s="26"/>
      <c r="E283" s="26"/>
      <c r="F283" s="26"/>
      <c r="G283" s="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7"/>
      <c r="AJ283" s="9"/>
      <c r="AK283" s="26"/>
      <c r="AL283" s="26"/>
      <c r="AM283" s="26"/>
      <c r="AN283" s="9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 x14ac:dyDescent="0.25">
      <c r="A284" s="26"/>
      <c r="B284" s="26"/>
      <c r="C284" s="26"/>
      <c r="D284" s="26"/>
      <c r="E284" s="26"/>
      <c r="F284" s="26"/>
      <c r="G284" s="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7"/>
      <c r="AJ284" s="9"/>
      <c r="AK284" s="26"/>
      <c r="AL284" s="26"/>
      <c r="AM284" s="26"/>
      <c r="AN284" s="9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 x14ac:dyDescent="0.25">
      <c r="A285" s="26"/>
      <c r="B285" s="26"/>
      <c r="C285" s="26"/>
      <c r="D285" s="26"/>
      <c r="E285" s="26"/>
      <c r="F285" s="26"/>
      <c r="G285" s="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7"/>
      <c r="AJ285" s="9"/>
      <c r="AK285" s="26"/>
      <c r="AL285" s="26"/>
      <c r="AM285" s="26"/>
      <c r="AN285" s="9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 x14ac:dyDescent="0.25">
      <c r="A286" s="26"/>
      <c r="B286" s="26"/>
      <c r="C286" s="26"/>
      <c r="D286" s="26"/>
      <c r="E286" s="26"/>
      <c r="F286" s="26"/>
      <c r="G286" s="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7"/>
      <c r="AJ286" s="9"/>
      <c r="AK286" s="26"/>
      <c r="AL286" s="26"/>
      <c r="AM286" s="26"/>
      <c r="AN286" s="9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 x14ac:dyDescent="0.25">
      <c r="A287" s="26"/>
      <c r="B287" s="26"/>
      <c r="C287" s="26"/>
      <c r="D287" s="26"/>
      <c r="E287" s="26"/>
      <c r="F287" s="26"/>
      <c r="G287" s="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7"/>
      <c r="AJ287" s="9"/>
      <c r="AK287" s="26"/>
      <c r="AL287" s="26"/>
      <c r="AM287" s="26"/>
      <c r="AN287" s="9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 x14ac:dyDescent="0.25">
      <c r="A288" s="26"/>
      <c r="B288" s="26"/>
      <c r="C288" s="26"/>
      <c r="D288" s="26"/>
      <c r="E288" s="26"/>
      <c r="F288" s="26"/>
      <c r="G288" s="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7"/>
      <c r="AJ288" s="9"/>
      <c r="AK288" s="26"/>
      <c r="AL288" s="26"/>
      <c r="AM288" s="26"/>
      <c r="AN288" s="9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 x14ac:dyDescent="0.25">
      <c r="A289" s="26"/>
      <c r="B289" s="26"/>
      <c r="C289" s="26"/>
      <c r="D289" s="26"/>
      <c r="E289" s="26"/>
      <c r="F289" s="26"/>
      <c r="G289" s="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7"/>
      <c r="AJ289" s="9"/>
      <c r="AK289" s="26"/>
      <c r="AL289" s="26"/>
      <c r="AM289" s="26"/>
      <c r="AN289" s="9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 x14ac:dyDescent="0.25">
      <c r="A290" s="26"/>
      <c r="B290" s="26"/>
      <c r="C290" s="26"/>
      <c r="D290" s="26"/>
      <c r="E290" s="26"/>
      <c r="F290" s="26"/>
      <c r="G290" s="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7"/>
      <c r="AJ290" s="9"/>
      <c r="AK290" s="26"/>
      <c r="AL290" s="26"/>
      <c r="AM290" s="26"/>
      <c r="AN290" s="9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 x14ac:dyDescent="0.25">
      <c r="A291" s="26"/>
      <c r="B291" s="26"/>
      <c r="C291" s="26"/>
      <c r="D291" s="26"/>
      <c r="E291" s="26"/>
      <c r="F291" s="26"/>
      <c r="G291" s="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7"/>
      <c r="AJ291" s="9"/>
      <c r="AK291" s="26"/>
      <c r="AL291" s="26"/>
      <c r="AM291" s="26"/>
      <c r="AN291" s="9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 x14ac:dyDescent="0.25">
      <c r="A292" s="26"/>
      <c r="B292" s="26"/>
      <c r="C292" s="26"/>
      <c r="D292" s="26"/>
      <c r="E292" s="26"/>
      <c r="F292" s="26"/>
      <c r="G292" s="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7"/>
      <c r="AJ292" s="9"/>
      <c r="AK292" s="26"/>
      <c r="AL292" s="26"/>
      <c r="AM292" s="26"/>
      <c r="AN292" s="9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 x14ac:dyDescent="0.25">
      <c r="A293" s="26"/>
      <c r="B293" s="26"/>
      <c r="C293" s="26"/>
      <c r="D293" s="26"/>
      <c r="E293" s="26"/>
      <c r="F293" s="26"/>
      <c r="G293" s="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7"/>
      <c r="AJ293" s="9"/>
      <c r="AK293" s="26"/>
      <c r="AL293" s="26"/>
      <c r="AM293" s="26"/>
      <c r="AN293" s="9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 x14ac:dyDescent="0.25">
      <c r="A294" s="26"/>
      <c r="B294" s="26"/>
      <c r="C294" s="26"/>
      <c r="D294" s="26"/>
      <c r="E294" s="26"/>
      <c r="F294" s="26"/>
      <c r="G294" s="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7"/>
      <c r="AJ294" s="9"/>
      <c r="AK294" s="26"/>
      <c r="AL294" s="26"/>
      <c r="AM294" s="26"/>
      <c r="AN294" s="9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 x14ac:dyDescent="0.25">
      <c r="A295" s="26"/>
      <c r="B295" s="26"/>
      <c r="C295" s="26"/>
      <c r="D295" s="26"/>
      <c r="E295" s="26"/>
      <c r="F295" s="26"/>
      <c r="G295" s="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7"/>
      <c r="AJ295" s="9"/>
      <c r="AK295" s="26"/>
      <c r="AL295" s="26"/>
      <c r="AM295" s="26"/>
      <c r="AN295" s="9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 x14ac:dyDescent="0.25">
      <c r="A296" s="26"/>
      <c r="B296" s="26"/>
      <c r="C296" s="26"/>
      <c r="D296" s="26"/>
      <c r="E296" s="26"/>
      <c r="F296" s="26"/>
      <c r="G296" s="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7"/>
      <c r="AJ296" s="9"/>
      <c r="AK296" s="26"/>
      <c r="AL296" s="26"/>
      <c r="AM296" s="26"/>
      <c r="AN296" s="9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 x14ac:dyDescent="0.25">
      <c r="A297" s="26"/>
      <c r="B297" s="26"/>
      <c r="C297" s="26"/>
      <c r="D297" s="26"/>
      <c r="E297" s="26"/>
      <c r="F297" s="26"/>
      <c r="G297" s="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7"/>
      <c r="AJ297" s="9"/>
      <c r="AK297" s="26"/>
      <c r="AL297" s="26"/>
      <c r="AM297" s="26"/>
      <c r="AN297" s="9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 x14ac:dyDescent="0.25">
      <c r="A298" s="26"/>
      <c r="B298" s="26"/>
      <c r="C298" s="26"/>
      <c r="D298" s="26"/>
      <c r="E298" s="26"/>
      <c r="F298" s="26"/>
      <c r="G298" s="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7"/>
      <c r="AJ298" s="9"/>
      <c r="AK298" s="26"/>
      <c r="AL298" s="26"/>
      <c r="AM298" s="26"/>
      <c r="AN298" s="9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 x14ac:dyDescent="0.25">
      <c r="A299" s="26"/>
      <c r="B299" s="26"/>
      <c r="C299" s="26"/>
      <c r="D299" s="26"/>
      <c r="E299" s="26"/>
      <c r="F299" s="26"/>
      <c r="G299" s="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7"/>
      <c r="AJ299" s="9"/>
      <c r="AK299" s="26"/>
      <c r="AL299" s="26"/>
      <c r="AM299" s="26"/>
      <c r="AN299" s="9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 x14ac:dyDescent="0.25">
      <c r="A300" s="26"/>
      <c r="B300" s="26"/>
      <c r="C300" s="26"/>
      <c r="D300" s="26"/>
      <c r="E300" s="26"/>
      <c r="F300" s="26"/>
      <c r="G300" s="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7"/>
      <c r="AJ300" s="9"/>
      <c r="AK300" s="26"/>
      <c r="AL300" s="26"/>
      <c r="AM300" s="26"/>
      <c r="AN300" s="9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 x14ac:dyDescent="0.25">
      <c r="A301" s="26"/>
      <c r="B301" s="26"/>
      <c r="C301" s="26"/>
      <c r="D301" s="26"/>
      <c r="E301" s="26"/>
      <c r="F301" s="26"/>
      <c r="G301" s="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7"/>
      <c r="AJ301" s="9"/>
      <c r="AK301" s="26"/>
      <c r="AL301" s="26"/>
      <c r="AM301" s="26"/>
      <c r="AN301" s="9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 x14ac:dyDescent="0.25">
      <c r="A302" s="26"/>
      <c r="B302" s="26"/>
      <c r="C302" s="26"/>
      <c r="D302" s="26"/>
      <c r="E302" s="26"/>
      <c r="F302" s="26"/>
      <c r="G302" s="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7"/>
      <c r="AJ302" s="9"/>
      <c r="AK302" s="26"/>
      <c r="AL302" s="26"/>
      <c r="AM302" s="26"/>
      <c r="AN302" s="9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 x14ac:dyDescent="0.25">
      <c r="A303" s="26"/>
      <c r="B303" s="26"/>
      <c r="C303" s="26"/>
      <c r="D303" s="26"/>
      <c r="E303" s="26"/>
      <c r="F303" s="26"/>
      <c r="G303" s="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7"/>
      <c r="AJ303" s="9"/>
      <c r="AK303" s="26"/>
      <c r="AL303" s="26"/>
      <c r="AM303" s="26"/>
      <c r="AN303" s="9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 x14ac:dyDescent="0.25">
      <c r="A304" s="26"/>
      <c r="B304" s="26"/>
      <c r="C304" s="26"/>
      <c r="D304" s="26"/>
      <c r="E304" s="26"/>
      <c r="F304" s="26"/>
      <c r="G304" s="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7"/>
      <c r="AJ304" s="9"/>
      <c r="AK304" s="26"/>
      <c r="AL304" s="26"/>
      <c r="AM304" s="26"/>
      <c r="AN304" s="9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 x14ac:dyDescent="0.25">
      <c r="A305" s="26"/>
      <c r="B305" s="26"/>
      <c r="C305" s="26"/>
      <c r="D305" s="26"/>
      <c r="E305" s="26"/>
      <c r="F305" s="26"/>
      <c r="G305" s="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7"/>
      <c r="AJ305" s="9"/>
      <c r="AK305" s="26"/>
      <c r="AL305" s="26"/>
      <c r="AM305" s="26"/>
      <c r="AN305" s="9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 x14ac:dyDescent="0.25">
      <c r="A306" s="26"/>
      <c r="B306" s="26"/>
      <c r="C306" s="26"/>
      <c r="D306" s="26"/>
      <c r="E306" s="26"/>
      <c r="F306" s="26"/>
      <c r="G306" s="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7"/>
      <c r="AJ306" s="9"/>
      <c r="AK306" s="26"/>
      <c r="AL306" s="26"/>
      <c r="AM306" s="26"/>
      <c r="AN306" s="9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 x14ac:dyDescent="0.25">
      <c r="A307" s="26"/>
      <c r="B307" s="26"/>
      <c r="C307" s="26"/>
      <c r="D307" s="26"/>
      <c r="E307" s="26"/>
      <c r="F307" s="26"/>
      <c r="G307" s="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7"/>
      <c r="AJ307" s="9"/>
      <c r="AK307" s="26"/>
      <c r="AL307" s="26"/>
      <c r="AM307" s="26"/>
      <c r="AN307" s="9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 x14ac:dyDescent="0.25">
      <c r="A308" s="26"/>
      <c r="B308" s="26"/>
      <c r="C308" s="26"/>
      <c r="D308" s="26"/>
      <c r="E308" s="26"/>
      <c r="F308" s="26"/>
      <c r="G308" s="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7"/>
      <c r="AJ308" s="9"/>
      <c r="AK308" s="26"/>
      <c r="AL308" s="26"/>
      <c r="AM308" s="26"/>
      <c r="AN308" s="9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 x14ac:dyDescent="0.25">
      <c r="A309" s="26"/>
      <c r="B309" s="26"/>
      <c r="C309" s="26"/>
      <c r="D309" s="26"/>
      <c r="E309" s="26"/>
      <c r="F309" s="26"/>
      <c r="G309" s="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7"/>
      <c r="AJ309" s="9"/>
      <c r="AK309" s="26"/>
      <c r="AL309" s="26"/>
      <c r="AM309" s="26"/>
      <c r="AN309" s="9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 x14ac:dyDescent="0.25">
      <c r="A310" s="26"/>
      <c r="B310" s="26"/>
      <c r="C310" s="26"/>
      <c r="D310" s="26"/>
      <c r="E310" s="26"/>
      <c r="F310" s="26"/>
      <c r="G310" s="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7"/>
      <c r="AJ310" s="9"/>
      <c r="AK310" s="26"/>
      <c r="AL310" s="26"/>
      <c r="AM310" s="26"/>
      <c r="AN310" s="9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 x14ac:dyDescent="0.25">
      <c r="A311" s="26"/>
      <c r="B311" s="26"/>
      <c r="C311" s="26"/>
      <c r="D311" s="26"/>
      <c r="E311" s="26"/>
      <c r="F311" s="26"/>
      <c r="G311" s="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7"/>
      <c r="AJ311" s="9"/>
      <c r="AK311" s="26"/>
      <c r="AL311" s="26"/>
      <c r="AM311" s="26"/>
      <c r="AN311" s="9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 x14ac:dyDescent="0.25">
      <c r="A312" s="26"/>
      <c r="B312" s="26"/>
      <c r="C312" s="26"/>
      <c r="D312" s="26"/>
      <c r="E312" s="26"/>
      <c r="F312" s="26"/>
      <c r="G312" s="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7"/>
      <c r="AJ312" s="9"/>
      <c r="AK312" s="26"/>
      <c r="AL312" s="26"/>
      <c r="AM312" s="26"/>
      <c r="AN312" s="9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 x14ac:dyDescent="0.25">
      <c r="A313" s="26"/>
      <c r="B313" s="26"/>
      <c r="C313" s="26"/>
      <c r="D313" s="26"/>
      <c r="E313" s="26"/>
      <c r="F313" s="26"/>
      <c r="G313" s="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7"/>
      <c r="AJ313" s="9"/>
      <c r="AK313" s="26"/>
      <c r="AL313" s="26"/>
      <c r="AM313" s="26"/>
      <c r="AN313" s="9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 x14ac:dyDescent="0.25">
      <c r="A314" s="26"/>
      <c r="B314" s="26"/>
      <c r="C314" s="26"/>
      <c r="D314" s="26"/>
      <c r="E314" s="26"/>
      <c r="F314" s="26"/>
      <c r="G314" s="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7"/>
      <c r="AJ314" s="9"/>
      <c r="AK314" s="26"/>
      <c r="AL314" s="26"/>
      <c r="AM314" s="26"/>
      <c r="AN314" s="9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 x14ac:dyDescent="0.25">
      <c r="A315" s="26"/>
      <c r="B315" s="26"/>
      <c r="C315" s="26"/>
      <c r="D315" s="26"/>
      <c r="E315" s="26"/>
      <c r="F315" s="26"/>
      <c r="G315" s="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7"/>
      <c r="AJ315" s="9"/>
      <c r="AK315" s="26"/>
      <c r="AL315" s="26"/>
      <c r="AM315" s="26"/>
      <c r="AN315" s="9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 x14ac:dyDescent="0.25">
      <c r="A316" s="26"/>
      <c r="B316" s="26"/>
      <c r="C316" s="26"/>
      <c r="D316" s="26"/>
      <c r="E316" s="26"/>
      <c r="F316" s="26"/>
      <c r="G316" s="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7"/>
      <c r="AJ316" s="9"/>
      <c r="AK316" s="26"/>
      <c r="AL316" s="26"/>
      <c r="AM316" s="26"/>
      <c r="AN316" s="9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 x14ac:dyDescent="0.25">
      <c r="A317" s="26"/>
      <c r="B317" s="26"/>
      <c r="C317" s="26"/>
      <c r="D317" s="26"/>
      <c r="E317" s="26"/>
      <c r="F317" s="26"/>
      <c r="G317" s="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7"/>
      <c r="AJ317" s="9"/>
      <c r="AK317" s="26"/>
      <c r="AL317" s="26"/>
      <c r="AM317" s="26"/>
      <c r="AN317" s="9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 x14ac:dyDescent="0.25">
      <c r="A318" s="26"/>
      <c r="B318" s="26"/>
      <c r="C318" s="26"/>
      <c r="D318" s="26"/>
      <c r="E318" s="26"/>
      <c r="F318" s="26"/>
      <c r="G318" s="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7"/>
      <c r="AJ318" s="9"/>
      <c r="AK318" s="26"/>
      <c r="AL318" s="26"/>
      <c r="AM318" s="26"/>
      <c r="AN318" s="9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 x14ac:dyDescent="0.25">
      <c r="A319" s="26"/>
      <c r="B319" s="26"/>
      <c r="C319" s="26"/>
      <c r="D319" s="26"/>
      <c r="E319" s="26"/>
      <c r="F319" s="26"/>
      <c r="G319" s="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7"/>
      <c r="AJ319" s="9"/>
      <c r="AK319" s="26"/>
      <c r="AL319" s="26"/>
      <c r="AM319" s="26"/>
      <c r="AN319" s="9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 x14ac:dyDescent="0.25">
      <c r="A320" s="26"/>
      <c r="B320" s="26"/>
      <c r="C320" s="26"/>
      <c r="D320" s="26"/>
      <c r="E320" s="26"/>
      <c r="F320" s="26"/>
      <c r="G320" s="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7"/>
      <c r="AJ320" s="9"/>
      <c r="AK320" s="26"/>
      <c r="AL320" s="26"/>
      <c r="AM320" s="26"/>
      <c r="AN320" s="9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 x14ac:dyDescent="0.25">
      <c r="A321" s="26"/>
      <c r="B321" s="26"/>
      <c r="C321" s="26"/>
      <c r="D321" s="26"/>
      <c r="E321" s="26"/>
      <c r="F321" s="26"/>
      <c r="G321" s="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7"/>
      <c r="AJ321" s="9"/>
      <c r="AK321" s="26"/>
      <c r="AL321" s="26"/>
      <c r="AM321" s="26"/>
      <c r="AN321" s="9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 x14ac:dyDescent="0.25">
      <c r="A322" s="26"/>
      <c r="B322" s="26"/>
      <c r="C322" s="26"/>
      <c r="D322" s="26"/>
      <c r="E322" s="26"/>
      <c r="F322" s="26"/>
      <c r="G322" s="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7"/>
      <c r="AJ322" s="9"/>
      <c r="AK322" s="26"/>
      <c r="AL322" s="26"/>
      <c r="AM322" s="26"/>
      <c r="AN322" s="9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 x14ac:dyDescent="0.25">
      <c r="A323" s="26"/>
      <c r="B323" s="26"/>
      <c r="C323" s="26"/>
      <c r="D323" s="26"/>
      <c r="E323" s="26"/>
      <c r="F323" s="26"/>
      <c r="G323" s="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7"/>
      <c r="AJ323" s="9"/>
      <c r="AK323" s="26"/>
      <c r="AL323" s="26"/>
      <c r="AM323" s="26"/>
      <c r="AN323" s="9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 x14ac:dyDescent="0.25">
      <c r="A324" s="26"/>
      <c r="B324" s="26"/>
      <c r="C324" s="26"/>
      <c r="D324" s="26"/>
      <c r="E324" s="26"/>
      <c r="F324" s="26"/>
      <c r="G324" s="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7"/>
      <c r="AJ324" s="9"/>
      <c r="AK324" s="26"/>
      <c r="AL324" s="26"/>
      <c r="AM324" s="26"/>
      <c r="AN324" s="9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 x14ac:dyDescent="0.25">
      <c r="A325" s="26"/>
      <c r="B325" s="26"/>
      <c r="C325" s="26"/>
      <c r="D325" s="26"/>
      <c r="E325" s="26"/>
      <c r="F325" s="26"/>
      <c r="G325" s="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7"/>
      <c r="AJ325" s="9"/>
      <c r="AK325" s="26"/>
      <c r="AL325" s="26"/>
      <c r="AM325" s="26"/>
      <c r="AN325" s="9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 x14ac:dyDescent="0.25">
      <c r="A326" s="26"/>
      <c r="B326" s="26"/>
      <c r="C326" s="26"/>
      <c r="D326" s="26"/>
      <c r="E326" s="26"/>
      <c r="F326" s="26"/>
      <c r="G326" s="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7"/>
      <c r="AJ326" s="9"/>
      <c r="AK326" s="26"/>
      <c r="AL326" s="26"/>
      <c r="AM326" s="26"/>
      <c r="AN326" s="9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 x14ac:dyDescent="0.25">
      <c r="A327" s="26"/>
      <c r="B327" s="26"/>
      <c r="C327" s="26"/>
      <c r="D327" s="26"/>
      <c r="E327" s="26"/>
      <c r="F327" s="26"/>
      <c r="G327" s="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7"/>
      <c r="AJ327" s="9"/>
      <c r="AK327" s="26"/>
      <c r="AL327" s="26"/>
      <c r="AM327" s="26"/>
      <c r="AN327" s="9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 x14ac:dyDescent="0.25">
      <c r="A328" s="26"/>
      <c r="B328" s="26"/>
      <c r="C328" s="26"/>
      <c r="D328" s="26"/>
      <c r="E328" s="26"/>
      <c r="F328" s="26"/>
      <c r="G328" s="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7"/>
      <c r="AJ328" s="9"/>
      <c r="AK328" s="26"/>
      <c r="AL328" s="26"/>
      <c r="AM328" s="26"/>
      <c r="AN328" s="9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 x14ac:dyDescent="0.25">
      <c r="A329" s="26"/>
      <c r="B329" s="26"/>
      <c r="C329" s="26"/>
      <c r="D329" s="26"/>
      <c r="E329" s="26"/>
      <c r="F329" s="26"/>
      <c r="G329" s="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7"/>
      <c r="AJ329" s="9"/>
      <c r="AK329" s="26"/>
      <c r="AL329" s="26"/>
      <c r="AM329" s="26"/>
      <c r="AN329" s="9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 x14ac:dyDescent="0.25">
      <c r="A330" s="26"/>
      <c r="B330" s="26"/>
      <c r="C330" s="26"/>
      <c r="D330" s="26"/>
      <c r="E330" s="26"/>
      <c r="F330" s="26"/>
      <c r="G330" s="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7"/>
      <c r="AJ330" s="9"/>
      <c r="AK330" s="26"/>
      <c r="AL330" s="26"/>
      <c r="AM330" s="26"/>
      <c r="AN330" s="9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 x14ac:dyDescent="0.25">
      <c r="A331" s="26"/>
      <c r="B331" s="26"/>
      <c r="C331" s="26"/>
      <c r="D331" s="26"/>
      <c r="E331" s="26"/>
      <c r="F331" s="26"/>
      <c r="G331" s="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7"/>
      <c r="AJ331" s="9"/>
      <c r="AK331" s="26"/>
      <c r="AL331" s="26"/>
      <c r="AM331" s="26"/>
      <c r="AN331" s="9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 x14ac:dyDescent="0.25">
      <c r="A332" s="26"/>
      <c r="B332" s="26"/>
      <c r="C332" s="26"/>
      <c r="D332" s="26"/>
      <c r="E332" s="26"/>
      <c r="F332" s="26"/>
      <c r="G332" s="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7"/>
      <c r="AJ332" s="9"/>
      <c r="AK332" s="26"/>
      <c r="AL332" s="26"/>
      <c r="AM332" s="26"/>
      <c r="AN332" s="9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 x14ac:dyDescent="0.25">
      <c r="A333" s="26"/>
      <c r="B333" s="26"/>
      <c r="C333" s="26"/>
      <c r="D333" s="26"/>
      <c r="E333" s="26"/>
      <c r="F333" s="26"/>
      <c r="G333" s="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7"/>
      <c r="AJ333" s="9"/>
      <c r="AK333" s="26"/>
      <c r="AL333" s="26"/>
      <c r="AM333" s="26"/>
      <c r="AN333" s="9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 x14ac:dyDescent="0.25">
      <c r="A334" s="26"/>
      <c r="B334" s="26"/>
      <c r="C334" s="26"/>
      <c r="D334" s="26"/>
      <c r="E334" s="26"/>
      <c r="F334" s="26"/>
      <c r="G334" s="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7"/>
      <c r="AJ334" s="9"/>
      <c r="AK334" s="26"/>
      <c r="AL334" s="26"/>
      <c r="AM334" s="26"/>
      <c r="AN334" s="9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 x14ac:dyDescent="0.25">
      <c r="A335" s="26"/>
      <c r="B335" s="26"/>
      <c r="C335" s="26"/>
      <c r="D335" s="26"/>
      <c r="E335" s="26"/>
      <c r="F335" s="26"/>
      <c r="G335" s="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7"/>
      <c r="AJ335" s="9"/>
      <c r="AK335" s="26"/>
      <c r="AL335" s="26"/>
      <c r="AM335" s="26"/>
      <c r="AN335" s="9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 x14ac:dyDescent="0.25">
      <c r="A336" s="26"/>
      <c r="B336" s="26"/>
      <c r="C336" s="26"/>
      <c r="D336" s="26"/>
      <c r="E336" s="26"/>
      <c r="F336" s="26"/>
      <c r="G336" s="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7"/>
      <c r="AJ336" s="9"/>
      <c r="AK336" s="26"/>
      <c r="AL336" s="26"/>
      <c r="AM336" s="26"/>
      <c r="AN336" s="9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 x14ac:dyDescent="0.25">
      <c r="A337" s="26"/>
      <c r="B337" s="26"/>
      <c r="C337" s="26"/>
      <c r="D337" s="26"/>
      <c r="E337" s="26"/>
      <c r="F337" s="26"/>
      <c r="G337" s="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7"/>
      <c r="AJ337" s="9"/>
      <c r="AK337" s="26"/>
      <c r="AL337" s="26"/>
      <c r="AM337" s="26"/>
      <c r="AN337" s="9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 x14ac:dyDescent="0.25">
      <c r="A338" s="26"/>
      <c r="B338" s="26"/>
      <c r="C338" s="26"/>
      <c r="D338" s="26"/>
      <c r="E338" s="26"/>
      <c r="F338" s="26"/>
      <c r="G338" s="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7"/>
      <c r="AJ338" s="9"/>
      <c r="AK338" s="26"/>
      <c r="AL338" s="26"/>
      <c r="AM338" s="26"/>
      <c r="AN338" s="9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 x14ac:dyDescent="0.25">
      <c r="A339" s="26"/>
      <c r="B339" s="26"/>
      <c r="C339" s="26"/>
      <c r="D339" s="26"/>
      <c r="E339" s="26"/>
      <c r="F339" s="26"/>
      <c r="G339" s="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7"/>
      <c r="AJ339" s="9"/>
      <c r="AK339" s="26"/>
      <c r="AL339" s="26"/>
      <c r="AM339" s="26"/>
      <c r="AN339" s="9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 x14ac:dyDescent="0.25">
      <c r="A340" s="26"/>
      <c r="B340" s="26"/>
      <c r="C340" s="26"/>
      <c r="D340" s="26"/>
      <c r="E340" s="26"/>
      <c r="F340" s="26"/>
      <c r="G340" s="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7"/>
      <c r="AJ340" s="9"/>
      <c r="AK340" s="26"/>
      <c r="AL340" s="26"/>
      <c r="AM340" s="26"/>
      <c r="AN340" s="9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 x14ac:dyDescent="0.25">
      <c r="A341" s="26"/>
      <c r="B341" s="26"/>
      <c r="C341" s="26"/>
      <c r="D341" s="26"/>
      <c r="E341" s="26"/>
      <c r="F341" s="26"/>
      <c r="G341" s="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7"/>
      <c r="AJ341" s="9"/>
      <c r="AK341" s="26"/>
      <c r="AL341" s="26"/>
      <c r="AM341" s="26"/>
      <c r="AN341" s="9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 x14ac:dyDescent="0.25">
      <c r="A342" s="26"/>
      <c r="B342" s="26"/>
      <c r="C342" s="26"/>
      <c r="D342" s="26"/>
      <c r="E342" s="26"/>
      <c r="F342" s="26"/>
      <c r="G342" s="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7"/>
      <c r="AJ342" s="9"/>
      <c r="AK342" s="26"/>
      <c r="AL342" s="26"/>
      <c r="AM342" s="26"/>
      <c r="AN342" s="9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 x14ac:dyDescent="0.25">
      <c r="A343" s="26"/>
      <c r="B343" s="26"/>
      <c r="C343" s="26"/>
      <c r="D343" s="26"/>
      <c r="E343" s="26"/>
      <c r="F343" s="26"/>
      <c r="G343" s="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7"/>
      <c r="AJ343" s="9"/>
      <c r="AK343" s="26"/>
      <c r="AL343" s="26"/>
      <c r="AM343" s="26"/>
      <c r="AN343" s="9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 x14ac:dyDescent="0.25">
      <c r="A344" s="26"/>
      <c r="B344" s="26"/>
      <c r="C344" s="26"/>
      <c r="D344" s="26"/>
      <c r="E344" s="26"/>
      <c r="F344" s="26"/>
      <c r="G344" s="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7"/>
      <c r="AJ344" s="9"/>
      <c r="AK344" s="26"/>
      <c r="AL344" s="26"/>
      <c r="AM344" s="26"/>
      <c r="AN344" s="9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 x14ac:dyDescent="0.25">
      <c r="A345" s="26"/>
      <c r="B345" s="26"/>
      <c r="C345" s="26"/>
      <c r="D345" s="26"/>
      <c r="E345" s="26"/>
      <c r="F345" s="26"/>
      <c r="G345" s="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7"/>
      <c r="AJ345" s="9"/>
      <c r="AK345" s="26"/>
      <c r="AL345" s="26"/>
      <c r="AM345" s="26"/>
      <c r="AN345" s="9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 x14ac:dyDescent="0.25">
      <c r="A346" s="26"/>
      <c r="B346" s="26"/>
      <c r="C346" s="26"/>
      <c r="D346" s="26"/>
      <c r="E346" s="26"/>
      <c r="F346" s="26"/>
      <c r="G346" s="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7"/>
      <c r="AJ346" s="9"/>
      <c r="AK346" s="26"/>
      <c r="AL346" s="26"/>
      <c r="AM346" s="26"/>
      <c r="AN346" s="9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 x14ac:dyDescent="0.25">
      <c r="A347" s="26"/>
      <c r="B347" s="26"/>
      <c r="C347" s="26"/>
      <c r="D347" s="26"/>
      <c r="E347" s="26"/>
      <c r="F347" s="26"/>
      <c r="G347" s="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7"/>
      <c r="AJ347" s="9"/>
      <c r="AK347" s="26"/>
      <c r="AL347" s="26"/>
      <c r="AM347" s="26"/>
      <c r="AN347" s="9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 x14ac:dyDescent="0.25">
      <c r="A348" s="26"/>
      <c r="B348" s="26"/>
      <c r="C348" s="26"/>
      <c r="D348" s="26"/>
      <c r="E348" s="26"/>
      <c r="F348" s="26"/>
      <c r="G348" s="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7"/>
      <c r="AJ348" s="9"/>
      <c r="AK348" s="26"/>
      <c r="AL348" s="26"/>
      <c r="AM348" s="26"/>
      <c r="AN348" s="9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 x14ac:dyDescent="0.25">
      <c r="A349" s="26"/>
      <c r="B349" s="26"/>
      <c r="C349" s="26"/>
      <c r="D349" s="26"/>
      <c r="E349" s="26"/>
      <c r="F349" s="26"/>
      <c r="G349" s="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7"/>
      <c r="AJ349" s="9"/>
      <c r="AK349" s="26"/>
      <c r="AL349" s="26"/>
      <c r="AM349" s="26"/>
      <c r="AN349" s="9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 x14ac:dyDescent="0.25">
      <c r="A350" s="26"/>
      <c r="B350" s="26"/>
      <c r="C350" s="26"/>
      <c r="D350" s="26"/>
      <c r="E350" s="26"/>
      <c r="F350" s="26"/>
      <c r="G350" s="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7"/>
      <c r="AJ350" s="9"/>
      <c r="AK350" s="26"/>
      <c r="AL350" s="26"/>
      <c r="AM350" s="26"/>
      <c r="AN350" s="9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 x14ac:dyDescent="0.25">
      <c r="A351" s="26"/>
      <c r="B351" s="26"/>
      <c r="C351" s="26"/>
      <c r="D351" s="26"/>
      <c r="E351" s="26"/>
      <c r="F351" s="26"/>
      <c r="G351" s="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7"/>
      <c r="AJ351" s="9"/>
      <c r="AK351" s="26"/>
      <c r="AL351" s="26"/>
      <c r="AM351" s="26"/>
      <c r="AN351" s="9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 x14ac:dyDescent="0.25">
      <c r="A352" s="26"/>
      <c r="B352" s="26"/>
      <c r="C352" s="26"/>
      <c r="D352" s="26"/>
      <c r="E352" s="26"/>
      <c r="F352" s="26"/>
      <c r="G352" s="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7"/>
      <c r="AJ352" s="9"/>
      <c r="AK352" s="26"/>
      <c r="AL352" s="26"/>
      <c r="AM352" s="26"/>
      <c r="AN352" s="9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 x14ac:dyDescent="0.25">
      <c r="A353" s="26"/>
      <c r="B353" s="26"/>
      <c r="C353" s="26"/>
      <c r="D353" s="26"/>
      <c r="E353" s="26"/>
      <c r="F353" s="26"/>
      <c r="G353" s="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7"/>
      <c r="AJ353" s="9"/>
      <c r="AK353" s="26"/>
      <c r="AL353" s="26"/>
      <c r="AM353" s="26"/>
      <c r="AN353" s="9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 x14ac:dyDescent="0.25">
      <c r="A354" s="26"/>
      <c r="B354" s="26"/>
      <c r="C354" s="26"/>
      <c r="D354" s="26"/>
      <c r="E354" s="26"/>
      <c r="F354" s="26"/>
      <c r="G354" s="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7"/>
      <c r="AJ354" s="9"/>
      <c r="AK354" s="26"/>
      <c r="AL354" s="26"/>
      <c r="AM354" s="26"/>
      <c r="AN354" s="9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 x14ac:dyDescent="0.25">
      <c r="A355" s="26"/>
      <c r="B355" s="26"/>
      <c r="C355" s="26"/>
      <c r="D355" s="26"/>
      <c r="E355" s="26"/>
      <c r="F355" s="26"/>
      <c r="G355" s="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7"/>
      <c r="AJ355" s="9"/>
      <c r="AK355" s="26"/>
      <c r="AL355" s="26"/>
      <c r="AM355" s="26"/>
      <c r="AN355" s="9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 x14ac:dyDescent="0.25">
      <c r="A356" s="26"/>
      <c r="B356" s="26"/>
      <c r="C356" s="26"/>
      <c r="D356" s="26"/>
      <c r="E356" s="26"/>
      <c r="F356" s="26"/>
      <c r="G356" s="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7"/>
      <c r="AJ356" s="9"/>
      <c r="AK356" s="26"/>
      <c r="AL356" s="26"/>
      <c r="AM356" s="26"/>
      <c r="AN356" s="9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 x14ac:dyDescent="0.25">
      <c r="A357" s="26"/>
      <c r="B357" s="26"/>
      <c r="C357" s="26"/>
      <c r="D357" s="26"/>
      <c r="E357" s="26"/>
      <c r="F357" s="26"/>
      <c r="G357" s="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7"/>
      <c r="AJ357" s="9"/>
      <c r="AK357" s="26"/>
      <c r="AL357" s="26"/>
      <c r="AM357" s="26"/>
      <c r="AN357" s="9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 x14ac:dyDescent="0.25">
      <c r="A358" s="26"/>
      <c r="B358" s="26"/>
      <c r="C358" s="26"/>
      <c r="D358" s="26"/>
      <c r="E358" s="26"/>
      <c r="F358" s="26"/>
      <c r="G358" s="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7"/>
      <c r="AJ358" s="9"/>
      <c r="AK358" s="26"/>
      <c r="AL358" s="26"/>
      <c r="AM358" s="26"/>
      <c r="AN358" s="9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 x14ac:dyDescent="0.25">
      <c r="A359" s="26"/>
      <c r="B359" s="26"/>
      <c r="C359" s="26"/>
      <c r="D359" s="26"/>
      <c r="E359" s="26"/>
      <c r="F359" s="26"/>
      <c r="G359" s="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7"/>
      <c r="AJ359" s="9"/>
      <c r="AK359" s="26"/>
      <c r="AL359" s="26"/>
      <c r="AM359" s="26"/>
      <c r="AN359" s="9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 x14ac:dyDescent="0.25">
      <c r="A360" s="26"/>
      <c r="B360" s="26"/>
      <c r="C360" s="26"/>
      <c r="D360" s="26"/>
      <c r="E360" s="26"/>
      <c r="F360" s="26"/>
      <c r="G360" s="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7"/>
      <c r="AJ360" s="9"/>
      <c r="AK360" s="26"/>
      <c r="AL360" s="26"/>
      <c r="AM360" s="26"/>
      <c r="AN360" s="9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 x14ac:dyDescent="0.25">
      <c r="A361" s="26"/>
      <c r="B361" s="26"/>
      <c r="C361" s="26"/>
      <c r="D361" s="26"/>
      <c r="E361" s="26"/>
      <c r="F361" s="26"/>
      <c r="G361" s="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7"/>
      <c r="AJ361" s="9"/>
      <c r="AK361" s="26"/>
      <c r="AL361" s="26"/>
      <c r="AM361" s="26"/>
      <c r="AN361" s="9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 x14ac:dyDescent="0.25">
      <c r="A362" s="26"/>
      <c r="B362" s="26"/>
      <c r="C362" s="26"/>
      <c r="D362" s="26"/>
      <c r="E362" s="26"/>
      <c r="F362" s="26"/>
      <c r="G362" s="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7"/>
      <c r="AJ362" s="9"/>
      <c r="AK362" s="26"/>
      <c r="AL362" s="26"/>
      <c r="AM362" s="26"/>
      <c r="AN362" s="9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 x14ac:dyDescent="0.25">
      <c r="A363" s="26"/>
      <c r="B363" s="26"/>
      <c r="C363" s="26"/>
      <c r="D363" s="26"/>
      <c r="E363" s="26"/>
      <c r="F363" s="26"/>
      <c r="G363" s="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7"/>
      <c r="AJ363" s="9"/>
      <c r="AK363" s="26"/>
      <c r="AL363" s="26"/>
      <c r="AM363" s="26"/>
      <c r="AN363" s="9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 x14ac:dyDescent="0.25">
      <c r="A364" s="26"/>
      <c r="B364" s="26"/>
      <c r="C364" s="26"/>
      <c r="D364" s="26"/>
      <c r="E364" s="26"/>
      <c r="F364" s="26"/>
      <c r="G364" s="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7"/>
      <c r="AJ364" s="9"/>
      <c r="AK364" s="26"/>
      <c r="AL364" s="26"/>
      <c r="AM364" s="26"/>
      <c r="AN364" s="9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 x14ac:dyDescent="0.25">
      <c r="A365" s="26"/>
      <c r="B365" s="26"/>
      <c r="C365" s="26"/>
      <c r="D365" s="26"/>
      <c r="E365" s="26"/>
      <c r="F365" s="26"/>
      <c r="G365" s="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7"/>
      <c r="AJ365" s="9"/>
      <c r="AK365" s="26"/>
      <c r="AL365" s="26"/>
      <c r="AM365" s="26"/>
      <c r="AN365" s="9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 x14ac:dyDescent="0.25">
      <c r="A366" s="26"/>
      <c r="B366" s="26"/>
      <c r="C366" s="26"/>
      <c r="D366" s="26"/>
      <c r="E366" s="26"/>
      <c r="F366" s="26"/>
      <c r="G366" s="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7"/>
      <c r="AJ366" s="9"/>
      <c r="AK366" s="26"/>
      <c r="AL366" s="26"/>
      <c r="AM366" s="26"/>
      <c r="AN366" s="9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 x14ac:dyDescent="0.25">
      <c r="A367" s="26"/>
      <c r="B367" s="26"/>
      <c r="C367" s="26"/>
      <c r="D367" s="26"/>
      <c r="E367" s="26"/>
      <c r="F367" s="26"/>
      <c r="G367" s="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7"/>
      <c r="AJ367" s="9"/>
      <c r="AK367" s="26"/>
      <c r="AL367" s="26"/>
      <c r="AM367" s="26"/>
      <c r="AN367" s="9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 x14ac:dyDescent="0.25">
      <c r="A368" s="26"/>
      <c r="B368" s="26"/>
      <c r="C368" s="26"/>
      <c r="D368" s="26"/>
      <c r="E368" s="26"/>
      <c r="F368" s="26"/>
      <c r="G368" s="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7"/>
      <c r="AJ368" s="9"/>
      <c r="AK368" s="26"/>
      <c r="AL368" s="26"/>
      <c r="AM368" s="26"/>
      <c r="AN368" s="9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 x14ac:dyDescent="0.25">
      <c r="A369" s="26"/>
      <c r="B369" s="26"/>
      <c r="C369" s="26"/>
      <c r="D369" s="26"/>
      <c r="E369" s="26"/>
      <c r="F369" s="26"/>
      <c r="G369" s="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7"/>
      <c r="AJ369" s="9"/>
      <c r="AK369" s="26"/>
      <c r="AL369" s="26"/>
      <c r="AM369" s="26"/>
      <c r="AN369" s="9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 x14ac:dyDescent="0.25">
      <c r="A370" s="26"/>
      <c r="B370" s="26"/>
      <c r="C370" s="26"/>
      <c r="D370" s="26"/>
      <c r="E370" s="26"/>
      <c r="F370" s="26"/>
      <c r="G370" s="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7"/>
      <c r="AJ370" s="9"/>
      <c r="AK370" s="26"/>
      <c r="AL370" s="26"/>
      <c r="AM370" s="26"/>
      <c r="AN370" s="9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 x14ac:dyDescent="0.25">
      <c r="A371" s="26"/>
      <c r="B371" s="26"/>
      <c r="C371" s="26"/>
      <c r="D371" s="26"/>
      <c r="E371" s="26"/>
      <c r="F371" s="26"/>
      <c r="G371" s="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7"/>
      <c r="AJ371" s="9"/>
      <c r="AK371" s="26"/>
      <c r="AL371" s="26"/>
      <c r="AM371" s="26"/>
      <c r="AN371" s="9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 x14ac:dyDescent="0.25">
      <c r="A372" s="26"/>
      <c r="B372" s="26"/>
      <c r="C372" s="26"/>
      <c r="D372" s="26"/>
      <c r="E372" s="26"/>
      <c r="F372" s="26"/>
      <c r="G372" s="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7"/>
      <c r="AJ372" s="9"/>
      <c r="AK372" s="26"/>
      <c r="AL372" s="26"/>
      <c r="AM372" s="26"/>
      <c r="AN372" s="9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 x14ac:dyDescent="0.25">
      <c r="A373" s="26"/>
      <c r="B373" s="26"/>
      <c r="C373" s="26"/>
      <c r="D373" s="26"/>
      <c r="E373" s="26"/>
      <c r="F373" s="26"/>
      <c r="G373" s="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7"/>
      <c r="AJ373" s="9"/>
      <c r="AK373" s="26"/>
      <c r="AL373" s="26"/>
      <c r="AM373" s="26"/>
      <c r="AN373" s="9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 x14ac:dyDescent="0.25">
      <c r="A374" s="26"/>
      <c r="B374" s="26"/>
      <c r="C374" s="26"/>
      <c r="D374" s="26"/>
      <c r="E374" s="26"/>
      <c r="F374" s="26"/>
      <c r="G374" s="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7"/>
      <c r="AJ374" s="9"/>
      <c r="AK374" s="26"/>
      <c r="AL374" s="26"/>
      <c r="AM374" s="26"/>
      <c r="AN374" s="9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 x14ac:dyDescent="0.25">
      <c r="A375" s="26"/>
      <c r="B375" s="26"/>
      <c r="C375" s="26"/>
      <c r="D375" s="26"/>
      <c r="E375" s="26"/>
      <c r="F375" s="26"/>
      <c r="G375" s="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7"/>
      <c r="AJ375" s="9"/>
      <c r="AK375" s="26"/>
      <c r="AL375" s="26"/>
      <c r="AM375" s="26"/>
      <c r="AN375" s="9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 x14ac:dyDescent="0.25">
      <c r="A376" s="26"/>
      <c r="B376" s="26"/>
      <c r="C376" s="26"/>
      <c r="D376" s="26"/>
      <c r="E376" s="26"/>
      <c r="F376" s="26"/>
      <c r="G376" s="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7"/>
      <c r="AJ376" s="9"/>
      <c r="AK376" s="26"/>
      <c r="AL376" s="26"/>
      <c r="AM376" s="26"/>
      <c r="AN376" s="9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 x14ac:dyDescent="0.25">
      <c r="A377" s="26"/>
      <c r="B377" s="26"/>
      <c r="C377" s="26"/>
      <c r="D377" s="26"/>
      <c r="E377" s="26"/>
      <c r="F377" s="26"/>
      <c r="G377" s="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7"/>
      <c r="AJ377" s="9"/>
      <c r="AK377" s="26"/>
      <c r="AL377" s="26"/>
      <c r="AM377" s="26"/>
      <c r="AN377" s="9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 x14ac:dyDescent="0.25">
      <c r="A378" s="26"/>
      <c r="B378" s="26"/>
      <c r="C378" s="26"/>
      <c r="D378" s="26"/>
      <c r="E378" s="26"/>
      <c r="F378" s="26"/>
      <c r="G378" s="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7"/>
      <c r="AJ378" s="9"/>
      <c r="AK378" s="26"/>
      <c r="AL378" s="26"/>
      <c r="AM378" s="26"/>
      <c r="AN378" s="9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 x14ac:dyDescent="0.25">
      <c r="A379" s="26"/>
      <c r="B379" s="26"/>
      <c r="C379" s="26"/>
      <c r="D379" s="26"/>
      <c r="E379" s="26"/>
      <c r="F379" s="26"/>
      <c r="G379" s="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7"/>
      <c r="AJ379" s="9"/>
      <c r="AK379" s="26"/>
      <c r="AL379" s="26"/>
      <c r="AM379" s="26"/>
      <c r="AN379" s="9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 x14ac:dyDescent="0.25">
      <c r="A380" s="26"/>
      <c r="B380" s="26"/>
      <c r="C380" s="26"/>
      <c r="D380" s="26"/>
      <c r="E380" s="26"/>
      <c r="F380" s="26"/>
      <c r="G380" s="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7"/>
      <c r="AJ380" s="9"/>
      <c r="AK380" s="26"/>
      <c r="AL380" s="26"/>
      <c r="AM380" s="26"/>
      <c r="AN380" s="9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 x14ac:dyDescent="0.25">
      <c r="A381" s="26"/>
      <c r="B381" s="26"/>
      <c r="C381" s="26"/>
      <c r="D381" s="26"/>
      <c r="E381" s="26"/>
      <c r="F381" s="26"/>
      <c r="G381" s="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7"/>
      <c r="AJ381" s="9"/>
      <c r="AK381" s="26"/>
      <c r="AL381" s="26"/>
      <c r="AM381" s="26"/>
      <c r="AN381" s="9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 x14ac:dyDescent="0.25">
      <c r="A382" s="26"/>
      <c r="B382" s="26"/>
      <c r="C382" s="26"/>
      <c r="D382" s="26"/>
      <c r="E382" s="26"/>
      <c r="F382" s="26"/>
      <c r="G382" s="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7"/>
      <c r="AJ382" s="9"/>
      <c r="AK382" s="26"/>
      <c r="AL382" s="26"/>
      <c r="AM382" s="26"/>
      <c r="AN382" s="9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 x14ac:dyDescent="0.25">
      <c r="A383" s="26"/>
      <c r="B383" s="26"/>
      <c r="C383" s="26"/>
      <c r="D383" s="26"/>
      <c r="E383" s="26"/>
      <c r="F383" s="26"/>
      <c r="G383" s="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7"/>
      <c r="AJ383" s="9"/>
      <c r="AK383" s="26"/>
      <c r="AL383" s="26"/>
      <c r="AM383" s="26"/>
      <c r="AN383" s="9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 x14ac:dyDescent="0.25">
      <c r="A384" s="26"/>
      <c r="B384" s="26"/>
      <c r="C384" s="26"/>
      <c r="D384" s="26"/>
      <c r="E384" s="26"/>
      <c r="F384" s="26"/>
      <c r="G384" s="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7"/>
      <c r="AJ384" s="9"/>
      <c r="AK384" s="26"/>
      <c r="AL384" s="26"/>
      <c r="AM384" s="26"/>
      <c r="AN384" s="9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 x14ac:dyDescent="0.25">
      <c r="A385" s="26"/>
      <c r="B385" s="26"/>
      <c r="C385" s="26"/>
      <c r="D385" s="26"/>
      <c r="E385" s="26"/>
      <c r="F385" s="26"/>
      <c r="G385" s="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7"/>
      <c r="AJ385" s="9"/>
      <c r="AK385" s="26"/>
      <c r="AL385" s="26"/>
      <c r="AM385" s="26"/>
      <c r="AN385" s="9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 x14ac:dyDescent="0.25">
      <c r="A386" s="26"/>
      <c r="B386" s="26"/>
      <c r="C386" s="26"/>
      <c r="D386" s="26"/>
      <c r="E386" s="26"/>
      <c r="F386" s="26"/>
      <c r="G386" s="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7"/>
      <c r="AJ386" s="9"/>
      <c r="AK386" s="26"/>
      <c r="AL386" s="26"/>
      <c r="AM386" s="26"/>
      <c r="AN386" s="9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 x14ac:dyDescent="0.25">
      <c r="A387" s="26"/>
      <c r="B387" s="26"/>
      <c r="C387" s="26"/>
      <c r="D387" s="26"/>
      <c r="E387" s="26"/>
      <c r="F387" s="26"/>
      <c r="G387" s="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7"/>
      <c r="AJ387" s="9"/>
      <c r="AK387" s="26"/>
      <c r="AL387" s="26"/>
      <c r="AM387" s="26"/>
      <c r="AN387" s="9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 x14ac:dyDescent="0.25">
      <c r="A388" s="26"/>
      <c r="B388" s="26"/>
      <c r="C388" s="26"/>
      <c r="D388" s="26"/>
      <c r="E388" s="26"/>
      <c r="F388" s="26"/>
      <c r="G388" s="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7"/>
      <c r="AJ388" s="9"/>
      <c r="AK388" s="26"/>
      <c r="AL388" s="26"/>
      <c r="AM388" s="26"/>
      <c r="AN388" s="9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 x14ac:dyDescent="0.25">
      <c r="A389" s="26"/>
      <c r="B389" s="26"/>
      <c r="C389" s="26"/>
      <c r="D389" s="26"/>
      <c r="E389" s="26"/>
      <c r="F389" s="26"/>
      <c r="G389" s="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7"/>
      <c r="AJ389" s="9"/>
      <c r="AK389" s="26"/>
      <c r="AL389" s="26"/>
      <c r="AM389" s="26"/>
      <c r="AN389" s="9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 x14ac:dyDescent="0.25">
      <c r="A390" s="26"/>
      <c r="B390" s="26"/>
      <c r="C390" s="26"/>
      <c r="D390" s="26"/>
      <c r="E390" s="26"/>
      <c r="F390" s="26"/>
      <c r="G390" s="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7"/>
      <c r="AJ390" s="9"/>
      <c r="AK390" s="26"/>
      <c r="AL390" s="26"/>
      <c r="AM390" s="26"/>
      <c r="AN390" s="9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 x14ac:dyDescent="0.25">
      <c r="A391" s="26"/>
      <c r="B391" s="26"/>
      <c r="C391" s="26"/>
      <c r="D391" s="26"/>
      <c r="E391" s="26"/>
      <c r="F391" s="26"/>
      <c r="G391" s="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7"/>
      <c r="AJ391" s="9"/>
      <c r="AK391" s="26"/>
      <c r="AL391" s="26"/>
      <c r="AM391" s="26"/>
      <c r="AN391" s="9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 x14ac:dyDescent="0.25">
      <c r="A392" s="26"/>
      <c r="B392" s="26"/>
      <c r="C392" s="26"/>
      <c r="D392" s="26"/>
      <c r="E392" s="26"/>
      <c r="F392" s="26"/>
      <c r="G392" s="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7"/>
      <c r="AJ392" s="9"/>
      <c r="AK392" s="26"/>
      <c r="AL392" s="26"/>
      <c r="AM392" s="26"/>
      <c r="AN392" s="9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 x14ac:dyDescent="0.25">
      <c r="A393" s="26"/>
      <c r="B393" s="26"/>
      <c r="C393" s="26"/>
      <c r="D393" s="26"/>
      <c r="E393" s="26"/>
      <c r="F393" s="26"/>
      <c r="G393" s="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7"/>
      <c r="AJ393" s="9"/>
      <c r="AK393" s="26"/>
      <c r="AL393" s="26"/>
      <c r="AM393" s="26"/>
      <c r="AN393" s="9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 x14ac:dyDescent="0.25">
      <c r="A394" s="26"/>
      <c r="B394" s="26"/>
      <c r="C394" s="26"/>
      <c r="D394" s="26"/>
      <c r="E394" s="26"/>
      <c r="F394" s="26"/>
      <c r="G394" s="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7"/>
      <c r="AJ394" s="9"/>
      <c r="AK394" s="26"/>
      <c r="AL394" s="26"/>
      <c r="AM394" s="26"/>
      <c r="AN394" s="9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 x14ac:dyDescent="0.25">
      <c r="A395" s="26"/>
      <c r="B395" s="26"/>
      <c r="C395" s="26"/>
      <c r="D395" s="26"/>
      <c r="E395" s="26"/>
      <c r="F395" s="26"/>
      <c r="G395" s="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7"/>
      <c r="AJ395" s="9"/>
      <c r="AK395" s="26"/>
      <c r="AL395" s="26"/>
      <c r="AM395" s="26"/>
      <c r="AN395" s="9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 x14ac:dyDescent="0.25">
      <c r="A396" s="26"/>
      <c r="B396" s="26"/>
      <c r="C396" s="26"/>
      <c r="D396" s="26"/>
      <c r="E396" s="26"/>
      <c r="F396" s="26"/>
      <c r="G396" s="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7"/>
      <c r="AJ396" s="9"/>
      <c r="AK396" s="26"/>
      <c r="AL396" s="26"/>
      <c r="AM396" s="26"/>
      <c r="AN396" s="9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 x14ac:dyDescent="0.25">
      <c r="A397" s="26"/>
      <c r="B397" s="26"/>
      <c r="C397" s="26"/>
      <c r="D397" s="26"/>
      <c r="E397" s="26"/>
      <c r="F397" s="26"/>
      <c r="G397" s="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7"/>
      <c r="AJ397" s="9"/>
      <c r="AK397" s="26"/>
      <c r="AL397" s="26"/>
      <c r="AM397" s="26"/>
      <c r="AN397" s="9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 x14ac:dyDescent="0.25">
      <c r="A398" s="26"/>
      <c r="B398" s="26"/>
      <c r="C398" s="26"/>
      <c r="D398" s="26"/>
      <c r="E398" s="26"/>
      <c r="F398" s="26"/>
      <c r="G398" s="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7"/>
      <c r="AJ398" s="9"/>
      <c r="AK398" s="26"/>
      <c r="AL398" s="26"/>
      <c r="AM398" s="26"/>
      <c r="AN398" s="9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 x14ac:dyDescent="0.25">
      <c r="A399" s="26"/>
      <c r="B399" s="26"/>
      <c r="C399" s="26"/>
      <c r="D399" s="26"/>
      <c r="E399" s="26"/>
      <c r="F399" s="26"/>
      <c r="G399" s="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7"/>
      <c r="AJ399" s="9"/>
      <c r="AK399" s="26"/>
      <c r="AL399" s="26"/>
      <c r="AM399" s="26"/>
      <c r="AN399" s="9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 x14ac:dyDescent="0.25">
      <c r="A400" s="26"/>
      <c r="B400" s="26"/>
      <c r="C400" s="26"/>
      <c r="D400" s="26"/>
      <c r="E400" s="26"/>
      <c r="F400" s="26"/>
      <c r="G400" s="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7"/>
      <c r="AJ400" s="9"/>
      <c r="AK400" s="26"/>
      <c r="AL400" s="26"/>
      <c r="AM400" s="26"/>
      <c r="AN400" s="9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 x14ac:dyDescent="0.25">
      <c r="A401" s="26"/>
      <c r="B401" s="26"/>
      <c r="C401" s="26"/>
      <c r="D401" s="26"/>
      <c r="E401" s="26"/>
      <c r="F401" s="26"/>
      <c r="G401" s="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7"/>
      <c r="AJ401" s="9"/>
      <c r="AK401" s="26"/>
      <c r="AL401" s="26"/>
      <c r="AM401" s="26"/>
      <c r="AN401" s="9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 x14ac:dyDescent="0.25">
      <c r="A402" s="26"/>
      <c r="B402" s="26"/>
      <c r="C402" s="26"/>
      <c r="D402" s="26"/>
      <c r="E402" s="26"/>
      <c r="F402" s="26"/>
      <c r="G402" s="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7"/>
      <c r="AJ402" s="9"/>
      <c r="AK402" s="26"/>
      <c r="AL402" s="26"/>
      <c r="AM402" s="26"/>
      <c r="AN402" s="9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 x14ac:dyDescent="0.25">
      <c r="A403" s="26"/>
      <c r="B403" s="26"/>
      <c r="C403" s="26"/>
      <c r="D403" s="26"/>
      <c r="E403" s="26"/>
      <c r="F403" s="26"/>
      <c r="G403" s="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7"/>
      <c r="AJ403" s="9"/>
      <c r="AK403" s="26"/>
      <c r="AL403" s="26"/>
      <c r="AM403" s="26"/>
      <c r="AN403" s="9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 x14ac:dyDescent="0.25">
      <c r="A404" s="26"/>
      <c r="B404" s="26"/>
      <c r="C404" s="26"/>
      <c r="D404" s="26"/>
      <c r="E404" s="26"/>
      <c r="F404" s="26"/>
      <c r="G404" s="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7"/>
      <c r="AJ404" s="9"/>
      <c r="AK404" s="26"/>
      <c r="AL404" s="26"/>
      <c r="AM404" s="26"/>
      <c r="AN404" s="9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 x14ac:dyDescent="0.25">
      <c r="A405" s="26"/>
      <c r="B405" s="26"/>
      <c r="C405" s="26"/>
      <c r="D405" s="26"/>
      <c r="E405" s="26"/>
      <c r="F405" s="26"/>
      <c r="G405" s="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7"/>
      <c r="AJ405" s="9"/>
      <c r="AK405" s="26"/>
      <c r="AL405" s="26"/>
      <c r="AM405" s="26"/>
      <c r="AN405" s="9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 x14ac:dyDescent="0.25">
      <c r="A406" s="26"/>
      <c r="B406" s="26"/>
      <c r="C406" s="26"/>
      <c r="D406" s="26"/>
      <c r="E406" s="26"/>
      <c r="F406" s="26"/>
      <c r="G406" s="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7"/>
      <c r="AJ406" s="9"/>
      <c r="AK406" s="26"/>
      <c r="AL406" s="26"/>
      <c r="AM406" s="26"/>
      <c r="AN406" s="9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 x14ac:dyDescent="0.25">
      <c r="A407" s="26"/>
      <c r="B407" s="26"/>
      <c r="C407" s="26"/>
      <c r="D407" s="26"/>
      <c r="E407" s="26"/>
      <c r="F407" s="26"/>
      <c r="G407" s="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7"/>
      <c r="AJ407" s="9"/>
      <c r="AK407" s="26"/>
      <c r="AL407" s="26"/>
      <c r="AM407" s="26"/>
      <c r="AN407" s="9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 x14ac:dyDescent="0.25">
      <c r="A408" s="26"/>
      <c r="B408" s="26"/>
      <c r="C408" s="26"/>
      <c r="D408" s="26"/>
      <c r="E408" s="26"/>
      <c r="F408" s="26"/>
      <c r="G408" s="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7"/>
      <c r="AJ408" s="9"/>
      <c r="AK408" s="26"/>
      <c r="AL408" s="26"/>
      <c r="AM408" s="26"/>
      <c r="AN408" s="9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 x14ac:dyDescent="0.25">
      <c r="A409" s="26"/>
      <c r="B409" s="26"/>
      <c r="C409" s="26"/>
      <c r="D409" s="26"/>
      <c r="E409" s="26"/>
      <c r="F409" s="26"/>
      <c r="G409" s="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7"/>
      <c r="AJ409" s="9"/>
      <c r="AK409" s="26"/>
      <c r="AL409" s="26"/>
      <c r="AM409" s="26"/>
      <c r="AN409" s="9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 x14ac:dyDescent="0.25">
      <c r="A410" s="26"/>
      <c r="B410" s="26"/>
      <c r="C410" s="26"/>
      <c r="D410" s="26"/>
      <c r="E410" s="26"/>
      <c r="F410" s="26"/>
      <c r="G410" s="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7"/>
      <c r="AJ410" s="9"/>
      <c r="AK410" s="26"/>
      <c r="AL410" s="26"/>
      <c r="AM410" s="26"/>
      <c r="AN410" s="9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 x14ac:dyDescent="0.25">
      <c r="A411" s="26"/>
      <c r="B411" s="26"/>
      <c r="C411" s="26"/>
      <c r="D411" s="26"/>
      <c r="E411" s="26"/>
      <c r="F411" s="26"/>
      <c r="G411" s="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7"/>
      <c r="AJ411" s="9"/>
      <c r="AK411" s="26"/>
      <c r="AL411" s="26"/>
      <c r="AM411" s="26"/>
      <c r="AN411" s="9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 x14ac:dyDescent="0.25">
      <c r="A412" s="26"/>
      <c r="B412" s="26"/>
      <c r="C412" s="26"/>
      <c r="D412" s="26"/>
      <c r="E412" s="26"/>
      <c r="F412" s="26"/>
      <c r="G412" s="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7"/>
      <c r="AJ412" s="9"/>
      <c r="AK412" s="26"/>
      <c r="AL412" s="26"/>
      <c r="AM412" s="26"/>
      <c r="AN412" s="9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 x14ac:dyDescent="0.25">
      <c r="A413" s="26"/>
      <c r="B413" s="26"/>
      <c r="C413" s="26"/>
      <c r="D413" s="26"/>
      <c r="E413" s="26"/>
      <c r="F413" s="26"/>
      <c r="G413" s="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7"/>
      <c r="AJ413" s="9"/>
      <c r="AK413" s="26"/>
      <c r="AL413" s="26"/>
      <c r="AM413" s="26"/>
      <c r="AN413" s="9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 x14ac:dyDescent="0.25">
      <c r="A414" s="26"/>
      <c r="B414" s="26"/>
      <c r="C414" s="26"/>
      <c r="D414" s="26"/>
      <c r="E414" s="26"/>
      <c r="F414" s="26"/>
      <c r="G414" s="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7"/>
      <c r="AJ414" s="9"/>
      <c r="AK414" s="26"/>
      <c r="AL414" s="26"/>
      <c r="AM414" s="26"/>
      <c r="AN414" s="9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 x14ac:dyDescent="0.25">
      <c r="A415" s="26"/>
      <c r="B415" s="26"/>
      <c r="C415" s="26"/>
      <c r="D415" s="26"/>
      <c r="E415" s="26"/>
      <c r="F415" s="26"/>
      <c r="G415" s="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7"/>
      <c r="AJ415" s="9"/>
      <c r="AK415" s="26"/>
      <c r="AL415" s="26"/>
      <c r="AM415" s="26"/>
      <c r="AN415" s="9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 x14ac:dyDescent="0.25">
      <c r="A416" s="26"/>
      <c r="B416" s="26"/>
      <c r="C416" s="26"/>
      <c r="D416" s="26"/>
      <c r="E416" s="26"/>
      <c r="F416" s="26"/>
      <c r="G416" s="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7"/>
      <c r="AJ416" s="9"/>
      <c r="AK416" s="26"/>
      <c r="AL416" s="26"/>
      <c r="AM416" s="26"/>
      <c r="AN416" s="9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 x14ac:dyDescent="0.25">
      <c r="A417" s="26"/>
      <c r="B417" s="26"/>
      <c r="C417" s="26"/>
      <c r="D417" s="26"/>
      <c r="E417" s="26"/>
      <c r="F417" s="26"/>
      <c r="G417" s="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7"/>
      <c r="AJ417" s="9"/>
      <c r="AK417" s="26"/>
      <c r="AL417" s="26"/>
      <c r="AM417" s="26"/>
      <c r="AN417" s="9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 x14ac:dyDescent="0.25">
      <c r="A418" s="26"/>
      <c r="B418" s="26"/>
      <c r="C418" s="26"/>
      <c r="D418" s="26"/>
      <c r="E418" s="26"/>
      <c r="F418" s="26"/>
      <c r="G418" s="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7"/>
      <c r="AJ418" s="9"/>
      <c r="AK418" s="26"/>
      <c r="AL418" s="26"/>
      <c r="AM418" s="26"/>
      <c r="AN418" s="9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 x14ac:dyDescent="0.25">
      <c r="A419" s="26"/>
      <c r="B419" s="26"/>
      <c r="C419" s="26"/>
      <c r="D419" s="26"/>
      <c r="E419" s="26"/>
      <c r="F419" s="26"/>
      <c r="G419" s="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7"/>
      <c r="AJ419" s="9"/>
      <c r="AK419" s="26"/>
      <c r="AL419" s="26"/>
      <c r="AM419" s="26"/>
      <c r="AN419" s="9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 x14ac:dyDescent="0.25">
      <c r="A420" s="26"/>
      <c r="B420" s="26"/>
      <c r="C420" s="26"/>
      <c r="D420" s="26"/>
      <c r="E420" s="26"/>
      <c r="F420" s="26"/>
      <c r="G420" s="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7"/>
      <c r="AJ420" s="9"/>
      <c r="AK420" s="26"/>
      <c r="AL420" s="26"/>
      <c r="AM420" s="26"/>
      <c r="AN420" s="9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 x14ac:dyDescent="0.25">
      <c r="A421" s="26"/>
      <c r="B421" s="26"/>
      <c r="C421" s="26"/>
      <c r="D421" s="26"/>
      <c r="E421" s="26"/>
      <c r="F421" s="26"/>
      <c r="G421" s="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7"/>
      <c r="AJ421" s="9"/>
      <c r="AK421" s="26"/>
      <c r="AL421" s="26"/>
      <c r="AM421" s="26"/>
      <c r="AN421" s="9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 x14ac:dyDescent="0.25">
      <c r="A422" s="26"/>
      <c r="B422" s="26"/>
      <c r="C422" s="26"/>
      <c r="D422" s="26"/>
      <c r="E422" s="26"/>
      <c r="F422" s="26"/>
      <c r="G422" s="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7"/>
      <c r="AJ422" s="9"/>
      <c r="AK422" s="26"/>
      <c r="AL422" s="26"/>
      <c r="AM422" s="26"/>
      <c r="AN422" s="9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 x14ac:dyDescent="0.25">
      <c r="A423" s="26"/>
      <c r="B423" s="26"/>
      <c r="C423" s="26"/>
      <c r="D423" s="26"/>
      <c r="E423" s="26"/>
      <c r="F423" s="26"/>
      <c r="G423" s="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7"/>
      <c r="AJ423" s="9"/>
      <c r="AK423" s="26"/>
      <c r="AL423" s="26"/>
      <c r="AM423" s="26"/>
      <c r="AN423" s="9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 x14ac:dyDescent="0.25">
      <c r="A424" s="26"/>
      <c r="B424" s="26"/>
      <c r="C424" s="26"/>
      <c r="D424" s="26"/>
      <c r="E424" s="26"/>
      <c r="F424" s="26"/>
      <c r="G424" s="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7"/>
      <c r="AJ424" s="9"/>
      <c r="AK424" s="26"/>
      <c r="AL424" s="26"/>
      <c r="AM424" s="26"/>
      <c r="AN424" s="9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 x14ac:dyDescent="0.25">
      <c r="A425" s="26"/>
      <c r="B425" s="26"/>
      <c r="C425" s="26"/>
      <c r="D425" s="26"/>
      <c r="E425" s="26"/>
      <c r="F425" s="26"/>
      <c r="G425" s="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7"/>
      <c r="AJ425" s="9"/>
      <c r="AK425" s="26"/>
      <c r="AL425" s="26"/>
      <c r="AM425" s="26"/>
      <c r="AN425" s="9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 x14ac:dyDescent="0.25">
      <c r="A426" s="26"/>
      <c r="B426" s="26"/>
      <c r="C426" s="26"/>
      <c r="D426" s="26"/>
      <c r="E426" s="26"/>
      <c r="F426" s="26"/>
      <c r="G426" s="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7"/>
      <c r="AJ426" s="9"/>
      <c r="AK426" s="26"/>
      <c r="AL426" s="26"/>
      <c r="AM426" s="26"/>
      <c r="AN426" s="9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 x14ac:dyDescent="0.25">
      <c r="A427" s="26"/>
      <c r="B427" s="26"/>
      <c r="C427" s="26"/>
      <c r="D427" s="26"/>
      <c r="E427" s="26"/>
      <c r="F427" s="26"/>
      <c r="G427" s="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7"/>
      <c r="AJ427" s="9"/>
      <c r="AK427" s="26"/>
      <c r="AL427" s="26"/>
      <c r="AM427" s="26"/>
      <c r="AN427" s="9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 x14ac:dyDescent="0.25">
      <c r="A428" s="26"/>
      <c r="B428" s="26"/>
      <c r="C428" s="26"/>
      <c r="D428" s="26"/>
      <c r="E428" s="26"/>
      <c r="F428" s="26"/>
      <c r="G428" s="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7"/>
      <c r="AJ428" s="9"/>
      <c r="AK428" s="26"/>
      <c r="AL428" s="26"/>
      <c r="AM428" s="26"/>
      <c r="AN428" s="9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 x14ac:dyDescent="0.25">
      <c r="A429" s="26"/>
      <c r="B429" s="26"/>
      <c r="C429" s="26"/>
      <c r="D429" s="26"/>
      <c r="E429" s="26"/>
      <c r="F429" s="26"/>
      <c r="G429" s="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7"/>
      <c r="AJ429" s="9"/>
      <c r="AK429" s="26"/>
      <c r="AL429" s="26"/>
      <c r="AM429" s="26"/>
      <c r="AN429" s="9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 x14ac:dyDescent="0.25">
      <c r="A430" s="26"/>
      <c r="B430" s="26"/>
      <c r="C430" s="26"/>
      <c r="D430" s="26"/>
      <c r="E430" s="26"/>
      <c r="F430" s="26"/>
      <c r="G430" s="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7"/>
      <c r="AJ430" s="9"/>
      <c r="AK430" s="26"/>
      <c r="AL430" s="26"/>
      <c r="AM430" s="26"/>
      <c r="AN430" s="9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 x14ac:dyDescent="0.25">
      <c r="A431" s="26"/>
      <c r="B431" s="26"/>
      <c r="C431" s="26"/>
      <c r="D431" s="26"/>
      <c r="E431" s="26"/>
      <c r="F431" s="26"/>
      <c r="G431" s="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7"/>
      <c r="AJ431" s="9"/>
      <c r="AK431" s="26"/>
      <c r="AL431" s="26"/>
      <c r="AM431" s="26"/>
      <c r="AN431" s="9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 x14ac:dyDescent="0.25">
      <c r="A432" s="26"/>
      <c r="B432" s="26"/>
      <c r="C432" s="26"/>
      <c r="D432" s="26"/>
      <c r="E432" s="26"/>
      <c r="F432" s="26"/>
      <c r="G432" s="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7"/>
      <c r="AJ432" s="9"/>
      <c r="AK432" s="26"/>
      <c r="AL432" s="26"/>
      <c r="AM432" s="26"/>
      <c r="AN432" s="9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 x14ac:dyDescent="0.25">
      <c r="A433" s="26"/>
      <c r="B433" s="26"/>
      <c r="C433" s="26"/>
      <c r="D433" s="26"/>
      <c r="E433" s="26"/>
      <c r="F433" s="26"/>
      <c r="G433" s="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7"/>
      <c r="AJ433" s="9"/>
      <c r="AK433" s="26"/>
      <c r="AL433" s="26"/>
      <c r="AM433" s="26"/>
      <c r="AN433" s="9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 x14ac:dyDescent="0.25">
      <c r="A434" s="26"/>
      <c r="B434" s="26"/>
      <c r="C434" s="26"/>
      <c r="D434" s="26"/>
      <c r="E434" s="26"/>
      <c r="F434" s="26"/>
      <c r="G434" s="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7"/>
      <c r="AJ434" s="9"/>
      <c r="AK434" s="26"/>
      <c r="AL434" s="26"/>
      <c r="AM434" s="26"/>
      <c r="AN434" s="9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 x14ac:dyDescent="0.25">
      <c r="A435" s="26"/>
      <c r="B435" s="26"/>
      <c r="C435" s="26"/>
      <c r="D435" s="26"/>
      <c r="E435" s="26"/>
      <c r="F435" s="26"/>
      <c r="G435" s="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7"/>
      <c r="AJ435" s="9"/>
      <c r="AK435" s="26"/>
      <c r="AL435" s="26"/>
      <c r="AM435" s="26"/>
      <c r="AN435" s="9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 x14ac:dyDescent="0.25">
      <c r="A436" s="26"/>
      <c r="B436" s="26"/>
      <c r="C436" s="26"/>
      <c r="D436" s="26"/>
      <c r="E436" s="26"/>
      <c r="F436" s="26"/>
      <c r="G436" s="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7"/>
      <c r="AJ436" s="9"/>
      <c r="AK436" s="26"/>
      <c r="AL436" s="26"/>
      <c r="AM436" s="26"/>
      <c r="AN436" s="9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 x14ac:dyDescent="0.25">
      <c r="A437" s="26"/>
      <c r="B437" s="26"/>
      <c r="C437" s="26"/>
      <c r="D437" s="26"/>
      <c r="E437" s="26"/>
      <c r="F437" s="26"/>
      <c r="G437" s="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7"/>
      <c r="AJ437" s="9"/>
      <c r="AK437" s="26"/>
      <c r="AL437" s="26"/>
      <c r="AM437" s="26"/>
      <c r="AN437" s="9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 x14ac:dyDescent="0.25">
      <c r="A438" s="26"/>
      <c r="B438" s="26"/>
      <c r="C438" s="26"/>
      <c r="D438" s="26"/>
      <c r="E438" s="26"/>
      <c r="F438" s="26"/>
      <c r="G438" s="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7"/>
      <c r="AJ438" s="9"/>
      <c r="AK438" s="26"/>
      <c r="AL438" s="26"/>
      <c r="AM438" s="26"/>
      <c r="AN438" s="9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 x14ac:dyDescent="0.25">
      <c r="A439" s="26"/>
      <c r="B439" s="26"/>
      <c r="C439" s="26"/>
      <c r="D439" s="26"/>
      <c r="E439" s="26"/>
      <c r="F439" s="26"/>
      <c r="G439" s="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7"/>
      <c r="AJ439" s="9"/>
      <c r="AK439" s="26"/>
      <c r="AL439" s="26"/>
      <c r="AM439" s="26"/>
      <c r="AN439" s="9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 x14ac:dyDescent="0.25">
      <c r="A440" s="26"/>
      <c r="B440" s="26"/>
      <c r="C440" s="26"/>
      <c r="D440" s="26"/>
      <c r="E440" s="26"/>
      <c r="F440" s="26"/>
      <c r="G440" s="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7"/>
      <c r="AJ440" s="9"/>
      <c r="AK440" s="26"/>
      <c r="AL440" s="26"/>
      <c r="AM440" s="26"/>
      <c r="AN440" s="9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 x14ac:dyDescent="0.25">
      <c r="A441" s="26"/>
      <c r="B441" s="26"/>
      <c r="C441" s="26"/>
      <c r="D441" s="26"/>
      <c r="E441" s="26"/>
      <c r="F441" s="26"/>
      <c r="G441" s="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7"/>
      <c r="AJ441" s="9"/>
      <c r="AK441" s="26"/>
      <c r="AL441" s="26"/>
      <c r="AM441" s="26"/>
      <c r="AN441" s="9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 x14ac:dyDescent="0.25">
      <c r="A442" s="26"/>
      <c r="B442" s="26"/>
      <c r="C442" s="26"/>
      <c r="D442" s="26"/>
      <c r="E442" s="26"/>
      <c r="F442" s="26"/>
      <c r="G442" s="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7"/>
      <c r="AJ442" s="9"/>
      <c r="AK442" s="26"/>
      <c r="AL442" s="26"/>
      <c r="AM442" s="26"/>
      <c r="AN442" s="9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 x14ac:dyDescent="0.25">
      <c r="A443" s="26"/>
      <c r="B443" s="26"/>
      <c r="C443" s="26"/>
      <c r="D443" s="26"/>
      <c r="E443" s="26"/>
      <c r="F443" s="26"/>
      <c r="G443" s="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7"/>
      <c r="AJ443" s="9"/>
      <c r="AK443" s="26"/>
      <c r="AL443" s="26"/>
      <c r="AM443" s="26"/>
      <c r="AN443" s="9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 x14ac:dyDescent="0.25">
      <c r="A444" s="26"/>
      <c r="B444" s="26"/>
      <c r="C444" s="26"/>
      <c r="D444" s="26"/>
      <c r="E444" s="26"/>
      <c r="F444" s="26"/>
      <c r="G444" s="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7"/>
      <c r="AJ444" s="9"/>
      <c r="AK444" s="26"/>
      <c r="AL444" s="26"/>
      <c r="AM444" s="26"/>
      <c r="AN444" s="9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 x14ac:dyDescent="0.25">
      <c r="A445" s="26"/>
      <c r="B445" s="26"/>
      <c r="C445" s="26"/>
      <c r="D445" s="26"/>
      <c r="E445" s="26"/>
      <c r="F445" s="26"/>
      <c r="G445" s="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7"/>
      <c r="AJ445" s="9"/>
      <c r="AK445" s="26"/>
      <c r="AL445" s="26"/>
      <c r="AM445" s="26"/>
      <c r="AN445" s="9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 x14ac:dyDescent="0.25">
      <c r="A446" s="26"/>
      <c r="B446" s="26"/>
      <c r="C446" s="26"/>
      <c r="D446" s="26"/>
      <c r="E446" s="26"/>
      <c r="F446" s="26"/>
      <c r="G446" s="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7"/>
      <c r="AJ446" s="9"/>
      <c r="AK446" s="26"/>
      <c r="AL446" s="26"/>
      <c r="AM446" s="26"/>
      <c r="AN446" s="9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 x14ac:dyDescent="0.25">
      <c r="A447" s="26"/>
      <c r="B447" s="26"/>
      <c r="C447" s="26"/>
      <c r="D447" s="26"/>
      <c r="E447" s="26"/>
      <c r="F447" s="26"/>
      <c r="G447" s="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7"/>
      <c r="AJ447" s="9"/>
      <c r="AK447" s="26"/>
      <c r="AL447" s="26"/>
      <c r="AM447" s="26"/>
      <c r="AN447" s="9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 x14ac:dyDescent="0.25">
      <c r="A448" s="26"/>
      <c r="B448" s="26"/>
      <c r="C448" s="26"/>
      <c r="D448" s="26"/>
      <c r="E448" s="26"/>
      <c r="F448" s="26"/>
      <c r="G448" s="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7"/>
      <c r="AJ448" s="9"/>
      <c r="AK448" s="26"/>
      <c r="AL448" s="26"/>
      <c r="AM448" s="26"/>
      <c r="AN448" s="9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 x14ac:dyDescent="0.25">
      <c r="A449" s="26"/>
      <c r="B449" s="26"/>
      <c r="C449" s="26"/>
      <c r="D449" s="26"/>
      <c r="E449" s="26"/>
      <c r="F449" s="26"/>
      <c r="G449" s="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7"/>
      <c r="AJ449" s="9"/>
      <c r="AK449" s="26"/>
      <c r="AL449" s="26"/>
      <c r="AM449" s="26"/>
      <c r="AN449" s="9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 x14ac:dyDescent="0.25">
      <c r="A450" s="26"/>
      <c r="B450" s="26"/>
      <c r="C450" s="26"/>
      <c r="D450" s="26"/>
      <c r="E450" s="26"/>
      <c r="F450" s="26"/>
      <c r="G450" s="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7"/>
      <c r="AJ450" s="9"/>
      <c r="AK450" s="26"/>
      <c r="AL450" s="26"/>
      <c r="AM450" s="26"/>
      <c r="AN450" s="9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 x14ac:dyDescent="0.25">
      <c r="A451" s="26"/>
      <c r="B451" s="26"/>
      <c r="C451" s="26"/>
      <c r="D451" s="26"/>
      <c r="E451" s="26"/>
      <c r="F451" s="26"/>
      <c r="G451" s="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7"/>
      <c r="AJ451" s="9"/>
      <c r="AK451" s="26"/>
      <c r="AL451" s="26"/>
      <c r="AM451" s="26"/>
      <c r="AN451" s="9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 x14ac:dyDescent="0.25">
      <c r="A452" s="26"/>
      <c r="B452" s="26"/>
      <c r="C452" s="26"/>
      <c r="D452" s="26"/>
      <c r="E452" s="26"/>
      <c r="F452" s="26"/>
      <c r="G452" s="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7"/>
      <c r="AJ452" s="9"/>
      <c r="AK452" s="26"/>
      <c r="AL452" s="26"/>
      <c r="AM452" s="26"/>
      <c r="AN452" s="9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 x14ac:dyDescent="0.25">
      <c r="A453" s="26"/>
      <c r="B453" s="26"/>
      <c r="C453" s="26"/>
      <c r="D453" s="26"/>
      <c r="E453" s="26"/>
      <c r="F453" s="26"/>
      <c r="G453" s="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7"/>
      <c r="AJ453" s="9"/>
      <c r="AK453" s="26"/>
      <c r="AL453" s="26"/>
      <c r="AM453" s="26"/>
      <c r="AN453" s="9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 x14ac:dyDescent="0.25">
      <c r="A454" s="26"/>
      <c r="B454" s="26"/>
      <c r="C454" s="26"/>
      <c r="D454" s="26"/>
      <c r="E454" s="26"/>
      <c r="F454" s="26"/>
      <c r="G454" s="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7"/>
      <c r="AJ454" s="9"/>
      <c r="AK454" s="26"/>
      <c r="AL454" s="26"/>
      <c r="AM454" s="26"/>
      <c r="AN454" s="9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 x14ac:dyDescent="0.25">
      <c r="A455" s="26"/>
      <c r="B455" s="26"/>
      <c r="C455" s="26"/>
      <c r="D455" s="26"/>
      <c r="E455" s="26"/>
      <c r="F455" s="26"/>
      <c r="G455" s="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7"/>
      <c r="AJ455" s="9"/>
      <c r="AK455" s="26"/>
      <c r="AL455" s="26"/>
      <c r="AM455" s="26"/>
      <c r="AN455" s="9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 x14ac:dyDescent="0.25">
      <c r="A456" s="26"/>
      <c r="B456" s="26"/>
      <c r="C456" s="26"/>
      <c r="D456" s="26"/>
      <c r="E456" s="26"/>
      <c r="F456" s="26"/>
      <c r="G456" s="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7"/>
      <c r="AJ456" s="9"/>
      <c r="AK456" s="26"/>
      <c r="AL456" s="26"/>
      <c r="AM456" s="26"/>
      <c r="AN456" s="9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 x14ac:dyDescent="0.25">
      <c r="A457" s="26"/>
      <c r="B457" s="26"/>
      <c r="C457" s="26"/>
      <c r="D457" s="26"/>
      <c r="E457" s="26"/>
      <c r="F457" s="26"/>
      <c r="G457" s="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7"/>
      <c r="AJ457" s="9"/>
      <c r="AK457" s="26"/>
      <c r="AL457" s="26"/>
      <c r="AM457" s="26"/>
      <c r="AN457" s="9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 x14ac:dyDescent="0.25">
      <c r="A458" s="26"/>
      <c r="B458" s="26"/>
      <c r="C458" s="26"/>
      <c r="D458" s="26"/>
      <c r="E458" s="26"/>
      <c r="F458" s="26"/>
      <c r="G458" s="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7"/>
      <c r="AJ458" s="9"/>
      <c r="AK458" s="26"/>
      <c r="AL458" s="26"/>
      <c r="AM458" s="26"/>
      <c r="AN458" s="9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 x14ac:dyDescent="0.25">
      <c r="A459" s="26"/>
      <c r="B459" s="26"/>
      <c r="C459" s="26"/>
      <c r="D459" s="26"/>
      <c r="E459" s="26"/>
      <c r="F459" s="26"/>
      <c r="G459" s="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7"/>
      <c r="AJ459" s="9"/>
      <c r="AK459" s="26"/>
      <c r="AL459" s="26"/>
      <c r="AM459" s="26"/>
      <c r="AN459" s="9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 x14ac:dyDescent="0.25">
      <c r="A460" s="26"/>
      <c r="B460" s="26"/>
      <c r="C460" s="26"/>
      <c r="D460" s="26"/>
      <c r="E460" s="26"/>
      <c r="F460" s="26"/>
      <c r="G460" s="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7"/>
      <c r="AJ460" s="9"/>
      <c r="AK460" s="26"/>
      <c r="AL460" s="26"/>
      <c r="AM460" s="26"/>
      <c r="AN460" s="9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 x14ac:dyDescent="0.25">
      <c r="A461" s="26"/>
      <c r="B461" s="26"/>
      <c r="C461" s="26"/>
      <c r="D461" s="26"/>
      <c r="E461" s="26"/>
      <c r="F461" s="26"/>
      <c r="G461" s="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7"/>
      <c r="AJ461" s="9"/>
      <c r="AK461" s="26"/>
      <c r="AL461" s="26"/>
      <c r="AM461" s="26"/>
      <c r="AN461" s="9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 x14ac:dyDescent="0.25">
      <c r="A462" s="26"/>
      <c r="B462" s="26"/>
      <c r="C462" s="26"/>
      <c r="D462" s="26"/>
      <c r="E462" s="26"/>
      <c r="F462" s="26"/>
      <c r="G462" s="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7"/>
      <c r="AJ462" s="9"/>
      <c r="AK462" s="26"/>
      <c r="AL462" s="26"/>
      <c r="AM462" s="26"/>
      <c r="AN462" s="9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 x14ac:dyDescent="0.25">
      <c r="A463" s="26"/>
      <c r="B463" s="26"/>
      <c r="C463" s="26"/>
      <c r="D463" s="26"/>
      <c r="E463" s="26"/>
      <c r="F463" s="26"/>
      <c r="G463" s="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7"/>
      <c r="AJ463" s="9"/>
      <c r="AK463" s="26"/>
      <c r="AL463" s="26"/>
      <c r="AM463" s="26"/>
      <c r="AN463" s="9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 x14ac:dyDescent="0.25">
      <c r="A464" s="26"/>
      <c r="B464" s="26"/>
      <c r="C464" s="26"/>
      <c r="D464" s="26"/>
      <c r="E464" s="26"/>
      <c r="F464" s="26"/>
      <c r="G464" s="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7"/>
      <c r="AJ464" s="9"/>
      <c r="AK464" s="26"/>
      <c r="AL464" s="26"/>
      <c r="AM464" s="26"/>
      <c r="AN464" s="9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 x14ac:dyDescent="0.25">
      <c r="A465" s="26"/>
      <c r="B465" s="26"/>
      <c r="C465" s="26"/>
      <c r="D465" s="26"/>
      <c r="E465" s="26"/>
      <c r="F465" s="26"/>
      <c r="G465" s="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7"/>
      <c r="AJ465" s="9"/>
      <c r="AK465" s="26"/>
      <c r="AL465" s="26"/>
      <c r="AM465" s="26"/>
      <c r="AN465" s="9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 x14ac:dyDescent="0.25">
      <c r="A466" s="26"/>
      <c r="B466" s="26"/>
      <c r="C466" s="26"/>
      <c r="D466" s="26"/>
      <c r="E466" s="26"/>
      <c r="F466" s="26"/>
      <c r="G466" s="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7"/>
      <c r="AJ466" s="9"/>
      <c r="AK466" s="26"/>
      <c r="AL466" s="26"/>
      <c r="AM466" s="26"/>
      <c r="AN466" s="9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 x14ac:dyDescent="0.25">
      <c r="A467" s="26"/>
      <c r="B467" s="26"/>
      <c r="C467" s="26"/>
      <c r="D467" s="26"/>
      <c r="E467" s="26"/>
      <c r="F467" s="26"/>
      <c r="G467" s="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7"/>
      <c r="AJ467" s="9"/>
      <c r="AK467" s="26"/>
      <c r="AL467" s="26"/>
      <c r="AM467" s="26"/>
      <c r="AN467" s="9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 x14ac:dyDescent="0.25">
      <c r="A468" s="26"/>
      <c r="B468" s="26"/>
      <c r="C468" s="26"/>
      <c r="D468" s="26"/>
      <c r="E468" s="26"/>
      <c r="F468" s="26"/>
      <c r="G468" s="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7"/>
      <c r="AJ468" s="9"/>
      <c r="AK468" s="26"/>
      <c r="AL468" s="26"/>
      <c r="AM468" s="26"/>
      <c r="AN468" s="9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 x14ac:dyDescent="0.25">
      <c r="A469" s="26"/>
      <c r="B469" s="26"/>
      <c r="C469" s="26"/>
      <c r="D469" s="26"/>
      <c r="E469" s="26"/>
      <c r="F469" s="26"/>
      <c r="G469" s="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7"/>
      <c r="AJ469" s="9"/>
      <c r="AK469" s="26"/>
      <c r="AL469" s="26"/>
      <c r="AM469" s="26"/>
      <c r="AN469" s="9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 x14ac:dyDescent="0.25">
      <c r="A470" s="26"/>
      <c r="B470" s="26"/>
      <c r="C470" s="26"/>
      <c r="D470" s="26"/>
      <c r="E470" s="26"/>
      <c r="F470" s="26"/>
      <c r="G470" s="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7"/>
      <c r="AJ470" s="9"/>
      <c r="AK470" s="26"/>
      <c r="AL470" s="26"/>
      <c r="AM470" s="26"/>
      <c r="AN470" s="9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 x14ac:dyDescent="0.25">
      <c r="A471" s="26"/>
      <c r="B471" s="26"/>
      <c r="C471" s="26"/>
      <c r="D471" s="26"/>
      <c r="E471" s="26"/>
      <c r="F471" s="26"/>
      <c r="G471" s="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7"/>
      <c r="AJ471" s="9"/>
      <c r="AK471" s="26"/>
      <c r="AL471" s="26"/>
      <c r="AM471" s="26"/>
      <c r="AN471" s="9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 x14ac:dyDescent="0.25">
      <c r="A472" s="26"/>
      <c r="B472" s="26"/>
      <c r="C472" s="26"/>
      <c r="D472" s="26"/>
      <c r="E472" s="26"/>
      <c r="F472" s="26"/>
      <c r="G472" s="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7"/>
      <c r="AJ472" s="9"/>
      <c r="AK472" s="26"/>
      <c r="AL472" s="26"/>
      <c r="AM472" s="26"/>
      <c r="AN472" s="9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 x14ac:dyDescent="0.25">
      <c r="A473" s="26"/>
      <c r="B473" s="26"/>
      <c r="C473" s="26"/>
      <c r="D473" s="26"/>
      <c r="E473" s="26"/>
      <c r="F473" s="26"/>
      <c r="G473" s="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7"/>
      <c r="AJ473" s="9"/>
      <c r="AK473" s="26"/>
      <c r="AL473" s="26"/>
      <c r="AM473" s="26"/>
      <c r="AN473" s="9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 x14ac:dyDescent="0.25">
      <c r="A474" s="26"/>
      <c r="B474" s="26"/>
      <c r="C474" s="26"/>
      <c r="D474" s="26"/>
      <c r="E474" s="26"/>
      <c r="F474" s="26"/>
      <c r="G474" s="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7"/>
      <c r="AJ474" s="9"/>
      <c r="AK474" s="26"/>
      <c r="AL474" s="26"/>
      <c r="AM474" s="26"/>
      <c r="AN474" s="9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 x14ac:dyDescent="0.25">
      <c r="A475" s="26"/>
      <c r="B475" s="26"/>
      <c r="C475" s="26"/>
      <c r="D475" s="26"/>
      <c r="E475" s="26"/>
      <c r="F475" s="26"/>
      <c r="G475" s="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7"/>
      <c r="AJ475" s="9"/>
      <c r="AK475" s="26"/>
      <c r="AL475" s="26"/>
      <c r="AM475" s="26"/>
      <c r="AN475" s="9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 x14ac:dyDescent="0.25">
      <c r="A476" s="26"/>
      <c r="B476" s="26"/>
      <c r="C476" s="26"/>
      <c r="D476" s="26"/>
      <c r="E476" s="26"/>
      <c r="F476" s="26"/>
      <c r="G476" s="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7"/>
      <c r="AJ476" s="9"/>
      <c r="AK476" s="26"/>
      <c r="AL476" s="26"/>
      <c r="AM476" s="26"/>
      <c r="AN476" s="9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 x14ac:dyDescent="0.25">
      <c r="A477" s="26"/>
      <c r="B477" s="26"/>
      <c r="C477" s="26"/>
      <c r="D477" s="26"/>
      <c r="E477" s="26"/>
      <c r="F477" s="26"/>
      <c r="G477" s="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7"/>
      <c r="AJ477" s="9"/>
      <c r="AK477" s="26"/>
      <c r="AL477" s="26"/>
      <c r="AM477" s="26"/>
      <c r="AN477" s="9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 x14ac:dyDescent="0.25">
      <c r="A478" s="26"/>
      <c r="B478" s="26"/>
      <c r="C478" s="26"/>
      <c r="D478" s="26"/>
      <c r="E478" s="26"/>
      <c r="F478" s="26"/>
      <c r="G478" s="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7"/>
      <c r="AJ478" s="9"/>
      <c r="AK478" s="26"/>
      <c r="AL478" s="26"/>
      <c r="AM478" s="26"/>
      <c r="AN478" s="9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 x14ac:dyDescent="0.25">
      <c r="A479" s="26"/>
      <c r="B479" s="26"/>
      <c r="C479" s="26"/>
      <c r="D479" s="26"/>
      <c r="E479" s="26"/>
      <c r="F479" s="26"/>
      <c r="G479" s="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7"/>
      <c r="AJ479" s="9"/>
      <c r="AK479" s="26"/>
      <c r="AL479" s="26"/>
      <c r="AM479" s="26"/>
      <c r="AN479" s="9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 x14ac:dyDescent="0.25">
      <c r="A480" s="26"/>
      <c r="B480" s="26"/>
      <c r="C480" s="26"/>
      <c r="D480" s="26"/>
      <c r="E480" s="26"/>
      <c r="F480" s="26"/>
      <c r="G480" s="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7"/>
      <c r="AJ480" s="9"/>
      <c r="AK480" s="26"/>
      <c r="AL480" s="26"/>
      <c r="AM480" s="26"/>
      <c r="AN480" s="9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 x14ac:dyDescent="0.25">
      <c r="A481" s="26"/>
      <c r="B481" s="26"/>
      <c r="C481" s="26"/>
      <c r="D481" s="26"/>
      <c r="E481" s="26"/>
      <c r="F481" s="26"/>
      <c r="G481" s="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7"/>
      <c r="AJ481" s="9"/>
      <c r="AK481" s="26"/>
      <c r="AL481" s="26"/>
      <c r="AM481" s="26"/>
      <c r="AN481" s="9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 x14ac:dyDescent="0.25">
      <c r="A482" s="26"/>
      <c r="B482" s="26"/>
      <c r="C482" s="26"/>
      <c r="D482" s="26"/>
      <c r="E482" s="26"/>
      <c r="F482" s="26"/>
      <c r="G482" s="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7"/>
      <c r="AJ482" s="9"/>
      <c r="AK482" s="26"/>
      <c r="AL482" s="26"/>
      <c r="AM482" s="26"/>
      <c r="AN482" s="9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 x14ac:dyDescent="0.25">
      <c r="A483" s="26"/>
      <c r="B483" s="26"/>
      <c r="C483" s="26"/>
      <c r="D483" s="26"/>
      <c r="E483" s="26"/>
      <c r="F483" s="26"/>
      <c r="G483" s="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7"/>
      <c r="AJ483" s="9"/>
      <c r="AK483" s="26"/>
      <c r="AL483" s="26"/>
      <c r="AM483" s="26"/>
      <c r="AN483" s="9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 x14ac:dyDescent="0.25">
      <c r="A484" s="26"/>
      <c r="B484" s="26"/>
      <c r="C484" s="26"/>
      <c r="D484" s="26"/>
      <c r="E484" s="26"/>
      <c r="F484" s="26"/>
      <c r="G484" s="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7"/>
      <c r="AJ484" s="9"/>
      <c r="AK484" s="26"/>
      <c r="AL484" s="26"/>
      <c r="AM484" s="26"/>
      <c r="AN484" s="9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 x14ac:dyDescent="0.25">
      <c r="A485" s="26"/>
      <c r="B485" s="26"/>
      <c r="C485" s="26"/>
      <c r="D485" s="26"/>
      <c r="E485" s="26"/>
      <c r="F485" s="26"/>
      <c r="G485" s="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7"/>
      <c r="AJ485" s="9"/>
      <c r="AK485" s="26"/>
      <c r="AL485" s="26"/>
      <c r="AM485" s="26"/>
      <c r="AN485" s="9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 x14ac:dyDescent="0.25">
      <c r="A486" s="26"/>
      <c r="B486" s="26"/>
      <c r="C486" s="26"/>
      <c r="D486" s="26"/>
      <c r="E486" s="26"/>
      <c r="F486" s="26"/>
      <c r="G486" s="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7"/>
      <c r="AJ486" s="9"/>
      <c r="AK486" s="26"/>
      <c r="AL486" s="26"/>
      <c r="AM486" s="26"/>
      <c r="AN486" s="9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 x14ac:dyDescent="0.25">
      <c r="A487" s="26"/>
      <c r="B487" s="26"/>
      <c r="C487" s="26"/>
      <c r="D487" s="26"/>
      <c r="E487" s="26"/>
      <c r="F487" s="26"/>
      <c r="G487" s="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7"/>
      <c r="AJ487" s="9"/>
      <c r="AK487" s="26"/>
      <c r="AL487" s="26"/>
      <c r="AM487" s="26"/>
      <c r="AN487" s="9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 x14ac:dyDescent="0.25">
      <c r="A488" s="26"/>
      <c r="B488" s="26"/>
      <c r="C488" s="26"/>
      <c r="D488" s="26"/>
      <c r="E488" s="26"/>
      <c r="F488" s="26"/>
      <c r="G488" s="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7"/>
      <c r="AJ488" s="9"/>
      <c r="AK488" s="26"/>
      <c r="AL488" s="26"/>
      <c r="AM488" s="26"/>
      <c r="AN488" s="9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 x14ac:dyDescent="0.25">
      <c r="A489" s="26"/>
      <c r="B489" s="26"/>
      <c r="C489" s="26"/>
      <c r="D489" s="26"/>
      <c r="E489" s="26"/>
      <c r="F489" s="26"/>
      <c r="G489" s="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7"/>
      <c r="AJ489" s="9"/>
      <c r="AK489" s="26"/>
      <c r="AL489" s="26"/>
      <c r="AM489" s="26"/>
      <c r="AN489" s="9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 x14ac:dyDescent="0.25">
      <c r="A490" s="26"/>
      <c r="B490" s="26"/>
      <c r="C490" s="26"/>
      <c r="D490" s="26"/>
      <c r="E490" s="26"/>
      <c r="F490" s="26"/>
      <c r="G490" s="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7"/>
      <c r="AJ490" s="9"/>
      <c r="AK490" s="26"/>
      <c r="AL490" s="26"/>
      <c r="AM490" s="26"/>
      <c r="AN490" s="9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 x14ac:dyDescent="0.25">
      <c r="A491" s="26"/>
      <c r="B491" s="26"/>
      <c r="C491" s="26"/>
      <c r="D491" s="26"/>
      <c r="E491" s="26"/>
      <c r="F491" s="26"/>
      <c r="G491" s="7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7"/>
      <c r="AJ491" s="9"/>
      <c r="AK491" s="26"/>
      <c r="AL491" s="26"/>
      <c r="AM491" s="26"/>
      <c r="AN491" s="9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 x14ac:dyDescent="0.25">
      <c r="A492" s="26"/>
      <c r="B492" s="26"/>
      <c r="C492" s="26"/>
      <c r="D492" s="26"/>
      <c r="E492" s="26"/>
      <c r="F492" s="26"/>
      <c r="G492" s="7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7"/>
      <c r="AJ492" s="9"/>
      <c r="AK492" s="26"/>
      <c r="AL492" s="26"/>
      <c r="AM492" s="26"/>
      <c r="AN492" s="9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 x14ac:dyDescent="0.25">
      <c r="A493" s="26"/>
      <c r="B493" s="26"/>
      <c r="C493" s="26"/>
      <c r="D493" s="26"/>
      <c r="E493" s="26"/>
      <c r="F493" s="26"/>
      <c r="G493" s="7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7"/>
      <c r="AJ493" s="9"/>
      <c r="AK493" s="26"/>
      <c r="AL493" s="26"/>
      <c r="AM493" s="26"/>
      <c r="AN493" s="9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 x14ac:dyDescent="0.25">
      <c r="A494" s="26"/>
      <c r="B494" s="26"/>
      <c r="C494" s="26"/>
      <c r="D494" s="26"/>
      <c r="E494" s="26"/>
      <c r="F494" s="26"/>
      <c r="G494" s="7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7"/>
      <c r="AJ494" s="9"/>
      <c r="AK494" s="26"/>
      <c r="AL494" s="26"/>
      <c r="AM494" s="26"/>
      <c r="AN494" s="9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 x14ac:dyDescent="0.25">
      <c r="A495" s="26"/>
      <c r="B495" s="26"/>
      <c r="C495" s="26"/>
      <c r="D495" s="26"/>
      <c r="E495" s="26"/>
      <c r="F495" s="26"/>
      <c r="G495" s="7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7"/>
      <c r="AJ495" s="9"/>
      <c r="AK495" s="26"/>
      <c r="AL495" s="26"/>
      <c r="AM495" s="26"/>
      <c r="AN495" s="9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 x14ac:dyDescent="0.25">
      <c r="A496" s="26"/>
      <c r="B496" s="26"/>
      <c r="C496" s="26"/>
      <c r="D496" s="26"/>
      <c r="E496" s="26"/>
      <c r="F496" s="26"/>
      <c r="G496" s="7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7"/>
      <c r="AJ496" s="9"/>
      <c r="AK496" s="26"/>
      <c r="AL496" s="26"/>
      <c r="AM496" s="26"/>
      <c r="AN496" s="9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 x14ac:dyDescent="0.25">
      <c r="A497" s="26"/>
      <c r="B497" s="26"/>
      <c r="C497" s="26"/>
      <c r="D497" s="26"/>
      <c r="E497" s="26"/>
      <c r="F497" s="26"/>
      <c r="G497" s="7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7"/>
      <c r="AJ497" s="9"/>
      <c r="AK497" s="26"/>
      <c r="AL497" s="26"/>
      <c r="AM497" s="26"/>
      <c r="AN497" s="9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 x14ac:dyDescent="0.25">
      <c r="A498" s="26"/>
      <c r="B498" s="26"/>
      <c r="C498" s="26"/>
      <c r="D498" s="26"/>
      <c r="E498" s="26"/>
      <c r="F498" s="26"/>
      <c r="G498" s="7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7"/>
      <c r="AJ498" s="9"/>
      <c r="AK498" s="26"/>
      <c r="AL498" s="26"/>
      <c r="AM498" s="26"/>
      <c r="AN498" s="9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 x14ac:dyDescent="0.25">
      <c r="A499" s="26"/>
      <c r="B499" s="26"/>
      <c r="C499" s="26"/>
      <c r="D499" s="26"/>
      <c r="E499" s="26"/>
      <c r="F499" s="26"/>
      <c r="G499" s="7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7"/>
      <c r="AJ499" s="9"/>
      <c r="AK499" s="26"/>
      <c r="AL499" s="26"/>
      <c r="AM499" s="26"/>
      <c r="AN499" s="9"/>
      <c r="AO499" s="26"/>
      <c r="AP499" s="26"/>
      <c r="AQ499" s="26"/>
      <c r="AR499" s="26"/>
      <c r="AS499" s="26"/>
      <c r="AT499" s="26"/>
      <c r="AU499" s="26"/>
      <c r="AV499" s="26"/>
      <c r="AW499" s="26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2025-07-31T09:07:06Z</dcterms:created>
  <dcterms:modified xsi:type="dcterms:W3CDTF">2025-08-01T09:44:15Z</dcterms:modified>
</cp:coreProperties>
</file>