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773852D-A9D3-45DC-9032-D4B107E837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8" i="1" s="1"/>
  <c r="Z43" i="1"/>
  <c r="BN43" i="1"/>
  <c r="Y44" i="1"/>
  <c r="Y510" i="1" s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02" i="1"/>
  <c r="BN202" i="1"/>
  <c r="Z202" i="1"/>
  <c r="BP243" i="1"/>
  <c r="BN243" i="1"/>
  <c r="Z243" i="1"/>
  <c r="Y247" i="1"/>
  <c r="Z256" i="1"/>
  <c r="BP252" i="1"/>
  <c r="BN252" i="1"/>
  <c r="Z252" i="1"/>
  <c r="Y256" i="1"/>
  <c r="BP261" i="1"/>
  <c r="BN261" i="1"/>
  <c r="Z261" i="1"/>
  <c r="Z264" i="1" s="1"/>
  <c r="Y264" i="1"/>
  <c r="Z339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Z418" i="1" s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71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Z351" i="1" s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509" i="1" l="1"/>
  <c r="Z215" i="1"/>
  <c r="Y506" i="1"/>
  <c r="Z494" i="1"/>
  <c r="Z484" i="1"/>
  <c r="Z463" i="1"/>
  <c r="Z401" i="1"/>
  <c r="Z247" i="1"/>
  <c r="Z58" i="1"/>
  <c r="Z511" i="1" s="1"/>
  <c r="X509" i="1"/>
  <c r="Z305" i="1"/>
  <c r="Z92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<sst xmlns="http://schemas.openxmlformats.org/spreadsheetml/2006/main" count="2253" uniqueCount="825">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</sst>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8</v>
      </c>
      <c r="Y41" s="560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8.3222222222222211</v>
      </c>
      <c r="BN41" s="64">
        <f>IFERROR(Y41*I41/H41,"0")</f>
        <v>11.234999999999999</v>
      </c>
      <c r="BO41" s="64">
        <f>IFERROR(1/J41*(X41/H41),"0")</f>
        <v>1.1574074074074073E-2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68</v>
      </c>
      <c r="Y43" s="560">
        <f>IFERROR(IF(X43="",0,CEILING((X43/$H43),1)*$H43),"")</f>
        <v>70.3</v>
      </c>
      <c r="Z43" s="36">
        <f>IFERROR(IF(Y43=0,"",ROUNDUP(Y43/H43,0)*0.00902),"")</f>
        <v>0.17138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71.859459459459458</v>
      </c>
      <c r="BN43" s="64">
        <f>IFERROR(Y43*I43/H43,"0")</f>
        <v>74.289999999999992</v>
      </c>
      <c r="BO43" s="64">
        <f>IFERROR(1/J43*(X43/H43),"0")</f>
        <v>0.13923013923013924</v>
      </c>
      <c r="BP43" s="64">
        <f>IFERROR(1/J43*(Y43/H43),"0")</f>
        <v>0.14393939393939395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19.119119119119119</v>
      </c>
      <c r="Y44" s="561">
        <f>IFERROR(Y41/H41,"0")+IFERROR(Y42/H42,"0")+IFERROR(Y43/H43,"0")</f>
        <v>20</v>
      </c>
      <c r="Z44" s="561">
        <f>IFERROR(IF(Z41="",0,Z41),"0")+IFERROR(IF(Z42="",0,Z42),"0")+IFERROR(IF(Z43="",0,Z43),"0")</f>
        <v>0.19036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76</v>
      </c>
      <c r="Y45" s="561">
        <f>IFERROR(SUM(Y41:Y43),"0")</f>
        <v>81.099999999999994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24</v>
      </c>
      <c r="Y69" s="560">
        <f>IFERROR(IF(X69="",0,CEILING((X69/$H69),1)*$H69),"")</f>
        <v>25.2</v>
      </c>
      <c r="Z69" s="36">
        <f>IFERROR(IF(Y69=0,"",ROUNDUP(Y69/H69,0)*0.00502),"")</f>
        <v>7.0280000000000009E-2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25.333333333333329</v>
      </c>
      <c r="BN69" s="64">
        <f>IFERROR(Y69*I69/H69,"0")</f>
        <v>26.599999999999998</v>
      </c>
      <c r="BO69" s="64">
        <f>IFERROR(1/J69*(X69/H69),"0")</f>
        <v>5.6980056980056981E-2</v>
      </c>
      <c r="BP69" s="64">
        <f>IFERROR(1/J69*(Y69/H69),"0")</f>
        <v>5.9829059829059839E-2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13.333333333333332</v>
      </c>
      <c r="Y71" s="561">
        <f>IFERROR(Y68/H68,"0")+IFERROR(Y69/H69,"0")+IFERROR(Y70/H70,"0")</f>
        <v>14</v>
      </c>
      <c r="Z71" s="561">
        <f>IFERROR(IF(Z68="",0,Z68),"0")+IFERROR(IF(Z69="",0,Z69),"0")+IFERROR(IF(Z70="",0,Z70),"0")</f>
        <v>7.0280000000000009E-2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24</v>
      </c>
      <c r="Y72" s="561">
        <f>IFERROR(SUM(Y68:Y70),"0")</f>
        <v>25.2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5</v>
      </c>
      <c r="Y83" s="560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5.2788461538461533</v>
      </c>
      <c r="BN83" s="64">
        <f>IFERROR(Y83*I83/H83,"0")</f>
        <v>8.2349999999999994</v>
      </c>
      <c r="BO83" s="64">
        <f>IFERROR(1/J83*(X83/H83),"0")</f>
        <v>1.0016025641025642E-2</v>
      </c>
      <c r="BP83" s="64">
        <f>IFERROR(1/J83*(Y83/H83),"0")</f>
        <v>1.5625E-2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0.64102564102564108</v>
      </c>
      <c r="Y85" s="561">
        <f>IFERROR(Y83/H83,"0")+IFERROR(Y84/H84,"0")</f>
        <v>1</v>
      </c>
      <c r="Z85" s="561">
        <f>IFERROR(IF(Z83="",0,Z83),"0")+IFERROR(IF(Z84="",0,Z84),"0")</f>
        <v>1.898E-2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5</v>
      </c>
      <c r="Y86" s="561">
        <f>IFERROR(SUM(Y83:Y84),"0")</f>
        <v>7.8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21</v>
      </c>
      <c r="Y89" s="560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21.845833333333331</v>
      </c>
      <c r="BN89" s="64">
        <f>IFERROR(Y89*I89/H89,"0")</f>
        <v>22.47</v>
      </c>
      <c r="BO89" s="64">
        <f>IFERROR(1/J89*(X89/H89),"0")</f>
        <v>3.0381944444444444E-2</v>
      </c>
      <c r="BP89" s="64">
        <f>IFERROR(1/J89*(Y89/H89),"0")</f>
        <v>3.125E-2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145</v>
      </c>
      <c r="Y91" s="560">
        <f>IFERROR(IF(X91="",0,CEILING((X91/$H91),1)*$H91),"")</f>
        <v>148.5</v>
      </c>
      <c r="Z91" s="36">
        <f>IFERROR(IF(Y91=0,"",ROUNDUP(Y91/H91,0)*0.00902),"")</f>
        <v>0.29766000000000004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151.76666666666668</v>
      </c>
      <c r="BN91" s="64">
        <f>IFERROR(Y91*I91/H91,"0")</f>
        <v>155.42999999999998</v>
      </c>
      <c r="BO91" s="64">
        <f>IFERROR(1/J91*(X91/H91),"0")</f>
        <v>0.24410774410774411</v>
      </c>
      <c r="BP91" s="64">
        <f>IFERROR(1/J91*(Y91/H91),"0")</f>
        <v>0.25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34.166666666666664</v>
      </c>
      <c r="Y92" s="561">
        <f>IFERROR(Y89/H89,"0")+IFERROR(Y90/H90,"0")+IFERROR(Y91/H91,"0")</f>
        <v>35</v>
      </c>
      <c r="Z92" s="561">
        <f>IFERROR(IF(Z89="",0,Z89),"0")+IFERROR(IF(Z90="",0,Z90),"0")+IFERROR(IF(Z91="",0,Z91),"0")</f>
        <v>0.33562000000000003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166</v>
      </c>
      <c r="Y93" s="561">
        <f>IFERROR(SUM(Y89:Y91),"0")</f>
        <v>170.1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136</v>
      </c>
      <c r="Y95" s="560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144.71407407407406</v>
      </c>
      <c r="BN95" s="64">
        <f>IFERROR(Y95*I95/H95,"0")</f>
        <v>146.523</v>
      </c>
      <c r="BO95" s="64">
        <f>IFERROR(1/J95*(X95/H95),"0")</f>
        <v>0.26234567901234568</v>
      </c>
      <c r="BP95" s="64">
        <f>IFERROR(1/J95*(Y95/H95),"0")</f>
        <v>0.265625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16.790123456790123</v>
      </c>
      <c r="Y100" s="561">
        <f>IFERROR(Y95/H95,"0")+IFERROR(Y96/H96,"0")+IFERROR(Y97/H97,"0")+IFERROR(Y98/H98,"0")+IFERROR(Y99/H99,"0")</f>
        <v>17</v>
      </c>
      <c r="Z100" s="561">
        <f>IFERROR(IF(Z95="",0,Z95),"0")+IFERROR(IF(Z96="",0,Z96),"0")+IFERROR(IF(Z97="",0,Z97),"0")+IFERROR(IF(Z98="",0,Z98),"0")+IFERROR(IF(Z99="",0,Z99),"0")</f>
        <v>0.32266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136</v>
      </c>
      <c r="Y101" s="561">
        <f>IFERROR(SUM(Y95:Y99),"0")</f>
        <v>137.69999999999999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14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14.563888888888886</v>
      </c>
      <c r="BN104" s="64">
        <f>IFERROR(Y104*I104/H104,"0")</f>
        <v>22.47</v>
      </c>
      <c r="BO104" s="64">
        <f>IFERROR(1/J104*(X104/H104),"0")</f>
        <v>2.0254629629629629E-2</v>
      </c>
      <c r="BP104" s="64">
        <f>IFERROR(1/J104*(Y104/H104),"0")</f>
        <v>3.125E-2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92</v>
      </c>
      <c r="Y106" s="560">
        <f>IFERROR(IF(X106="",0,CEILING((X106/$H106),1)*$H106),"")</f>
        <v>94.5</v>
      </c>
      <c r="Z106" s="36">
        <f>IFERROR(IF(Y106=0,"",ROUNDUP(Y106/H106,0)*0.00902),"")</f>
        <v>0.18942000000000001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96.293333333333337</v>
      </c>
      <c r="BN106" s="64">
        <f>IFERROR(Y106*I106/H106,"0")</f>
        <v>98.91</v>
      </c>
      <c r="BO106" s="64">
        <f>IFERROR(1/J106*(X106/H106),"0")</f>
        <v>0.15488215488215487</v>
      </c>
      <c r="BP106" s="64">
        <f>IFERROR(1/J106*(Y106/H106),"0")</f>
        <v>0.15909090909090909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21.74074074074074</v>
      </c>
      <c r="Y108" s="561">
        <f>IFERROR(Y104/H104,"0")+IFERROR(Y105/H105,"0")+IFERROR(Y106/H106,"0")+IFERROR(Y107/H107,"0")</f>
        <v>23</v>
      </c>
      <c r="Z108" s="561">
        <f>IFERROR(IF(Z104="",0,Z104),"0")+IFERROR(IF(Z105="",0,Z105),"0")+IFERROR(IF(Z106="",0,Z106),"0")+IFERROR(IF(Z107="",0,Z107),"0")</f>
        <v>0.22738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106</v>
      </c>
      <c r="Y109" s="561">
        <f>IFERROR(SUM(Y104:Y107),"0")</f>
        <v>116.1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67</v>
      </c>
      <c r="Y113" s="560">
        <f>IFERROR(IF(X113="",0,CEILING((X113/$H113),1)*$H113),"")</f>
        <v>67.2</v>
      </c>
      <c r="Z113" s="36">
        <f>IFERROR(IF(Y113=0,"",ROUNDUP(Y113/H113,0)*0.00651),"")</f>
        <v>0.18228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72.025000000000006</v>
      </c>
      <c r="BN113" s="64">
        <f>IFERROR(Y113*I113/H113,"0")</f>
        <v>72.240000000000009</v>
      </c>
      <c r="BO113" s="64">
        <f>IFERROR(1/J113*(X113/H113),"0")</f>
        <v>0.1533882783882784</v>
      </c>
      <c r="BP113" s="64">
        <f>IFERROR(1/J113*(Y113/H113),"0")</f>
        <v>0.15384615384615388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27.916666666666668</v>
      </c>
      <c r="Y114" s="561">
        <f>IFERROR(Y111/H111,"0")+IFERROR(Y112/H112,"0")+IFERROR(Y113/H113,"0")</f>
        <v>28.000000000000004</v>
      </c>
      <c r="Z114" s="561">
        <f>IFERROR(IF(Z111="",0,Z111),"0")+IFERROR(IF(Z112="",0,Z112),"0")+IFERROR(IF(Z113="",0,Z113),"0")</f>
        <v>0.18228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67</v>
      </c>
      <c r="Y115" s="561">
        <f>IFERROR(SUM(Y111:Y113),"0")</f>
        <v>67.2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122</v>
      </c>
      <c r="Y117" s="560">
        <f>IFERROR(IF(X117="",0,CEILING((X117/$H117),1)*$H117),"")</f>
        <v>129.6</v>
      </c>
      <c r="Z117" s="36">
        <f>IFERROR(IF(Y117=0,"",ROUNDUP(Y117/H117,0)*0.01898),"")</f>
        <v>0.30368000000000001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129.72666666666669</v>
      </c>
      <c r="BN117" s="64">
        <f>IFERROR(Y117*I117/H117,"0")</f>
        <v>137.80799999999999</v>
      </c>
      <c r="BO117" s="64">
        <f>IFERROR(1/J117*(X117/H117),"0")</f>
        <v>0.23533950617283952</v>
      </c>
      <c r="BP117" s="64">
        <f>IFERROR(1/J117*(Y117/H117),"0")</f>
        <v>0.25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66</v>
      </c>
      <c r="Y119" s="560">
        <f>IFERROR(IF(X119="",0,CEILING((X119/$H119),1)*$H119),"")</f>
        <v>67.5</v>
      </c>
      <c r="Z119" s="36">
        <f>IFERROR(IF(Y119=0,"",ROUNDUP(Y119/H119,0)*0.00651),"")</f>
        <v>0.16275000000000001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72.16</v>
      </c>
      <c r="BN119" s="64">
        <f>IFERROR(Y119*I119/H119,"0")</f>
        <v>73.8</v>
      </c>
      <c r="BO119" s="64">
        <f>IFERROR(1/J119*(X119/H119),"0")</f>
        <v>0.1343101343101343</v>
      </c>
      <c r="BP119" s="64">
        <f>IFERROR(1/J119*(Y119/H119),"0")</f>
        <v>0.13736263736263737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39.506172839506171</v>
      </c>
      <c r="Y121" s="561">
        <f>IFERROR(Y117/H117,"0")+IFERROR(Y118/H118,"0")+IFERROR(Y119/H119,"0")+IFERROR(Y120/H120,"0")</f>
        <v>41</v>
      </c>
      <c r="Z121" s="561">
        <f>IFERROR(IF(Z117="",0,Z117),"0")+IFERROR(IF(Z118="",0,Z118),"0")+IFERROR(IF(Z119="",0,Z119),"0")+IFERROR(IF(Z120="",0,Z120),"0")</f>
        <v>0.46643000000000001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188</v>
      </c>
      <c r="Y122" s="561">
        <f>IFERROR(SUM(Y117:Y120),"0")</f>
        <v>197.1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9</v>
      </c>
      <c r="Y158" s="560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9.4545454545454533</v>
      </c>
      <c r="BN158" s="64">
        <f>IFERROR(Y158*I158/H158,"0")</f>
        <v>10.400000000000002</v>
      </c>
      <c r="BO158" s="64">
        <f>IFERROR(1/J158*(X158/H158),"0")</f>
        <v>1.9425019425019428E-2</v>
      </c>
      <c r="BP158" s="64">
        <f>IFERROR(1/J158*(Y158/H158),"0")</f>
        <v>2.1367521367521368E-2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4.5454545454545459</v>
      </c>
      <c r="Y159" s="561">
        <f>IFERROR(Y158/H158,"0")</f>
        <v>5</v>
      </c>
      <c r="Z159" s="561">
        <f>IFERROR(IF(Z158="",0,Z158),"0")</f>
        <v>2.5100000000000001E-2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9</v>
      </c>
      <c r="Y160" s="561">
        <f>IFERROR(SUM(Y158:Y158),"0")</f>
        <v>9.9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2</v>
      </c>
      <c r="Y167" s="56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2.1444444444444444</v>
      </c>
      <c r="BN167" s="64">
        <f t="shared" si="18"/>
        <v>3.8599999999999994</v>
      </c>
      <c r="BO167" s="64">
        <f t="shared" si="19"/>
        <v>4.7483380816714157E-3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25</v>
      </c>
      <c r="Y168" s="560">
        <f t="shared" si="16"/>
        <v>25.200000000000003</v>
      </c>
      <c r="Z168" s="36">
        <f>IFERROR(IF(Y168=0,"",ROUNDUP(Y168/H168,0)*0.00502),"")</f>
        <v>6.0240000000000002E-2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26.190476190476193</v>
      </c>
      <c r="BN168" s="64">
        <f t="shared" si="18"/>
        <v>26.400000000000006</v>
      </c>
      <c r="BO168" s="64">
        <f t="shared" si="19"/>
        <v>5.0875050875050884E-2</v>
      </c>
      <c r="BP168" s="64">
        <f t="shared" si="20"/>
        <v>5.1282051282051287E-2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13.015873015873016</v>
      </c>
      <c r="Y171" s="561">
        <f>IFERROR(Y162/H162,"0")+IFERROR(Y163/H163,"0")+IFERROR(Y164/H164,"0")+IFERROR(Y165/H165,"0")+IFERROR(Y166/H166,"0")+IFERROR(Y167/H167,"0")+IFERROR(Y168/H168,"0")+IFERROR(Y169/H169,"0")+IFERROR(Y170/H170,"0")</f>
        <v>14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7.0280000000000009E-2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27</v>
      </c>
      <c r="Y172" s="561">
        <f>IFERROR(SUM(Y162:Y170),"0")</f>
        <v>28.800000000000004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120</v>
      </c>
      <c r="Y195" s="560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110</v>
      </c>
      <c r="Y196" s="560">
        <f t="shared" si="21"/>
        <v>113.4</v>
      </c>
      <c r="Z196" s="36">
        <f>IFERROR(IF(Y196=0,"",ROUNDUP(Y196/H196,0)*0.00902),"")</f>
        <v>0.18942000000000001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114.27777777777777</v>
      </c>
      <c r="BN196" s="64">
        <f t="shared" si="23"/>
        <v>117.81</v>
      </c>
      <c r="BO196" s="64">
        <f t="shared" si="24"/>
        <v>0.15432098765432098</v>
      </c>
      <c r="BP196" s="64">
        <f t="shared" si="25"/>
        <v>0.15909090909090909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79</v>
      </c>
      <c r="Y198" s="560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82.072222222222223</v>
      </c>
      <c r="BN198" s="64">
        <f t="shared" si="23"/>
        <v>84.15</v>
      </c>
      <c r="BO198" s="64">
        <f t="shared" si="24"/>
        <v>0.11083052749719416</v>
      </c>
      <c r="BP198" s="64">
        <f t="shared" si="25"/>
        <v>0.11363636363636363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24</v>
      </c>
      <c r="Y200" s="560">
        <f t="shared" si="21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25.333333333333329</v>
      </c>
      <c r="BN200" s="64">
        <f t="shared" si="23"/>
        <v>26.599999999999998</v>
      </c>
      <c r="BO200" s="64">
        <f t="shared" si="24"/>
        <v>5.6980056980056981E-2</v>
      </c>
      <c r="BP200" s="64">
        <f t="shared" si="25"/>
        <v>5.9829059829059839E-2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17</v>
      </c>
      <c r="Y202" s="560">
        <f t="shared" si="21"/>
        <v>18</v>
      </c>
      <c r="Z202" s="36">
        <f>IFERROR(IF(Y202=0,"",ROUNDUP(Y202/H202,0)*0.00502),"")</f>
        <v>5.0200000000000002E-2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17.944444444444443</v>
      </c>
      <c r="BN202" s="64">
        <f t="shared" si="23"/>
        <v>18.999999999999996</v>
      </c>
      <c r="BO202" s="64">
        <f t="shared" si="24"/>
        <v>4.0360873694207031E-2</v>
      </c>
      <c r="BP202" s="64">
        <f t="shared" si="25"/>
        <v>4.2735042735042736E-2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80</v>
      </c>
      <c r="Y203" s="561">
        <f>IFERROR(Y195/H195,"0")+IFERROR(Y196/H196,"0")+IFERROR(Y197/H197,"0")+IFERROR(Y198/H198,"0")+IFERROR(Y199/H199,"0")+IFERROR(Y200/H200,"0")+IFERROR(Y201/H201,"0")+IFERROR(Y202/H202,"0")</f>
        <v>83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0.65266000000000002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350</v>
      </c>
      <c r="Y204" s="561">
        <f>IFERROR(SUM(Y195:Y202),"0")</f>
        <v>361.8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79</v>
      </c>
      <c r="Y209" s="560">
        <f t="shared" si="26"/>
        <v>79.2</v>
      </c>
      <c r="Z209" s="36">
        <f t="shared" ref="Z209:Z214" si="31">IFERROR(IF(Y209=0,"",ROUNDUP(Y209/H209,0)*0.00651),"")</f>
        <v>0.21482999999999999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87.887500000000003</v>
      </c>
      <c r="BN209" s="64">
        <f t="shared" si="28"/>
        <v>88.11</v>
      </c>
      <c r="BO209" s="64">
        <f t="shared" si="29"/>
        <v>0.18086080586080591</v>
      </c>
      <c r="BP209" s="64">
        <f t="shared" si="30"/>
        <v>0.18131868131868134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191</v>
      </c>
      <c r="Y211" s="560">
        <f t="shared" si="26"/>
        <v>192</v>
      </c>
      <c r="Z211" s="36">
        <f t="shared" si="31"/>
        <v>0.52080000000000004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211.05500000000004</v>
      </c>
      <c r="BN211" s="64">
        <f t="shared" si="28"/>
        <v>212.16000000000003</v>
      </c>
      <c r="BO211" s="64">
        <f t="shared" si="29"/>
        <v>0.43727106227106238</v>
      </c>
      <c r="BP211" s="64">
        <f t="shared" si="30"/>
        <v>0.43956043956043961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101</v>
      </c>
      <c r="Y212" s="560">
        <f t="shared" si="26"/>
        <v>103.2</v>
      </c>
      <c r="Z212" s="36">
        <f t="shared" si="31"/>
        <v>0.27993000000000001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111.60500000000002</v>
      </c>
      <c r="BN212" s="64">
        <f t="shared" si="28"/>
        <v>114.03600000000003</v>
      </c>
      <c r="BO212" s="64">
        <f t="shared" si="29"/>
        <v>0.23122710622710627</v>
      </c>
      <c r="BP212" s="64">
        <f t="shared" si="30"/>
        <v>0.23626373626373628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120</v>
      </c>
      <c r="Y214" s="560">
        <f t="shared" si="26"/>
        <v>120</v>
      </c>
      <c r="Z214" s="36">
        <f t="shared" si="31"/>
        <v>0.32550000000000001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204.58333333333334</v>
      </c>
      <c r="Y215" s="561">
        <f>IFERROR(Y206/H206,"0")+IFERROR(Y207/H207,"0")+IFERROR(Y208/H208,"0")+IFERROR(Y209/H209,"0")+IFERROR(Y210/H210,"0")+IFERROR(Y211/H211,"0")+IFERROR(Y212/H212,"0")+IFERROR(Y213/H213,"0")+IFERROR(Y214/H214,"0")</f>
        <v>206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1.3410600000000001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491</v>
      </c>
      <c r="Y216" s="561">
        <f>IFERROR(SUM(Y206:Y214),"0")</f>
        <v>494.4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32</v>
      </c>
      <c r="Y219" s="56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13.333333333333334</v>
      </c>
      <c r="Y220" s="561">
        <f>IFERROR(Y218/H218,"0")+IFERROR(Y219/H219,"0")</f>
        <v>14.000000000000002</v>
      </c>
      <c r="Z220" s="561">
        <f>IFERROR(IF(Z218="",0,Z218),"0")+IFERROR(IF(Z219="",0,Z219),"0")</f>
        <v>9.1139999999999999E-2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32</v>
      </c>
      <c r="Y221" s="561">
        <f>IFERROR(SUM(Y218:Y219),"0")</f>
        <v>33.6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5</v>
      </c>
      <c r="Y224" s="560">
        <f t="shared" ref="Y224:Y230" si="32">IFERROR(IF(X224="",0,CEILING((X224/$H224),1)*$H224),"")</f>
        <v>11.6</v>
      </c>
      <c r="Z224" s="36">
        <f>IFERROR(IF(Y224=0,"",ROUNDUP(Y224/H224,0)*0.01898),"")</f>
        <v>1.898E-2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5.1875</v>
      </c>
      <c r="BN224" s="64">
        <f t="shared" ref="BN224:BN230" si="34">IFERROR(Y224*I224/H224,"0")</f>
        <v>12.035</v>
      </c>
      <c r="BO224" s="64">
        <f t="shared" ref="BO224:BO230" si="35">IFERROR(1/J224*(X224/H224),"0")</f>
        <v>6.7349137931034487E-3</v>
      </c>
      <c r="BP224" s="64">
        <f t="shared" ref="BP224:BP230" si="36">IFERROR(1/J224*(Y224/H224),"0")</f>
        <v>1.5625E-2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17</v>
      </c>
      <c r="Y227" s="560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17.892499999999998</v>
      </c>
      <c r="BN227" s="64">
        <f t="shared" si="34"/>
        <v>21.05</v>
      </c>
      <c r="BO227" s="64">
        <f t="shared" si="35"/>
        <v>3.2196969696969696E-2</v>
      </c>
      <c r="BP227" s="64">
        <f t="shared" si="36"/>
        <v>3.787878787878788E-2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4.681034482758621</v>
      </c>
      <c r="Y231" s="561">
        <f>IFERROR(Y224/H224,"0")+IFERROR(Y225/H225,"0")+IFERROR(Y226/H226,"0")+IFERROR(Y227/H227,"0")+IFERROR(Y228/H228,"0")+IFERROR(Y229/H229,"0")+IFERROR(Y230/H230,"0")</f>
        <v>6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6.4079999999999998E-2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22</v>
      </c>
      <c r="Y232" s="561">
        <f>IFERROR(SUM(Y224:Y230),"0")</f>
        <v>31.6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47</v>
      </c>
      <c r="Y269" s="560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51.935000000000002</v>
      </c>
      <c r="BN269" s="64">
        <f>IFERROR(Y269*I269/H269,"0")</f>
        <v>53.040000000000006</v>
      </c>
      <c r="BO269" s="64">
        <f>IFERROR(1/J269*(X269/H269),"0")</f>
        <v>0.10760073260073262</v>
      </c>
      <c r="BP269" s="64">
        <f>IFERROR(1/J269*(Y269/H269),"0")</f>
        <v>0.1098901098901099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19</v>
      </c>
      <c r="Y270" s="560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20.425000000000001</v>
      </c>
      <c r="BN270" s="64">
        <f>IFERROR(Y270*I270/H270,"0")</f>
        <v>20.64</v>
      </c>
      <c r="BO270" s="64">
        <f>IFERROR(1/J270*(X270/H270),"0")</f>
        <v>4.3498168498168503E-2</v>
      </c>
      <c r="BP270" s="64">
        <f>IFERROR(1/J270*(Y270/H270),"0")</f>
        <v>4.3956043956043959E-2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27.500000000000004</v>
      </c>
      <c r="Y271" s="561">
        <f>IFERROR(Y268/H268,"0")+IFERROR(Y269/H269,"0")+IFERROR(Y270/H270,"0")</f>
        <v>28</v>
      </c>
      <c r="Z271" s="561">
        <f>IFERROR(IF(Z268="",0,Z268),"0")+IFERROR(IF(Z269="",0,Z269),"0")+IFERROR(IF(Z270="",0,Z270),"0")</f>
        <v>0.18228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66</v>
      </c>
      <c r="Y272" s="561">
        <f>IFERROR(SUM(Y268:Y270),"0")</f>
        <v>67.2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4</v>
      </c>
      <c r="Y290" s="560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4.1611111111111105</v>
      </c>
      <c r="BN290" s="64">
        <f t="shared" si="39"/>
        <v>11.234999999999999</v>
      </c>
      <c r="BO290" s="64">
        <f t="shared" si="40"/>
        <v>5.7870370370370367E-3</v>
      </c>
      <c r="BP290" s="64">
        <f t="shared" si="41"/>
        <v>1.5625E-2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0.37037037037037035</v>
      </c>
      <c r="Y295" s="561">
        <f>IFERROR(Y289/H289,"0")+IFERROR(Y290/H290,"0")+IFERROR(Y291/H291,"0")+IFERROR(Y292/H292,"0")+IFERROR(Y293/H293,"0")+IFERROR(Y294/H294,"0")</f>
        <v>1</v>
      </c>
      <c r="Z295" s="561">
        <f>IFERROR(IF(Z289="",0,Z289),"0")+IFERROR(IF(Z290="",0,Z290),"0")+IFERROR(IF(Z291="",0,Z291),"0")+IFERROR(IF(Z292="",0,Z292),"0")+IFERROR(IF(Z293="",0,Z293),"0")+IFERROR(IF(Z294="",0,Z294),"0")</f>
        <v>1.898E-2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4</v>
      </c>
      <c r="Y296" s="561">
        <f>IFERROR(SUM(Y289:Y294),"0")</f>
        <v>10.8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12</v>
      </c>
      <c r="Y304" s="560">
        <f t="shared" si="42"/>
        <v>12.6</v>
      </c>
      <c r="Z304" s="36">
        <f>IFERROR(IF(Y304=0,"",ROUNDUP(Y304/H304,0)*0.00651),"")</f>
        <v>4.5569999999999999E-2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13.52</v>
      </c>
      <c r="BN304" s="64">
        <f t="shared" si="44"/>
        <v>14.196</v>
      </c>
      <c r="BO304" s="64">
        <f t="shared" si="45"/>
        <v>3.6630036630036632E-2</v>
      </c>
      <c r="BP304" s="64">
        <f t="shared" si="46"/>
        <v>3.8461538461538464E-2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6.6666666666666661</v>
      </c>
      <c r="Y305" s="561">
        <f>IFERROR(Y298/H298,"0")+IFERROR(Y299/H299,"0")+IFERROR(Y300/H300,"0")+IFERROR(Y301/H301,"0")+IFERROR(Y302/H302,"0")+IFERROR(Y303/H303,"0")+IFERROR(Y304/H304,"0")</f>
        <v>7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4.5569999999999999E-2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12</v>
      </c>
      <c r="Y306" s="561">
        <f>IFERROR(SUM(Y298:Y304),"0")</f>
        <v>12.6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28</v>
      </c>
      <c r="Y316" s="56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29.73</v>
      </c>
      <c r="BN316" s="64">
        <f>IFERROR(Y316*I316/H316,"0")</f>
        <v>35.676000000000002</v>
      </c>
      <c r="BO316" s="64">
        <f>IFERROR(1/J316*(X316/H316),"0")</f>
        <v>5.2083333333333329E-2</v>
      </c>
      <c r="BP316" s="64">
        <f>IFERROR(1/J316*(Y316/H316),"0")</f>
        <v>6.25E-2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53</v>
      </c>
      <c r="Y317" s="560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56.526538461538465</v>
      </c>
      <c r="BN317" s="64">
        <f>IFERROR(Y317*I317/H317,"0")</f>
        <v>58.233000000000011</v>
      </c>
      <c r="BO317" s="64">
        <f>IFERROR(1/J317*(X317/H317),"0")</f>
        <v>0.10616987179487179</v>
      </c>
      <c r="BP317" s="64">
        <f>IFERROR(1/J317*(Y317/H317),"0")</f>
        <v>0.109375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13</v>
      </c>
      <c r="Y318" s="560">
        <f>IFERROR(IF(X318="",0,CEILING((X318/$H318),1)*$H318),"")</f>
        <v>16.8</v>
      </c>
      <c r="Z318" s="36">
        <f>IFERROR(IF(Y318=0,"",ROUNDUP(Y318/H318,0)*0.01898),"")</f>
        <v>3.7960000000000001E-2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13.803214285714285</v>
      </c>
      <c r="BN318" s="64">
        <f>IFERROR(Y318*I318/H318,"0")</f>
        <v>17.838000000000001</v>
      </c>
      <c r="BO318" s="64">
        <f>IFERROR(1/J318*(X318/H318),"0")</f>
        <v>2.4181547619047616E-2</v>
      </c>
      <c r="BP318" s="64">
        <f>IFERROR(1/J318*(Y318/H318),"0")</f>
        <v>3.125E-2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11.675824175824175</v>
      </c>
      <c r="Y319" s="561">
        <f>IFERROR(Y316/H316,"0")+IFERROR(Y317/H317,"0")+IFERROR(Y318/H318,"0")</f>
        <v>13</v>
      </c>
      <c r="Z319" s="561">
        <f>IFERROR(IF(Z316="",0,Z316),"0")+IFERROR(IF(Z317="",0,Z317),"0")+IFERROR(IF(Z318="",0,Z318),"0")</f>
        <v>0.24674000000000001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94</v>
      </c>
      <c r="Y320" s="561">
        <f>IFERROR(SUM(Y316:Y318),"0")</f>
        <v>105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439</v>
      </c>
      <c r="Y344" s="560">
        <f t="shared" ref="Y344:Y350" si="47">IFERROR(IF(X344="",0,CEILING((X344/$H344),1)*$H344),"")</f>
        <v>450</v>
      </c>
      <c r="Z344" s="36">
        <f>IFERROR(IF(Y344=0,"",ROUNDUP(Y344/H344,0)*0.02175),"")</f>
        <v>0.65249999999999997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453.048</v>
      </c>
      <c r="BN344" s="64">
        <f t="shared" ref="BN344:BN350" si="49">IFERROR(Y344*I344/H344,"0")</f>
        <v>464.4</v>
      </c>
      <c r="BO344" s="64">
        <f t="shared" ref="BO344:BO350" si="50">IFERROR(1/J344*(X344/H344),"0")</f>
        <v>0.60972222222222217</v>
      </c>
      <c r="BP344" s="64">
        <f t="shared" ref="BP344:BP350" si="51">IFERROR(1/J344*(Y344/H344),"0")</f>
        <v>0.625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264</v>
      </c>
      <c r="Y345" s="560">
        <f t="shared" si="47"/>
        <v>270</v>
      </c>
      <c r="Z345" s="36">
        <f>IFERROR(IF(Y345=0,"",ROUNDUP(Y345/H345,0)*0.02175),"")</f>
        <v>0.39149999999999996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272.44800000000004</v>
      </c>
      <c r="BN345" s="64">
        <f t="shared" si="49"/>
        <v>278.64000000000004</v>
      </c>
      <c r="BO345" s="64">
        <f t="shared" si="50"/>
        <v>0.3666666666666667</v>
      </c>
      <c r="BP345" s="64">
        <f t="shared" si="51"/>
        <v>0.375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119</v>
      </c>
      <c r="Y346" s="560">
        <f t="shared" si="47"/>
        <v>120</v>
      </c>
      <c r="Z346" s="36">
        <f>IFERROR(IF(Y346=0,"",ROUNDUP(Y346/H346,0)*0.02175),"")</f>
        <v>0.17399999999999999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122.80800000000001</v>
      </c>
      <c r="BN346" s="64">
        <f t="shared" si="49"/>
        <v>123.84</v>
      </c>
      <c r="BO346" s="64">
        <f t="shared" si="50"/>
        <v>0.16527777777777777</v>
      </c>
      <c r="BP346" s="64">
        <f t="shared" si="51"/>
        <v>0.16666666666666666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50</v>
      </c>
      <c r="Y347" s="560">
        <f t="shared" si="47"/>
        <v>60</v>
      </c>
      <c r="Z347" s="36">
        <f>IFERROR(IF(Y347=0,"",ROUNDUP(Y347/H347,0)*0.02175),"")</f>
        <v>8.6999999999999994E-2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51.6</v>
      </c>
      <c r="BN347" s="64">
        <f t="shared" si="49"/>
        <v>61.92</v>
      </c>
      <c r="BO347" s="64">
        <f t="shared" si="50"/>
        <v>6.9444444444444448E-2</v>
      </c>
      <c r="BP347" s="64">
        <f t="shared" si="51"/>
        <v>8.3333333333333329E-2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58.133333333333333</v>
      </c>
      <c r="Y351" s="561">
        <f>IFERROR(Y344/H344,"0")+IFERROR(Y345/H345,"0")+IFERROR(Y346/H346,"0")+IFERROR(Y347/H347,"0")+IFERROR(Y348/H348,"0")+IFERROR(Y349/H349,"0")+IFERROR(Y350/H350,"0")</f>
        <v>60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1.3049999999999999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872</v>
      </c>
      <c r="Y352" s="561">
        <f>IFERROR(SUM(Y344:Y350),"0")</f>
        <v>900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296</v>
      </c>
      <c r="Y354" s="560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305.47199999999998</v>
      </c>
      <c r="BN354" s="64">
        <f>IFERROR(Y354*I354/H354,"0")</f>
        <v>309.60000000000002</v>
      </c>
      <c r="BO354" s="64">
        <f>IFERROR(1/J354*(X354/H354),"0")</f>
        <v>0.41111111111111109</v>
      </c>
      <c r="BP354" s="64">
        <f>IFERROR(1/J354*(Y354/H354),"0")</f>
        <v>0.41666666666666663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19.733333333333334</v>
      </c>
      <c r="Y356" s="561">
        <f>IFERROR(Y354/H354,"0")+IFERROR(Y355/H355,"0")</f>
        <v>20</v>
      </c>
      <c r="Z356" s="561">
        <f>IFERROR(IF(Z354="",0,Z354),"0")+IFERROR(IF(Z355="",0,Z355),"0")</f>
        <v>0.43499999999999994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296</v>
      </c>
      <c r="Y357" s="561">
        <f>IFERROR(SUM(Y354:Y355),"0")</f>
        <v>300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121</v>
      </c>
      <c r="Y360" s="560">
        <f>IFERROR(IF(X360="",0,CEILING((X360/$H360),1)*$H360),"")</f>
        <v>126</v>
      </c>
      <c r="Z360" s="36">
        <f>IFERROR(IF(Y360=0,"",ROUNDUP(Y360/H360,0)*0.01898),"")</f>
        <v>0.26572000000000001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127.97766666666666</v>
      </c>
      <c r="BN360" s="64">
        <f>IFERROR(Y360*I360/H360,"0")</f>
        <v>133.26599999999999</v>
      </c>
      <c r="BO360" s="64">
        <f>IFERROR(1/J360*(X360/H360),"0")</f>
        <v>0.21006944444444445</v>
      </c>
      <c r="BP360" s="64">
        <f>IFERROR(1/J360*(Y360/H360),"0")</f>
        <v>0.21875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13.444444444444445</v>
      </c>
      <c r="Y361" s="561">
        <f>IFERROR(Y359/H359,"0")+IFERROR(Y360/H360,"0")</f>
        <v>14</v>
      </c>
      <c r="Z361" s="561">
        <f>IFERROR(IF(Z359="",0,Z359),"0")+IFERROR(IF(Z360="",0,Z360),"0")</f>
        <v>0.26572000000000001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121</v>
      </c>
      <c r="Y362" s="561">
        <f>IFERROR(SUM(Y359:Y360),"0")</f>
        <v>126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62</v>
      </c>
      <c r="Y380" s="560">
        <f>IFERROR(IF(X380="",0,CEILING((X380/$H380),1)*$H380),"")</f>
        <v>63</v>
      </c>
      <c r="Z380" s="36">
        <f>IFERROR(IF(Y380=0,"",ROUNDUP(Y380/H380,0)*0.01898),"")</f>
        <v>0.13286000000000001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65.575333333333333</v>
      </c>
      <c r="BN380" s="64">
        <f>IFERROR(Y380*I380/H380,"0")</f>
        <v>66.632999999999996</v>
      </c>
      <c r="BO380" s="64">
        <f>IFERROR(1/J380*(X380/H380),"0")</f>
        <v>0.1076388888888889</v>
      </c>
      <c r="BP380" s="64">
        <f>IFERROR(1/J380*(Y380/H380),"0")</f>
        <v>0.109375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6.8888888888888893</v>
      </c>
      <c r="Y382" s="561">
        <f>IFERROR(Y380/H380,"0")+IFERROR(Y381/H381,"0")</f>
        <v>7</v>
      </c>
      <c r="Z382" s="561">
        <f>IFERROR(IF(Z380="",0,Z380),"0")+IFERROR(IF(Z381="",0,Z381),"0")</f>
        <v>0.13286000000000001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62</v>
      </c>
      <c r="Y383" s="561">
        <f>IFERROR(SUM(Y380:Y381),"0")</f>
        <v>63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32</v>
      </c>
      <c r="Y414" s="560">
        <f>IFERROR(IF(X414="",0,CEILING((X414/$H414),1)*$H414),"")</f>
        <v>32.400000000000006</v>
      </c>
      <c r="Z414" s="36">
        <f>IFERROR(IF(Y414=0,"",ROUNDUP(Y414/H414,0)*0.00902),"")</f>
        <v>5.4120000000000001E-2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33.244444444444447</v>
      </c>
      <c r="BN414" s="64">
        <f>IFERROR(Y414*I414/H414,"0")</f>
        <v>33.660000000000004</v>
      </c>
      <c r="BO414" s="64">
        <f>IFERROR(1/J414*(X414/H414),"0")</f>
        <v>4.4893378226711557E-2</v>
      </c>
      <c r="BP414" s="64">
        <f>IFERROR(1/J414*(Y414/H414),"0")</f>
        <v>4.5454545454545463E-2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5.9259259259259256</v>
      </c>
      <c r="Y418" s="561">
        <f>IFERROR(Y414/H414,"0")+IFERROR(Y415/H415,"0")+IFERROR(Y416/H416,"0")+IFERROR(Y417/H417,"0")</f>
        <v>6.0000000000000009</v>
      </c>
      <c r="Z418" s="561">
        <f>IFERROR(IF(Z414="",0,Z414),"0")+IFERROR(IF(Z415="",0,Z415),"0")+IFERROR(IF(Z416="",0,Z416),"0")+IFERROR(IF(Z417="",0,Z417),"0")</f>
        <v>5.4120000000000001E-2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32</v>
      </c>
      <c r="Y419" s="561">
        <f>IFERROR(SUM(Y414:Y417),"0")</f>
        <v>32.400000000000006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6</v>
      </c>
      <c r="Y422" s="560">
        <f>IFERROR(IF(X422="",0,CEILING((X422/$H422),1)*$H422),"")</f>
        <v>6</v>
      </c>
      <c r="Z422" s="36">
        <f>IFERROR(IF(Y422=0,"",ROUNDUP(Y422/H422,0)*0.00651),"")</f>
        <v>3.2550000000000003E-2</v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10.500000000000002</v>
      </c>
      <c r="BN422" s="64">
        <f>IFERROR(Y422*I422/H422,"0")</f>
        <v>10.500000000000002</v>
      </c>
      <c r="BO422" s="64">
        <f>IFERROR(1/J422*(X422/H422),"0")</f>
        <v>2.7472527472527476E-2</v>
      </c>
      <c r="BP422" s="64">
        <f>IFERROR(1/J422*(Y422/H422),"0")</f>
        <v>2.7472527472527476E-2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5</v>
      </c>
      <c r="Y423" s="561">
        <f>IFERROR(Y422/H422,"0")</f>
        <v>5</v>
      </c>
      <c r="Z423" s="561">
        <f>IFERROR(IF(Z422="",0,Z422),"0")</f>
        <v>3.2550000000000003E-2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6</v>
      </c>
      <c r="Y424" s="561">
        <f>IFERROR(SUM(Y422:Y422),"0")</f>
        <v>6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177</v>
      </c>
      <c r="Y433" s="560">
        <f t="shared" ref="Y433:Y446" si="58">IFERROR(IF(X433="",0,CEILING((X433/$H433),1)*$H433),"")</f>
        <v>179.52</v>
      </c>
      <c r="Z433" s="36">
        <f t="shared" ref="Z433:Z439" si="59">IFERROR(IF(Y433=0,"",ROUNDUP(Y433/H433,0)*0.01196),"")</f>
        <v>0.40664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189.06818181818181</v>
      </c>
      <c r="BN433" s="64">
        <f t="shared" ref="BN433:BN446" si="61">IFERROR(Y433*I433/H433,"0")</f>
        <v>191.76</v>
      </c>
      <c r="BO433" s="64">
        <f t="shared" ref="BO433:BO446" si="62">IFERROR(1/J433*(X433/H433),"0")</f>
        <v>0.32233391608391609</v>
      </c>
      <c r="BP433" s="64">
        <f t="shared" ref="BP433:BP446" si="63">IFERROR(1/J433*(Y433/H433),"0")</f>
        <v>0.32692307692307693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92</v>
      </c>
      <c r="Y438" s="560">
        <f t="shared" si="58"/>
        <v>95.04</v>
      </c>
      <c r="Z438" s="36">
        <f t="shared" si="59"/>
        <v>0.21528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98.272727272727266</v>
      </c>
      <c r="BN438" s="64">
        <f t="shared" si="61"/>
        <v>101.52000000000001</v>
      </c>
      <c r="BO438" s="64">
        <f t="shared" si="62"/>
        <v>0.16754079254079252</v>
      </c>
      <c r="BP438" s="64">
        <f t="shared" si="63"/>
        <v>0.17307692307692307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50.946969696969695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0.62192000000000003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269</v>
      </c>
      <c r="Y448" s="561">
        <f>IFERROR(SUM(Y433:Y446),"0")</f>
        <v>274.56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29</v>
      </c>
      <c r="Y456" s="560">
        <f t="shared" ref="Y456:Y462" si="64">IFERROR(IF(X456="",0,CEILING((X456/$H456),1)*$H456),"")</f>
        <v>31.68</v>
      </c>
      <c r="Z456" s="36">
        <f>IFERROR(IF(Y456=0,"",ROUNDUP(Y456/H456,0)*0.01196),"")</f>
        <v>7.1760000000000004E-2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30.977272727272727</v>
      </c>
      <c r="BN456" s="64">
        <f t="shared" ref="BN456:BN462" si="66">IFERROR(Y456*I456/H456,"0")</f>
        <v>33.839999999999996</v>
      </c>
      <c r="BO456" s="64">
        <f t="shared" ref="BO456:BO462" si="67">IFERROR(1/J456*(X456/H456),"0")</f>
        <v>5.281177156177156E-2</v>
      </c>
      <c r="BP456" s="64">
        <f t="shared" ref="BP456:BP462" si="68">IFERROR(1/J456*(Y456/H456),"0")</f>
        <v>5.7692307692307696E-2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18</v>
      </c>
      <c r="Y457" s="560">
        <f t="shared" si="64"/>
        <v>21.12</v>
      </c>
      <c r="Z457" s="36">
        <f>IFERROR(IF(Y457=0,"",ROUNDUP(Y457/H457,0)*0.01196),"")</f>
        <v>4.7840000000000001E-2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19.227272727272727</v>
      </c>
      <c r="BN457" s="64">
        <f t="shared" si="66"/>
        <v>22.56</v>
      </c>
      <c r="BO457" s="64">
        <f t="shared" si="67"/>
        <v>3.277972027972028E-2</v>
      </c>
      <c r="BP457" s="64">
        <f t="shared" si="68"/>
        <v>3.8461538461538464E-2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59</v>
      </c>
      <c r="Y458" s="560">
        <f t="shared" si="64"/>
        <v>63.36</v>
      </c>
      <c r="Z458" s="36">
        <f>IFERROR(IF(Y458=0,"",ROUNDUP(Y458/H458,0)*0.01196),"")</f>
        <v>0.14352000000000001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63.022727272727266</v>
      </c>
      <c r="BN458" s="64">
        <f t="shared" si="66"/>
        <v>67.679999999999993</v>
      </c>
      <c r="BO458" s="64">
        <f t="shared" si="67"/>
        <v>0.1074446386946387</v>
      </c>
      <c r="BP458" s="64">
        <f t="shared" si="68"/>
        <v>0.11538461538461539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20.075757575757574</v>
      </c>
      <c r="Y463" s="561">
        <f>IFERROR(Y456/H456,"0")+IFERROR(Y457/H457,"0")+IFERROR(Y458/H458,"0")+IFERROR(Y459/H459,"0")+IFERROR(Y460/H460,"0")+IFERROR(Y461/H461,"0")+IFERROR(Y462/H462,"0")</f>
        <v>22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0.26312000000000002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106</v>
      </c>
      <c r="Y464" s="561">
        <f>IFERROR(SUM(Y456:Y462),"0")</f>
        <v>116.16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3639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3776.1199999999994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3851.2032247867246</v>
      </c>
      <c r="Y507" s="561">
        <f>IFERROR(SUM(BN22:BN503),"0")</f>
        <v>3995.3569999999995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7</v>
      </c>
      <c r="Y508" s="38">
        <f>ROUNDUP(SUM(BP22:BP503),0)</f>
        <v>7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4026.2032247867246</v>
      </c>
      <c r="Y509" s="561">
        <f>GrossWeightTotalR+PalletQtyTotalR*25</f>
        <v>4170.357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719.73439158611586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742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7.6621699999999979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81.099999999999994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33</v>
      </c>
      <c r="E516" s="46">
        <f>IFERROR(Y89*1,"0")+IFERROR(Y90*1,"0")+IFERROR(Y91*1,"0")+IFERROR(Y95*1,"0")+IFERROR(Y96*1,"0")+IFERROR(Y97*1,"0")+IFERROR(Y98*1,"0")+IFERROR(Y99*1,"0")</f>
        <v>307.79999999999995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380.4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38.700000000000003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889.80000000000007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31.6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67.2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128.4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1326</v>
      </c>
      <c r="U516" s="46">
        <f>IFERROR(Y369*1,"0")+IFERROR(Y370*1,"0")+IFERROR(Y371*1,"0")+IFERROR(Y372*1,"0")+IFERROR(Y376*1,"0")+IFERROR(Y380*1,"0")+IFERROR(Y381*1,"0")+IFERROR(Y385*1,"0")</f>
        <v>63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32.400000000000006</v>
      </c>
      <c r="X516" s="46">
        <f>IFERROR(Y422*1,"0")</f>
        <v>6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390.72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2025-08-01T08:04:15Z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