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CEF132-AF00-4ABE-BB5A-B0B0715C1A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BN490" i="2" s="1"/>
  <c r="P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X483" i="2"/>
  <c r="X482" i="2"/>
  <c r="BP481" i="2"/>
  <c r="BO481" i="2"/>
  <c r="BM481" i="2"/>
  <c r="Y481" i="2"/>
  <c r="BN481" i="2" s="1"/>
  <c r="P481" i="2"/>
  <c r="BO480" i="2"/>
  <c r="BM480" i="2"/>
  <c r="Y480" i="2"/>
  <c r="BP480" i="2" s="1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BO474" i="2"/>
  <c r="BM474" i="2"/>
  <c r="Y474" i="2"/>
  <c r="Y478" i="2" s="1"/>
  <c r="P474" i="2"/>
  <c r="X472" i="2"/>
  <c r="X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N468" i="2" s="1"/>
  <c r="P468" i="2"/>
  <c r="BO467" i="2"/>
  <c r="BM467" i="2"/>
  <c r="Y467" i="2"/>
  <c r="Y471" i="2" s="1"/>
  <c r="P467" i="2"/>
  <c r="X463" i="2"/>
  <c r="X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N451" i="2" s="1"/>
  <c r="P451" i="2"/>
  <c r="BP450" i="2"/>
  <c r="BO450" i="2"/>
  <c r="BN450" i="2"/>
  <c r="BM450" i="2"/>
  <c r="Z450" i="2"/>
  <c r="Y450" i="2"/>
  <c r="P450" i="2"/>
  <c r="X448" i="2"/>
  <c r="X447" i="2"/>
  <c r="BO446" i="2"/>
  <c r="BM446" i="2"/>
  <c r="Z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N440" i="2" s="1"/>
  <c r="P440" i="2"/>
  <c r="BP439" i="2"/>
  <c r="BO439" i="2"/>
  <c r="BN439" i="2"/>
  <c r="BM439" i="2"/>
  <c r="Z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BN432" i="2" s="1"/>
  <c r="P432" i="2"/>
  <c r="BO431" i="2"/>
  <c r="BM431" i="2"/>
  <c r="Y431" i="2"/>
  <c r="BN431" i="2" s="1"/>
  <c r="P431" i="2"/>
  <c r="BO430" i="2"/>
  <c r="BM430" i="2"/>
  <c r="Z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Z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Z412" i="2" s="1"/>
  <c r="P412" i="2"/>
  <c r="BO411" i="2"/>
  <c r="BM411" i="2"/>
  <c r="Y411" i="2"/>
  <c r="Y416" i="2" s="1"/>
  <c r="P411" i="2"/>
  <c r="X409" i="2"/>
  <c r="X408" i="2"/>
  <c r="BO407" i="2"/>
  <c r="BM407" i="2"/>
  <c r="Y407" i="2"/>
  <c r="Y408" i="2" s="1"/>
  <c r="P407" i="2"/>
  <c r="X404" i="2"/>
  <c r="X403" i="2"/>
  <c r="BO402" i="2"/>
  <c r="BM402" i="2"/>
  <c r="Y402" i="2"/>
  <c r="Z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Z396" i="2"/>
  <c r="Y396" i="2"/>
  <c r="BP396" i="2" s="1"/>
  <c r="P396" i="2"/>
  <c r="BO395" i="2"/>
  <c r="BN395" i="2"/>
  <c r="BM395" i="2"/>
  <c r="Z395" i="2"/>
  <c r="Y395" i="2"/>
  <c r="BP395" i="2" s="1"/>
  <c r="P395" i="2"/>
  <c r="BO394" i="2"/>
  <c r="BN394" i="2"/>
  <c r="BM394" i="2"/>
  <c r="Z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P388" i="2"/>
  <c r="BO388" i="2"/>
  <c r="BN388" i="2"/>
  <c r="BM388" i="2"/>
  <c r="Z388" i="2"/>
  <c r="Y388" i="2"/>
  <c r="P388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X375" i="2"/>
  <c r="X374" i="2"/>
  <c r="BO373" i="2"/>
  <c r="BM373" i="2"/>
  <c r="Y373" i="2"/>
  <c r="Y374" i="2" s="1"/>
  <c r="P373" i="2"/>
  <c r="X371" i="2"/>
  <c r="X370" i="2"/>
  <c r="BO369" i="2"/>
  <c r="BM369" i="2"/>
  <c r="Y369" i="2"/>
  <c r="Z369" i="2" s="1"/>
  <c r="P369" i="2"/>
  <c r="BO368" i="2"/>
  <c r="BM368" i="2"/>
  <c r="Y368" i="2"/>
  <c r="Z368" i="2" s="1"/>
  <c r="P368" i="2"/>
  <c r="BO367" i="2"/>
  <c r="BM367" i="2"/>
  <c r="Y367" i="2"/>
  <c r="Y371" i="2" s="1"/>
  <c r="P367" i="2"/>
  <c r="X364" i="2"/>
  <c r="X363" i="2"/>
  <c r="BO362" i="2"/>
  <c r="BM362" i="2"/>
  <c r="Y362" i="2"/>
  <c r="Z362" i="2" s="1"/>
  <c r="Z363" i="2" s="1"/>
  <c r="X360" i="2"/>
  <c r="X359" i="2"/>
  <c r="BO358" i="2"/>
  <c r="BM358" i="2"/>
  <c r="Y358" i="2"/>
  <c r="BP358" i="2" s="1"/>
  <c r="P358" i="2"/>
  <c r="BO357" i="2"/>
  <c r="BM357" i="2"/>
  <c r="Y357" i="2"/>
  <c r="Z357" i="2" s="1"/>
  <c r="P357" i="2"/>
  <c r="X355" i="2"/>
  <c r="X354" i="2"/>
  <c r="BO353" i="2"/>
  <c r="BM353" i="2"/>
  <c r="Z353" i="2"/>
  <c r="Y353" i="2"/>
  <c r="BN353" i="2" s="1"/>
  <c r="P353" i="2"/>
  <c r="BO352" i="2"/>
  <c r="BM352" i="2"/>
  <c r="Y352" i="2"/>
  <c r="BN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N347" i="2" s="1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Z343" i="2"/>
  <c r="Y343" i="2"/>
  <c r="BN343" i="2" s="1"/>
  <c r="P343" i="2"/>
  <c r="BO342" i="2"/>
  <c r="BM342" i="2"/>
  <c r="Y342" i="2"/>
  <c r="BN342" i="2" s="1"/>
  <c r="P342" i="2"/>
  <c r="X338" i="2"/>
  <c r="X337" i="2"/>
  <c r="BO336" i="2"/>
  <c r="BM336" i="2"/>
  <c r="Y336" i="2"/>
  <c r="BP336" i="2" s="1"/>
  <c r="P336" i="2"/>
  <c r="BO335" i="2"/>
  <c r="BM335" i="2"/>
  <c r="Y335" i="2"/>
  <c r="BN335" i="2" s="1"/>
  <c r="P335" i="2"/>
  <c r="BO334" i="2"/>
  <c r="BM334" i="2"/>
  <c r="Y334" i="2"/>
  <c r="S508" i="2" s="1"/>
  <c r="P334" i="2"/>
  <c r="X331" i="2"/>
  <c r="X330" i="2"/>
  <c r="BO329" i="2"/>
  <c r="BN329" i="2"/>
  <c r="BM329" i="2"/>
  <c r="Z329" i="2"/>
  <c r="Y329" i="2"/>
  <c r="BP329" i="2" s="1"/>
  <c r="P329" i="2"/>
  <c r="BO328" i="2"/>
  <c r="BM328" i="2"/>
  <c r="Y328" i="2"/>
  <c r="Z328" i="2" s="1"/>
  <c r="P328" i="2"/>
  <c r="BO327" i="2"/>
  <c r="BM327" i="2"/>
  <c r="Y327" i="2"/>
  <c r="Z327" i="2" s="1"/>
  <c r="P327" i="2"/>
  <c r="X325" i="2"/>
  <c r="X324" i="2"/>
  <c r="BO323" i="2"/>
  <c r="BM323" i="2"/>
  <c r="Y323" i="2"/>
  <c r="BN323" i="2" s="1"/>
  <c r="P323" i="2"/>
  <c r="BO322" i="2"/>
  <c r="BM322" i="2"/>
  <c r="Y322" i="2"/>
  <c r="Z322" i="2" s="1"/>
  <c r="P322" i="2"/>
  <c r="BO321" i="2"/>
  <c r="BM321" i="2"/>
  <c r="Y321" i="2"/>
  <c r="BP321" i="2" s="1"/>
  <c r="BO320" i="2"/>
  <c r="BM320" i="2"/>
  <c r="Y320" i="2"/>
  <c r="Y325" i="2" s="1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Y317" i="2" s="1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R508" i="2" s="1"/>
  <c r="P288" i="2"/>
  <c r="X285" i="2"/>
  <c r="Y284" i="2"/>
  <c r="X284" i="2"/>
  <c r="BP283" i="2"/>
  <c r="BO283" i="2"/>
  <c r="BN283" i="2"/>
  <c r="BM283" i="2"/>
  <c r="Z283" i="2"/>
  <c r="Z284" i="2" s="1"/>
  <c r="Y283" i="2"/>
  <c r="Q508" i="2" s="1"/>
  <c r="P283" i="2"/>
  <c r="X280" i="2"/>
  <c r="X279" i="2"/>
  <c r="BP278" i="2"/>
  <c r="BO278" i="2"/>
  <c r="BN278" i="2"/>
  <c r="BM278" i="2"/>
  <c r="Z278" i="2"/>
  <c r="Z279" i="2" s="1"/>
  <c r="Y278" i="2"/>
  <c r="Y279" i="2" s="1"/>
  <c r="P278" i="2"/>
  <c r="X276" i="2"/>
  <c r="X275" i="2"/>
  <c r="BO274" i="2"/>
  <c r="BM274" i="2"/>
  <c r="Y274" i="2"/>
  <c r="Y275" i="2" s="1"/>
  <c r="P274" i="2"/>
  <c r="X271" i="2"/>
  <c r="X270" i="2"/>
  <c r="BP269" i="2"/>
  <c r="BO269" i="2"/>
  <c r="BN269" i="2"/>
  <c r="BM269" i="2"/>
  <c r="Z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P267" i="2"/>
  <c r="X264" i="2"/>
  <c r="X263" i="2"/>
  <c r="BO262" i="2"/>
  <c r="BM262" i="2"/>
  <c r="Z262" i="2"/>
  <c r="Y262" i="2"/>
  <c r="BN262" i="2" s="1"/>
  <c r="BO261" i="2"/>
  <c r="BM261" i="2"/>
  <c r="Y261" i="2"/>
  <c r="Z261" i="2" s="1"/>
  <c r="P261" i="2"/>
  <c r="BO260" i="2"/>
  <c r="BM260" i="2"/>
  <c r="Z260" i="2"/>
  <c r="Y260" i="2"/>
  <c r="BP260" i="2" s="1"/>
  <c r="BO259" i="2"/>
  <c r="BM259" i="2"/>
  <c r="Y259" i="2"/>
  <c r="Y264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Z243" i="2"/>
  <c r="Y243" i="2"/>
  <c r="BP243" i="2" s="1"/>
  <c r="P243" i="2"/>
  <c r="BO242" i="2"/>
  <c r="BN242" i="2"/>
  <c r="BM242" i="2"/>
  <c r="Z242" i="2"/>
  <c r="Y242" i="2"/>
  <c r="BP242" i="2" s="1"/>
  <c r="BP241" i="2"/>
  <c r="BO241" i="2"/>
  <c r="BM241" i="2"/>
  <c r="Y241" i="2"/>
  <c r="P241" i="2"/>
  <c r="X239" i="2"/>
  <c r="X238" i="2"/>
  <c r="BO237" i="2"/>
  <c r="BN237" i="2"/>
  <c r="BM237" i="2"/>
  <c r="Z237" i="2"/>
  <c r="Z238" i="2" s="1"/>
  <c r="Y237" i="2"/>
  <c r="Y239" i="2" s="1"/>
  <c r="Y235" i="2"/>
  <c r="X235" i="2"/>
  <c r="Y234" i="2"/>
  <c r="X234" i="2"/>
  <c r="BO233" i="2"/>
  <c r="BM233" i="2"/>
  <c r="Z233" i="2"/>
  <c r="Z234" i="2" s="1"/>
  <c r="Y233" i="2"/>
  <c r="BP233" i="2" s="1"/>
  <c r="P233" i="2"/>
  <c r="X231" i="2"/>
  <c r="X230" i="2"/>
  <c r="BO229" i="2"/>
  <c r="BM229" i="2"/>
  <c r="Y229" i="2"/>
  <c r="BN229" i="2" s="1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BO224" i="2"/>
  <c r="BM224" i="2"/>
  <c r="Y224" i="2"/>
  <c r="BP224" i="2" s="1"/>
  <c r="P224" i="2"/>
  <c r="BP223" i="2"/>
  <c r="BO223" i="2"/>
  <c r="BM223" i="2"/>
  <c r="Y223" i="2"/>
  <c r="BN223" i="2" s="1"/>
  <c r="P223" i="2"/>
  <c r="BO222" i="2"/>
  <c r="BM222" i="2"/>
  <c r="Z222" i="2"/>
  <c r="Y222" i="2"/>
  <c r="BN222" i="2" s="1"/>
  <c r="P222" i="2"/>
  <c r="BO221" i="2"/>
  <c r="BM221" i="2"/>
  <c r="Y221" i="2"/>
  <c r="BN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X201" i="2"/>
  <c r="X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P197" i="2"/>
  <c r="BP196" i="2"/>
  <c r="BO196" i="2"/>
  <c r="BM196" i="2"/>
  <c r="Y196" i="2"/>
  <c r="BN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P192" i="2"/>
  <c r="BO192" i="2"/>
  <c r="BM192" i="2"/>
  <c r="Y192" i="2"/>
  <c r="BN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Z183" i="2" s="1"/>
  <c r="P183" i="2"/>
  <c r="BO182" i="2"/>
  <c r="BM182" i="2"/>
  <c r="Y182" i="2"/>
  <c r="BP182" i="2" s="1"/>
  <c r="P182" i="2"/>
  <c r="X179" i="2"/>
  <c r="X178" i="2"/>
  <c r="BO177" i="2"/>
  <c r="BM177" i="2"/>
  <c r="Y177" i="2"/>
  <c r="BN177" i="2" s="1"/>
  <c r="P177" i="2"/>
  <c r="X175" i="2"/>
  <c r="X174" i="2"/>
  <c r="BO173" i="2"/>
  <c r="BM173" i="2"/>
  <c r="Y173" i="2"/>
  <c r="BN173" i="2" s="1"/>
  <c r="P173" i="2"/>
  <c r="BP172" i="2"/>
  <c r="BO172" i="2"/>
  <c r="BN172" i="2"/>
  <c r="BM172" i="2"/>
  <c r="Z172" i="2"/>
  <c r="Y172" i="2"/>
  <c r="P172" i="2"/>
  <c r="BO171" i="2"/>
  <c r="BM171" i="2"/>
  <c r="Y171" i="2"/>
  <c r="Y174" i="2" s="1"/>
  <c r="P171" i="2"/>
  <c r="X169" i="2"/>
  <c r="X168" i="2"/>
  <c r="BO167" i="2"/>
  <c r="BN167" i="2"/>
  <c r="BM167" i="2"/>
  <c r="Z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P164" i="2"/>
  <c r="BO164" i="2"/>
  <c r="BM164" i="2"/>
  <c r="Y164" i="2"/>
  <c r="BN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P159" i="2"/>
  <c r="BO159" i="2"/>
  <c r="BM159" i="2"/>
  <c r="Y159" i="2"/>
  <c r="BN159" i="2" s="1"/>
  <c r="P159" i="2"/>
  <c r="X157" i="2"/>
  <c r="X156" i="2"/>
  <c r="BO155" i="2"/>
  <c r="BM155" i="2"/>
  <c r="Y155" i="2"/>
  <c r="I508" i="2" s="1"/>
  <c r="P155" i="2"/>
  <c r="X151" i="2"/>
  <c r="X150" i="2"/>
  <c r="BO149" i="2"/>
  <c r="BM149" i="2"/>
  <c r="Y149" i="2"/>
  <c r="P149" i="2"/>
  <c r="BO148" i="2"/>
  <c r="BM148" i="2"/>
  <c r="Y148" i="2"/>
  <c r="Z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N143" i="2" s="1"/>
  <c r="BO142" i="2"/>
  <c r="BM142" i="2"/>
  <c r="Y142" i="2"/>
  <c r="H508" i="2" s="1"/>
  <c r="P142" i="2"/>
  <c r="X139" i="2"/>
  <c r="X138" i="2"/>
  <c r="BO137" i="2"/>
  <c r="BM137" i="2"/>
  <c r="Y137" i="2"/>
  <c r="BN137" i="2" s="1"/>
  <c r="P137" i="2"/>
  <c r="BO136" i="2"/>
  <c r="BM136" i="2"/>
  <c r="Y136" i="2"/>
  <c r="BP136" i="2" s="1"/>
  <c r="P136" i="2"/>
  <c r="X134" i="2"/>
  <c r="X133" i="2"/>
  <c r="BP132" i="2"/>
  <c r="BO132" i="2"/>
  <c r="BN132" i="2"/>
  <c r="BM132" i="2"/>
  <c r="Z132" i="2"/>
  <c r="Y132" i="2"/>
  <c r="P132" i="2"/>
  <c r="BO131" i="2"/>
  <c r="BM131" i="2"/>
  <c r="Y131" i="2"/>
  <c r="Y134" i="2" s="1"/>
  <c r="P131" i="2"/>
  <c r="Y129" i="2"/>
  <c r="X129" i="2"/>
  <c r="X128" i="2"/>
  <c r="BO127" i="2"/>
  <c r="BN127" i="2"/>
  <c r="BM127" i="2"/>
  <c r="Z127" i="2"/>
  <c r="Y127" i="2"/>
  <c r="BP127" i="2" s="1"/>
  <c r="P127" i="2"/>
  <c r="BO126" i="2"/>
  <c r="BM126" i="2"/>
  <c r="Y126" i="2"/>
  <c r="P126" i="2"/>
  <c r="X123" i="2"/>
  <c r="X122" i="2"/>
  <c r="BO121" i="2"/>
  <c r="BM121" i="2"/>
  <c r="Y121" i="2"/>
  <c r="Z121" i="2" s="1"/>
  <c r="Z122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Z110" i="2" s="1"/>
  <c r="P110" i="2"/>
  <c r="BO109" i="2"/>
  <c r="BM109" i="2"/>
  <c r="Y109" i="2"/>
  <c r="Y112" i="2" s="1"/>
  <c r="P109" i="2"/>
  <c r="BP108" i="2"/>
  <c r="BO108" i="2"/>
  <c r="BN108" i="2"/>
  <c r="BM108" i="2"/>
  <c r="Z108" i="2"/>
  <c r="Y108" i="2"/>
  <c r="Y111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F508" i="2" s="1"/>
  <c r="P101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BP93" i="2" s="1"/>
  <c r="X91" i="2"/>
  <c r="X90" i="2"/>
  <c r="BO89" i="2"/>
  <c r="BN89" i="2"/>
  <c r="BM89" i="2"/>
  <c r="Z89" i="2"/>
  <c r="Y89" i="2"/>
  <c r="BP89" i="2" s="1"/>
  <c r="P89" i="2"/>
  <c r="BO88" i="2"/>
  <c r="BN88" i="2"/>
  <c r="BM88" i="2"/>
  <c r="Z88" i="2"/>
  <c r="Y88" i="2"/>
  <c r="BP88" i="2" s="1"/>
  <c r="P88" i="2"/>
  <c r="BO87" i="2"/>
  <c r="BM87" i="2"/>
  <c r="Y87" i="2"/>
  <c r="E508" i="2" s="1"/>
  <c r="P87" i="2"/>
  <c r="X84" i="2"/>
  <c r="X83" i="2"/>
  <c r="BO82" i="2"/>
  <c r="BM82" i="2"/>
  <c r="Y82" i="2"/>
  <c r="Z82" i="2" s="1"/>
  <c r="P82" i="2"/>
  <c r="BO81" i="2"/>
  <c r="BM81" i="2"/>
  <c r="Y81" i="2"/>
  <c r="BP81" i="2" s="1"/>
  <c r="P81" i="2"/>
  <c r="X79" i="2"/>
  <c r="X78" i="2"/>
  <c r="BO77" i="2"/>
  <c r="BM77" i="2"/>
  <c r="Y77" i="2"/>
  <c r="BN77" i="2" s="1"/>
  <c r="P77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Y78" i="2" s="1"/>
  <c r="P73" i="2"/>
  <c r="X71" i="2"/>
  <c r="X70" i="2"/>
  <c r="BP69" i="2"/>
  <c r="BO69" i="2"/>
  <c r="BN69" i="2"/>
  <c r="BM69" i="2"/>
  <c r="Z69" i="2"/>
  <c r="Y69" i="2"/>
  <c r="P69" i="2"/>
  <c r="BO68" i="2"/>
  <c r="BM68" i="2"/>
  <c r="Y68" i="2"/>
  <c r="P68" i="2"/>
  <c r="BO67" i="2"/>
  <c r="BM67" i="2"/>
  <c r="Y67" i="2"/>
  <c r="Y71" i="2" s="1"/>
  <c r="P67" i="2"/>
  <c r="X65" i="2"/>
  <c r="X64" i="2"/>
  <c r="BO63" i="2"/>
  <c r="BM63" i="2"/>
  <c r="Y63" i="2"/>
  <c r="Z63" i="2" s="1"/>
  <c r="P63" i="2"/>
  <c r="BP62" i="2"/>
  <c r="BO62" i="2"/>
  <c r="BM62" i="2"/>
  <c r="Y62" i="2"/>
  <c r="BN62" i="2" s="1"/>
  <c r="P62" i="2"/>
  <c r="BO61" i="2"/>
  <c r="BM61" i="2"/>
  <c r="Y61" i="2"/>
  <c r="P61" i="2"/>
  <c r="X59" i="2"/>
  <c r="X58" i="2"/>
  <c r="BO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O55" i="2"/>
  <c r="BN55" i="2"/>
  <c r="BM55" i="2"/>
  <c r="Z55" i="2"/>
  <c r="Y55" i="2"/>
  <c r="BP55" i="2" s="1"/>
  <c r="P55" i="2"/>
  <c r="BO54" i="2"/>
  <c r="BM54" i="2"/>
  <c r="Y54" i="2"/>
  <c r="P54" i="2"/>
  <c r="BO53" i="2"/>
  <c r="BM53" i="2"/>
  <c r="Y53" i="2"/>
  <c r="Z53" i="2" s="1"/>
  <c r="P53" i="2"/>
  <c r="BP52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N43" i="2" s="1"/>
  <c r="P43" i="2"/>
  <c r="BO42" i="2"/>
  <c r="BM42" i="2"/>
  <c r="Y42" i="2"/>
  <c r="BN42" i="2" s="1"/>
  <c r="P42" i="2"/>
  <c r="BO41" i="2"/>
  <c r="BM41" i="2"/>
  <c r="Y41" i="2"/>
  <c r="Y45" i="2" s="1"/>
  <c r="P41" i="2"/>
  <c r="X37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N31" i="2"/>
  <c r="BM31" i="2"/>
  <c r="Z31" i="2"/>
  <c r="Y31" i="2"/>
  <c r="BP31" i="2" s="1"/>
  <c r="P31" i="2"/>
  <c r="BO30" i="2"/>
  <c r="BN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Y33" i="2" s="1"/>
  <c r="P26" i="2"/>
  <c r="X24" i="2"/>
  <c r="X498" i="2" s="1"/>
  <c r="X23" i="2"/>
  <c r="X502" i="2" s="1"/>
  <c r="BO22" i="2"/>
  <c r="X500" i="2" s="1"/>
  <c r="BM22" i="2"/>
  <c r="X499" i="2" s="1"/>
  <c r="Z22" i="2"/>
  <c r="Z23" i="2" s="1"/>
  <c r="Y22" i="2"/>
  <c r="BP22" i="2" s="1"/>
  <c r="P22" i="2"/>
  <c r="H10" i="2"/>
  <c r="A9" i="2"/>
  <c r="F10" i="2" s="1"/>
  <c r="D7" i="2"/>
  <c r="Q6" i="2"/>
  <c r="P2" i="2"/>
  <c r="Y23" i="2" l="1"/>
  <c r="Y24" i="2"/>
  <c r="BN26" i="2"/>
  <c r="BP26" i="2"/>
  <c r="Y36" i="2"/>
  <c r="BP43" i="2"/>
  <c r="BN47" i="2"/>
  <c r="BN53" i="2"/>
  <c r="BN63" i="2"/>
  <c r="BP27" i="2"/>
  <c r="Z43" i="2"/>
  <c r="Y48" i="2"/>
  <c r="Y49" i="2"/>
  <c r="D508" i="2"/>
  <c r="Y58" i="2"/>
  <c r="Y59" i="2"/>
  <c r="Y65" i="2"/>
  <c r="BN61" i="2"/>
  <c r="BP61" i="2"/>
  <c r="Y64" i="2"/>
  <c r="BP67" i="2"/>
  <c r="BP68" i="2"/>
  <c r="BN68" i="2"/>
  <c r="Z68" i="2"/>
  <c r="Z76" i="2"/>
  <c r="BP77" i="2"/>
  <c r="BN82" i="2"/>
  <c r="BP82" i="2"/>
  <c r="Z93" i="2"/>
  <c r="Z97" i="2" s="1"/>
  <c r="BN93" i="2"/>
  <c r="Z94" i="2"/>
  <c r="BN94" i="2"/>
  <c r="Z95" i="2"/>
  <c r="BN96" i="2"/>
  <c r="BP101" i="2"/>
  <c r="BN102" i="2"/>
  <c r="Z104" i="2"/>
  <c r="BN104" i="2"/>
  <c r="Y106" i="2"/>
  <c r="Z109" i="2"/>
  <c r="Z111" i="2" s="1"/>
  <c r="BN109" i="2"/>
  <c r="BP109" i="2"/>
  <c r="BN110" i="2"/>
  <c r="BP110" i="2"/>
  <c r="Z115" i="2"/>
  <c r="BP116" i="2"/>
  <c r="G508" i="2"/>
  <c r="Z131" i="2"/>
  <c r="Z133" i="2" s="1"/>
  <c r="BN131" i="2"/>
  <c r="BP131" i="2"/>
  <c r="Z142" i="2"/>
  <c r="Z147" i="2"/>
  <c r="Z150" i="2" s="1"/>
  <c r="BN148" i="2"/>
  <c r="Y156" i="2"/>
  <c r="Y157" i="2"/>
  <c r="Z160" i="2"/>
  <c r="BN160" i="2"/>
  <c r="Z162" i="2"/>
  <c r="BN162" i="2"/>
  <c r="BN163" i="2"/>
  <c r="BP163" i="2"/>
  <c r="Z171" i="2"/>
  <c r="Z174" i="2" s="1"/>
  <c r="BN171" i="2"/>
  <c r="BP171" i="2"/>
  <c r="Y175" i="2"/>
  <c r="BP173" i="2"/>
  <c r="Z182" i="2"/>
  <c r="BN183" i="2"/>
  <c r="Z193" i="2"/>
  <c r="BN193" i="2"/>
  <c r="Z195" i="2"/>
  <c r="BN195" i="2"/>
  <c r="BN199" i="2"/>
  <c r="BP199" i="2"/>
  <c r="Z204" i="2"/>
  <c r="BN204" i="2"/>
  <c r="Y213" i="2"/>
  <c r="BN208" i="2"/>
  <c r="Z210" i="2"/>
  <c r="BN210" i="2"/>
  <c r="Z211" i="2"/>
  <c r="BN211" i="2"/>
  <c r="Z215" i="2"/>
  <c r="BP216" i="2"/>
  <c r="Y217" i="2"/>
  <c r="Z221" i="2"/>
  <c r="BP222" i="2"/>
  <c r="Z224" i="2"/>
  <c r="BN224" i="2"/>
  <c r="Z226" i="2"/>
  <c r="BN226" i="2"/>
  <c r="Z227" i="2"/>
  <c r="BN227" i="2"/>
  <c r="Z228" i="2"/>
  <c r="Z229" i="2"/>
  <c r="Y238" i="2"/>
  <c r="BN241" i="2"/>
  <c r="Z241" i="2"/>
  <c r="BP76" i="2"/>
  <c r="Y97" i="2"/>
  <c r="Y98" i="2"/>
  <c r="BP115" i="2"/>
  <c r="BN121" i="2"/>
  <c r="BP121" i="2"/>
  <c r="Y122" i="2"/>
  <c r="Y133" i="2"/>
  <c r="Y151" i="2"/>
  <c r="BN155" i="2"/>
  <c r="BN165" i="2"/>
  <c r="Y169" i="2"/>
  <c r="Y184" i="2"/>
  <c r="Y185" i="2"/>
  <c r="BN188" i="2"/>
  <c r="Y201" i="2"/>
  <c r="BN198" i="2"/>
  <c r="Y212" i="2"/>
  <c r="BN209" i="2"/>
  <c r="BP209" i="2"/>
  <c r="BP215" i="2"/>
  <c r="BN225" i="2"/>
  <c r="BP225" i="2"/>
  <c r="BN244" i="2"/>
  <c r="BN251" i="2"/>
  <c r="BP251" i="2"/>
  <c r="BN274" i="2"/>
  <c r="BP274" i="2"/>
  <c r="BN288" i="2"/>
  <c r="BP288" i="2"/>
  <c r="BN298" i="2"/>
  <c r="BP298" i="2"/>
  <c r="BN308" i="2"/>
  <c r="BP308" i="2"/>
  <c r="Z321" i="2"/>
  <c r="BN322" i="2"/>
  <c r="BP322" i="2"/>
  <c r="BN328" i="2"/>
  <c r="BP328" i="2"/>
  <c r="Z334" i="2"/>
  <c r="BN334" i="2"/>
  <c r="BP334" i="2"/>
  <c r="Y337" i="2"/>
  <c r="Z346" i="2"/>
  <c r="BN346" i="2"/>
  <c r="Y349" i="2"/>
  <c r="BN369" i="2"/>
  <c r="BP369" i="2"/>
  <c r="Y375" i="2"/>
  <c r="BN377" i="2"/>
  <c r="BP377" i="2"/>
  <c r="Y380" i="2"/>
  <c r="Y383" i="2"/>
  <c r="BN392" i="2"/>
  <c r="BN407" i="2"/>
  <c r="Y409" i="2"/>
  <c r="Y420" i="2"/>
  <c r="Y425" i="2"/>
  <c r="BP432" i="2"/>
  <c r="BN435" i="2"/>
  <c r="BN445" i="2"/>
  <c r="Z460" i="2"/>
  <c r="BN460" i="2"/>
  <c r="Y462" i="2"/>
  <c r="BN475" i="2"/>
  <c r="Z476" i="2"/>
  <c r="Z485" i="2"/>
  <c r="Z486" i="2" s="1"/>
  <c r="BN250" i="2"/>
  <c r="Z252" i="2"/>
  <c r="Z255" i="2" s="1"/>
  <c r="BN252" i="2"/>
  <c r="Z253" i="2"/>
  <c r="BN253" i="2"/>
  <c r="Z254" i="2"/>
  <c r="Y255" i="2"/>
  <c r="BP262" i="2"/>
  <c r="Y276" i="2"/>
  <c r="Y280" i="2"/>
  <c r="Z289" i="2"/>
  <c r="BN289" i="2"/>
  <c r="Z290" i="2"/>
  <c r="BN290" i="2"/>
  <c r="Z291" i="2"/>
  <c r="BN292" i="2"/>
  <c r="BP292" i="2"/>
  <c r="BN297" i="2"/>
  <c r="Z299" i="2"/>
  <c r="BN299" i="2"/>
  <c r="Z300" i="2"/>
  <c r="BN300" i="2"/>
  <c r="Z301" i="2"/>
  <c r="BN302" i="2"/>
  <c r="BP302" i="2"/>
  <c r="BN307" i="2"/>
  <c r="Z309" i="2"/>
  <c r="BN309" i="2"/>
  <c r="Z310" i="2"/>
  <c r="BN310" i="2"/>
  <c r="BP314" i="2"/>
  <c r="BP323" i="2"/>
  <c r="BN327" i="2"/>
  <c r="Y331" i="2"/>
  <c r="BP343" i="2"/>
  <c r="BN344" i="2"/>
  <c r="Z345" i="2"/>
  <c r="BN345" i="2"/>
  <c r="BP353" i="2"/>
  <c r="BN357" i="2"/>
  <c r="BP357" i="2"/>
  <c r="Y360" i="2"/>
  <c r="BN362" i="2"/>
  <c r="BP362" i="2"/>
  <c r="Y363" i="2"/>
  <c r="Y364" i="2"/>
  <c r="BN368" i="2"/>
  <c r="Z373" i="2"/>
  <c r="Z374" i="2" s="1"/>
  <c r="BN373" i="2"/>
  <c r="BP373" i="2"/>
  <c r="Z382" i="2"/>
  <c r="Z383" i="2" s="1"/>
  <c r="BN382" i="2"/>
  <c r="Y384" i="2"/>
  <c r="V508" i="2"/>
  <c r="BN393" i="2"/>
  <c r="BP393" i="2"/>
  <c r="Z397" i="2"/>
  <c r="BN397" i="2"/>
  <c r="BN402" i="2"/>
  <c r="BP411" i="2"/>
  <c r="BN412" i="2"/>
  <c r="BP412" i="2"/>
  <c r="Z419" i="2"/>
  <c r="Z420" i="2" s="1"/>
  <c r="BN419" i="2"/>
  <c r="Z508" i="2"/>
  <c r="Z432" i="2"/>
  <c r="BN434" i="2"/>
  <c r="Z437" i="2"/>
  <c r="BN437" i="2"/>
  <c r="Z438" i="2"/>
  <c r="BP440" i="2"/>
  <c r="BN444" i="2"/>
  <c r="Y448" i="2"/>
  <c r="Z459" i="2"/>
  <c r="BN459" i="2"/>
  <c r="BN467" i="2"/>
  <c r="Z469" i="2"/>
  <c r="A10" i="2"/>
  <c r="X501" i="2"/>
  <c r="Z184" i="2"/>
  <c r="Z330" i="2"/>
  <c r="Y256" i="2"/>
  <c r="BN261" i="2"/>
  <c r="BN267" i="2"/>
  <c r="Y270" i="2"/>
  <c r="BP335" i="2"/>
  <c r="BP347" i="2"/>
  <c r="BP389" i="2"/>
  <c r="BP424" i="2"/>
  <c r="BP451" i="2"/>
  <c r="BP461" i="2"/>
  <c r="BP490" i="2"/>
  <c r="J508" i="2"/>
  <c r="Y83" i="2"/>
  <c r="F9" i="2"/>
  <c r="BN28" i="2"/>
  <c r="BP42" i="2"/>
  <c r="Z73" i="2"/>
  <c r="BP75" i="2"/>
  <c r="Y105" i="2"/>
  <c r="BP114" i="2"/>
  <c r="Y128" i="2"/>
  <c r="BP137" i="2"/>
  <c r="BP143" i="2"/>
  <c r="Y168" i="2"/>
  <c r="BP177" i="2"/>
  <c r="BP221" i="2"/>
  <c r="BP229" i="2"/>
  <c r="Y318" i="2"/>
  <c r="Y330" i="2"/>
  <c r="BP342" i="2"/>
  <c r="BP352" i="2"/>
  <c r="Z378" i="2"/>
  <c r="Z379" i="2" s="1"/>
  <c r="Z413" i="2"/>
  <c r="BP431" i="2"/>
  <c r="Y447" i="2"/>
  <c r="BN454" i="2"/>
  <c r="BP468" i="2"/>
  <c r="Z481" i="2"/>
  <c r="Y486" i="2"/>
  <c r="K508" i="2"/>
  <c r="BP244" i="2"/>
  <c r="BP261" i="2"/>
  <c r="BP267" i="2"/>
  <c r="Y472" i="2"/>
  <c r="BN476" i="2"/>
  <c r="Y491" i="2"/>
  <c r="L508" i="2"/>
  <c r="H9" i="2"/>
  <c r="BP47" i="2"/>
  <c r="Y79" i="2"/>
  <c r="BP96" i="2"/>
  <c r="BP148" i="2"/>
  <c r="BP183" i="2"/>
  <c r="J9" i="2"/>
  <c r="Z26" i="2"/>
  <c r="BP28" i="2"/>
  <c r="BP53" i="2"/>
  <c r="Z61" i="2"/>
  <c r="BP63" i="2"/>
  <c r="BN73" i="2"/>
  <c r="Y84" i="2"/>
  <c r="BP102" i="2"/>
  <c r="Y123" i="2"/>
  <c r="Y138" i="2"/>
  <c r="Y144" i="2"/>
  <c r="BP155" i="2"/>
  <c r="BP165" i="2"/>
  <c r="Z173" i="2"/>
  <c r="Y178" i="2"/>
  <c r="BP188" i="2"/>
  <c r="Z196" i="2"/>
  <c r="BP198" i="2"/>
  <c r="Z206" i="2"/>
  <c r="BP208" i="2"/>
  <c r="Z216" i="2"/>
  <c r="Z217" i="2" s="1"/>
  <c r="Y230" i="2"/>
  <c r="BP250" i="2"/>
  <c r="Z259" i="2"/>
  <c r="Z263" i="2" s="1"/>
  <c r="Y271" i="2"/>
  <c r="Y285" i="2"/>
  <c r="BP297" i="2"/>
  <c r="BP307" i="2"/>
  <c r="Z315" i="2"/>
  <c r="Z320" i="2"/>
  <c r="Z324" i="2" s="1"/>
  <c r="BP327" i="2"/>
  <c r="Z336" i="2"/>
  <c r="Z348" i="2"/>
  <c r="BP368" i="2"/>
  <c r="BN378" i="2"/>
  <c r="Z390" i="2"/>
  <c r="Z398" i="2" s="1"/>
  <c r="BP392" i="2"/>
  <c r="BP402" i="2"/>
  <c r="BN413" i="2"/>
  <c r="BP434" i="2"/>
  <c r="BP444" i="2"/>
  <c r="Z452" i="2"/>
  <c r="BP454" i="2"/>
  <c r="M508" i="2"/>
  <c r="Y293" i="2"/>
  <c r="Y303" i="2"/>
  <c r="Y398" i="2"/>
  <c r="Y487" i="2"/>
  <c r="O508" i="2"/>
  <c r="Z81" i="2"/>
  <c r="Z83" i="2" s="1"/>
  <c r="Z149" i="2"/>
  <c r="Y189" i="2"/>
  <c r="BN206" i="2"/>
  <c r="Z245" i="2"/>
  <c r="Z246" i="2" s="1"/>
  <c r="BN259" i="2"/>
  <c r="Z268" i="2"/>
  <c r="Z270" i="2" s="1"/>
  <c r="BN315" i="2"/>
  <c r="BN320" i="2"/>
  <c r="Z323" i="2"/>
  <c r="BN336" i="2"/>
  <c r="BN348" i="2"/>
  <c r="Z358" i="2"/>
  <c r="Z359" i="2" s="1"/>
  <c r="BP378" i="2"/>
  <c r="BN390" i="2"/>
  <c r="Y403" i="2"/>
  <c r="Z411" i="2"/>
  <c r="Z415" i="2" s="1"/>
  <c r="Y426" i="2"/>
  <c r="Z440" i="2"/>
  <c r="BN452" i="2"/>
  <c r="Y463" i="2"/>
  <c r="Z474" i="2"/>
  <c r="Y492" i="2"/>
  <c r="P508" i="2"/>
  <c r="BP73" i="2"/>
  <c r="Z29" i="2"/>
  <c r="Z54" i="2"/>
  <c r="Z87" i="2"/>
  <c r="Z90" i="2" s="1"/>
  <c r="Z103" i="2"/>
  <c r="Y118" i="2"/>
  <c r="Z126" i="2"/>
  <c r="Z128" i="2" s="1"/>
  <c r="Y139" i="2"/>
  <c r="Y145" i="2"/>
  <c r="Z166" i="2"/>
  <c r="Y179" i="2"/>
  <c r="Y231" i="2"/>
  <c r="BP237" i="2"/>
  <c r="Z274" i="2"/>
  <c r="Z275" i="2" s="1"/>
  <c r="Z288" i="2"/>
  <c r="Z293" i="2" s="1"/>
  <c r="BP419" i="2"/>
  <c r="Z435" i="2"/>
  <c r="Z445" i="2"/>
  <c r="Z447" i="2" s="1"/>
  <c r="Z455" i="2"/>
  <c r="BN469" i="2"/>
  <c r="Y477" i="2"/>
  <c r="BN245" i="2"/>
  <c r="BP259" i="2"/>
  <c r="BN268" i="2"/>
  <c r="Y294" i="2"/>
  <c r="Y304" i="2"/>
  <c r="BP320" i="2"/>
  <c r="BN358" i="2"/>
  <c r="Y379" i="2"/>
  <c r="Y399" i="2"/>
  <c r="BN411" i="2"/>
  <c r="BN474" i="2"/>
  <c r="Y482" i="2"/>
  <c r="Z489" i="2"/>
  <c r="Z495" i="2"/>
  <c r="Z496" i="2" s="1"/>
  <c r="BN81" i="2"/>
  <c r="BN149" i="2"/>
  <c r="BN29" i="2"/>
  <c r="Y32" i="2"/>
  <c r="Z41" i="2"/>
  <c r="BN54" i="2"/>
  <c r="Z74" i="2"/>
  <c r="BN87" i="2"/>
  <c r="Y90" i="2"/>
  <c r="BN103" i="2"/>
  <c r="BN126" i="2"/>
  <c r="Z136" i="2"/>
  <c r="BN166" i="2"/>
  <c r="Y190" i="2"/>
  <c r="Y311" i="2"/>
  <c r="Y404" i="2"/>
  <c r="BN455" i="2"/>
  <c r="Z467" i="2"/>
  <c r="BP474" i="2"/>
  <c r="BN489" i="2"/>
  <c r="BN495" i="2"/>
  <c r="T508" i="2"/>
  <c r="Z52" i="2"/>
  <c r="Z187" i="2"/>
  <c r="Z189" i="2" s="1"/>
  <c r="Z197" i="2"/>
  <c r="Z207" i="2"/>
  <c r="Y263" i="2"/>
  <c r="Z296" i="2"/>
  <c r="Z303" i="2" s="1"/>
  <c r="Z306" i="2"/>
  <c r="Z311" i="2" s="1"/>
  <c r="Z316" i="2"/>
  <c r="Y354" i="2"/>
  <c r="Z367" i="2"/>
  <c r="Z370" i="2" s="1"/>
  <c r="Z391" i="2"/>
  <c r="Z401" i="2"/>
  <c r="Z403" i="2" s="1"/>
  <c r="BN414" i="2"/>
  <c r="BN430" i="2"/>
  <c r="Z433" i="2"/>
  <c r="Z453" i="2"/>
  <c r="Y483" i="2"/>
  <c r="B508" i="2"/>
  <c r="U508" i="2"/>
  <c r="Z27" i="2"/>
  <c r="Y44" i="2"/>
  <c r="BP54" i="2"/>
  <c r="Z62" i="2"/>
  <c r="BN74" i="2"/>
  <c r="BN57" i="2"/>
  <c r="Z67" i="2"/>
  <c r="Z70" i="2" s="1"/>
  <c r="Z77" i="2"/>
  <c r="Y91" i="2"/>
  <c r="BN95" i="2"/>
  <c r="Z116" i="2"/>
  <c r="BN142" i="2"/>
  <c r="BN147" i="2"/>
  <c r="Y150" i="2"/>
  <c r="Z159" i="2"/>
  <c r="BN182" i="2"/>
  <c r="Z192" i="2"/>
  <c r="Z223" i="2"/>
  <c r="BN228" i="2"/>
  <c r="BN233" i="2"/>
  <c r="BN243" i="2"/>
  <c r="Y246" i="2"/>
  <c r="BN254" i="2"/>
  <c r="BN260" i="2"/>
  <c r="BN291" i="2"/>
  <c r="BN301" i="2"/>
  <c r="Y312" i="2"/>
  <c r="BN321" i="2"/>
  <c r="Y324" i="2"/>
  <c r="Z344" i="2"/>
  <c r="Y359" i="2"/>
  <c r="BN396" i="2"/>
  <c r="Z407" i="2"/>
  <c r="Z408" i="2" s="1"/>
  <c r="Y421" i="2"/>
  <c r="BN438" i="2"/>
  <c r="Y441" i="2"/>
  <c r="Z470" i="2"/>
  <c r="Z475" i="2"/>
  <c r="BP495" i="2"/>
  <c r="C508" i="2"/>
  <c r="Y119" i="2"/>
  <c r="BP149" i="2"/>
  <c r="BN41" i="2"/>
  <c r="BP126" i="2"/>
  <c r="BN136" i="2"/>
  <c r="Z164" i="2"/>
  <c r="BN22" i="2"/>
  <c r="BP41" i="2"/>
  <c r="BN52" i="2"/>
  <c r="BN101" i="2"/>
  <c r="BN187" i="2"/>
  <c r="BN197" i="2"/>
  <c r="Y200" i="2"/>
  <c r="BN207" i="2"/>
  <c r="Y218" i="2"/>
  <c r="BN296" i="2"/>
  <c r="BN306" i="2"/>
  <c r="BN316" i="2"/>
  <c r="Y338" i="2"/>
  <c r="Y350" i="2"/>
  <c r="BN367" i="2"/>
  <c r="Y370" i="2"/>
  <c r="BN391" i="2"/>
  <c r="BN401" i="2"/>
  <c r="BP430" i="2"/>
  <c r="BN433" i="2"/>
  <c r="BN453" i="2"/>
  <c r="Y456" i="2"/>
  <c r="BP467" i="2"/>
  <c r="Z480" i="2"/>
  <c r="W508" i="2"/>
  <c r="BP87" i="2"/>
  <c r="Z101" i="2"/>
  <c r="Z105" i="2" s="1"/>
  <c r="BN67" i="2"/>
  <c r="Y70" i="2"/>
  <c r="BP142" i="2"/>
  <c r="Y355" i="2"/>
  <c r="BN470" i="2"/>
  <c r="Y496" i="2"/>
  <c r="BP197" i="2"/>
  <c r="Y247" i="2"/>
  <c r="Z314" i="2"/>
  <c r="Z335" i="2"/>
  <c r="Z337" i="2" s="1"/>
  <c r="Z347" i="2"/>
  <c r="BP367" i="2"/>
  <c r="Z389" i="2"/>
  <c r="Y415" i="2"/>
  <c r="Z424" i="2"/>
  <c r="Z425" i="2" s="1"/>
  <c r="Y442" i="2"/>
  <c r="Z451" i="2"/>
  <c r="Z461" i="2"/>
  <c r="Z462" i="2" s="1"/>
  <c r="BN480" i="2"/>
  <c r="Z490" i="2"/>
  <c r="Y508" i="2"/>
  <c r="Z75" i="2"/>
  <c r="Z114" i="2"/>
  <c r="Z137" i="2"/>
  <c r="Z143" i="2"/>
  <c r="Z144" i="2" s="1"/>
  <c r="Z177" i="2"/>
  <c r="Z178" i="2" s="1"/>
  <c r="Z342" i="2"/>
  <c r="Z352" i="2"/>
  <c r="Z354" i="2" s="1"/>
  <c r="BP407" i="2"/>
  <c r="Z431" i="2"/>
  <c r="Z441" i="2" s="1"/>
  <c r="BN436" i="2"/>
  <c r="BN446" i="2"/>
  <c r="Y457" i="2"/>
  <c r="Z468" i="2"/>
  <c r="BN485" i="2"/>
  <c r="BN314" i="2"/>
  <c r="Y497" i="2"/>
  <c r="AA508" i="2"/>
  <c r="Z42" i="2"/>
  <c r="Z155" i="2"/>
  <c r="Z156" i="2" s="1"/>
  <c r="Y502" i="2" l="1"/>
  <c r="Z118" i="2"/>
  <c r="Z456" i="2"/>
  <c r="Z482" i="2"/>
  <c r="Z230" i="2"/>
  <c r="Z58" i="2"/>
  <c r="Z212" i="2"/>
  <c r="Y498" i="2"/>
  <c r="Y500" i="2"/>
  <c r="Z64" i="2"/>
  <c r="Z200" i="2"/>
  <c r="Z168" i="2"/>
  <c r="Z44" i="2"/>
  <c r="Z32" i="2"/>
  <c r="Z471" i="2"/>
  <c r="Z491" i="2"/>
  <c r="Z477" i="2"/>
  <c r="Z78" i="2"/>
  <c r="Y499" i="2"/>
  <c r="Y501" i="2" s="1"/>
  <c r="Z138" i="2"/>
  <c r="Z317" i="2"/>
  <c r="Z349" i="2"/>
  <c r="Z503" i="2" l="1"/>
</calcChain>
</file>

<file path=xl/sharedStrings.xml><?xml version="1.0" encoding="utf-8"?>
<sst xmlns="http://schemas.openxmlformats.org/spreadsheetml/2006/main" count="3631" uniqueCount="782">
  <si>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</si>
  <si>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</si>
  <si>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</si>
  <si>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</si>
  <si>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</si>
  <si>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</si>
  <si>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</si>
  <si>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</si>
  <si>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</si>
  <si>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</si>
  <si>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</si>
  <si>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</si>
  <si>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</si>
  <si>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</si>
  <si>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</si>
  <si>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</si>
  <si>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</si>
  <si>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</si>
  <si>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</si>
  <si>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</si>
  <si>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</si>
  <si>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</si>
  <si>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</si>
  <si>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</si>
  <si>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</si>
  <si>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</si>
  <si>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</si>
  <si>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</si>
  <si>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</si>
  <si>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</si>
  <si>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</si>
  <si>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</si>
  <si>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</si>
  <si>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</si>
  <si>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</si>
  <si>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</si>
  <si>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</si>
  <si>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</si>
  <si>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</si>
  <si>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</si>
  <si>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</si>
  <si>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</si>
  <si>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</si>
  <si>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</si>
  <si>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</si>
  <si>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</si>
  <si>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</si>
  <si>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</si>
  <si>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</si>
  <si>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</si>
  <si>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</si>
  <si>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</si>
  <si>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</si>
  <si>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</si>
  <si>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</si>
  <si>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</si>
  <si>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</si>
  <si>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</si>
  <si>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</si>
  <si>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</si>
  <si>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</si>
  <si>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</si>
  <si>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</si>
  <si>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</si>
  <si>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</si>
  <si>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</si>
  <si>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</si>
  <si>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06.10.2025</t>
  </si>
  <si>
    <t>01.10.2025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</si>
  <si>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</si>
  <si>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</si>
  <si>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</si>
  <si>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</si>
  <si>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</si>
  <si>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</si>
  <si>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</si>
  <si>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</si>
  <si>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</si>
  <si>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</si>
  <si>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</si>
  <si>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</si>
  <si>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</si>
  <si>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</si>
  <si>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</si>
  <si>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</si>
  <si>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</si>
  <si>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</si>
  <si>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</si>
  <si>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</si>
  <si>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</si>
  <si>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</si>
  <si>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</si>
  <si>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</si>
  <si>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</si>
  <si>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</si>
  <si>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</si>
  <si>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</si>
  <si>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</si>
  <si>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</si>
  <si>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</si>
  <si>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</si>
  <si>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</si>
  <si>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</si>
  <si>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</si>
  <si>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</si>
  <si>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</si>
  <si>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</si>
  <si>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</si>
  <si>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</si>
  <si>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</si>
  <si>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</si>
  <si>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</si>
  <si>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</si>
  <si>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</si>
  <si>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</si>
  <si>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</si>
  <si>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</si>
  <si>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</si>
  <si>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</si>
  <si>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</si>
  <si>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</si>
  <si>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</si>
  <si>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</si>
  <si>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</si>
  <si>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</si>
  <si>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</si>
  <si>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</si>
  <si>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</si>
  <si>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</si>
  <si>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</si>
  <si>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</si>
  <si>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</si>
  <si>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</si>
  <si>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</si>
  <si>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</si>
  <si>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</si>
  <si>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</si>
  <si>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</si>
  <si>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</si>
  <si>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</si>
  <si>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</si>
  <si>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</si>
  <si>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</si>
  <si>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</si>
  <si>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</si>
  <si>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</si>
  <si>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</si>
  <si>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</si>
  <si>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</si>
  <si>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</si>
  <si>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</si>
  <si>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</si>
  <si>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</si>
  <si>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</si>
  <si>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</si>
  <si>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</si>
  <si>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</si>
  <si>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</si>
  <si>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</si>
  <si>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</si>
  <si>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</si>
  <si>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</si>
  <si>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</si>
  <si>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</si>
  <si>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</si>
  <si>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</si>
  <si>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</si>
  <si>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</si>
  <si>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</si>
  <si>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</si>
  <si>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</si>
  <si>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</si>
  <si>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</si>
  <si>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</si>
  <si>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</si>
  <si>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</si>
  <si>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</si>
  <si>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</si>
  <si>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</si>
  <si>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</si>
  <si>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</si>
  <si>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</si>
  <si>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</si>
  <si>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</si>
  <si>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</si>
  <si>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</si>
  <si>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</si>
  <si>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</si>
  <si>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</si>
  <si>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</si>
  <si>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</si>
  <si>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</si>
  <si>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</si>
  <si>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</si>
  <si>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</si>
  <si>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</si>
  <si>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</si>
  <si>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</si>
  <si>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</si>
  <si>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</si>
  <si>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</si>
  <si>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</si>
  <si>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</si>
  <si>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</si>
  <si>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</si>
  <si>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</si>
  <si>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</si>
  <si>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</si>
  <si>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</si>
  <si>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</si>
  <si>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</si>
  <si>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</si>
  <si>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</si>
  <si>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</si>
  <si>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</si>
  <si>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</si>
  <si>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</si>
  <si>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</si>
  <si>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</si>
  <si>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</si>
  <si>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</si>
  <si>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</si>
  <si>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</si>
  <si>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</si>
  <si>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</si>
  <si>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</si>
  <si>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</si>
  <si>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</si>
  <si>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</si>
  <si>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</si>
  <si>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</si>
  <si>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</si>
  <si>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</si>
  <si>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</si>
  <si>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</si>
  <si>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</si>
  <si>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</si>
  <si>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</si>
  <si>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</si>
  <si>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</si>
  <si>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</si>
  <si>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</si>
  <si>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</si>
  <si>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</si>
  <si>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</si>
  <si>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</si>
  <si>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</si>
  <si>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</si>
  <si>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</si>
  <si>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</si>
  <si>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</si>
  <si>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</si>
  <si>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</si>
  <si>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</si>
  <si>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</si>
  <si>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</si>
  <si>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</si>
  <si>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</si>
  <si>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</si>
  <si>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</si>
  <si>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</si>
  <si>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</si>
  <si>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</si>
  <si>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</si>
  <si>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</si>
  <si>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</si>
  <si>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</si>
  <si>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</si>
  <si>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</si>
  <si>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</si>
  <si>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</si>
  <si>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</si>
  <si>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</si>
  <si>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</si>
  <si>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</si>
  <si>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</si>
  <si>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</si>
  <si>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</si>
  <si>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</si>
  <si>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</si>
  <si>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</si>
  <si>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</si>
  <si>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</si>
  <si>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</si>
  <si>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</si>
  <si>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</si>
  <si>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</si>
  <si>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</si>
  <si>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</si>
  <si>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</si>
  <si>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</si>
  <si>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</si>
  <si>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</si>
  <si>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</si>
  <si>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</si>
  <si>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</si>
  <si>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</si>
  <si>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</si>
  <si>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</si>
  <si>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</si>
  <si>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</si>
  <si>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</si>
  <si>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</si>
  <si>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</si>
  <si>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</si>
  <si>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</si>
  <si>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</si>
  <si>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</si>
  <si>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</si>
  <si>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</si>
  <si>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</si>
  <si>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</si>
  <si>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</si>
  <si>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</si>
  <si>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</si>
  <si>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</si>
  <si>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</si>
  <si>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</si>
  <si>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</si>
  <si>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</si>
  <si>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</si>
  <si>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</si>
  <si>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</si>
  <si>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</si>
  <si>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</si>
  <si>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</si>
  <si>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</si>
  <si>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</si>
  <si>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</si>
  <si>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</si>
  <si>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</si>
  <si>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</si>
  <si>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</si>
  <si>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</si>
  <si>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</si>
  <si>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</si>
  <si>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</si>
  <si>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</si>
  <si>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</si>
  <si>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</si>
  <si>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</si>
  <si>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</si>
  <si>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</si>
  <si>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</si>
  <si>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</si>
  <si>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</si>
  <si>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</si>
  <si>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</si>
  <si>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</si>
  <si>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</si>
  <si>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</si>
  <si>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</si>
  <si>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</si>
  <si>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</si>
  <si>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</si>
  <si>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</si>
  <si>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</si>
  <si>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</si>
  <si>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</si>
  <si>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</si>
  <si>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</si>
  <si>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</si>
  <si>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</si>
  <si>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</si>
  <si>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</si>
  <si>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</si>
  <si>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</si>
  <si>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</si>
  <si>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</si>
  <si>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</si>
  <si>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</si>
  <si>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</si>
  <si>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</si>
  <si>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</si>
  <si>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</si>
  <si>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</si>
  <si>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</si>
  <si>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</si>
  <si>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</si>
  <si>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</si>
  <si>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</si>
  <si>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</si>
  <si>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</si>
  <si>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</si>
  <si>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</si>
  <si>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</si>
  <si>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</si>
  <si>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</si>
  <si>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</si>
  <si>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</si>
  <si>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</si>
  <si>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</si>
  <si>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</si>
  <si>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</si>
  <si>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</si>
  <si>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</si>
  <si>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</si>
  <si>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</si>
  <si>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08.10.2025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</si>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</sst>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45935</v>
      </c>
      <c r="R5" s="559"/>
      <c r="T5" s="560" t="s">
        <v>3</v>
      </c>
      <c r="U5" s="561"/>
      <c r="V5" s="562" t="s">
        <v>763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764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0.375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4301051912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87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4301051863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87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2" t="s">
        <v>104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0" t="s">
        <v>110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customHeight="1" x14ac:dyDescent="0.25">
      <c r="A39" s="621" t="s">
        <v>111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customHeight="1" x14ac:dyDescent="0.25">
      <c r="A40" s="622" t="s">
        <v>112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1" t="s">
        <v>126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customHeight="1" x14ac:dyDescent="0.25">
      <c r="A51" s="622" t="s">
        <v>112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2" t="s">
        <v>144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116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2" t="s">
        <v>174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1" t="s">
        <v>181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customHeight="1" x14ac:dyDescent="0.25">
      <c r="A86" s="622" t="s">
        <v>112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87</v>
      </c>
      <c r="N93" s="38"/>
      <c r="O93" s="37">
        <v>45</v>
      </c>
      <c r="P93" s="665" t="s">
        <v>191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1" t="s">
        <v>201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customHeight="1" x14ac:dyDescent="0.25">
      <c r="A100" s="622" t="s">
        <v>112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2" t="s">
        <v>144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116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2" t="s">
        <v>174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16.5" customHeight="1" x14ac:dyDescent="0.25">
      <c r="A121" s="63" t="s">
        <v>228</v>
      </c>
      <c r="B121" s="63" t="s">
        <v>229</v>
      </c>
      <c r="C121" s="36">
        <v>4301060317</v>
      </c>
      <c r="D121" s="623">
        <v>4680115880238</v>
      </c>
      <c r="E121" s="623"/>
      <c r="F121" s="62">
        <v>0.33</v>
      </c>
      <c r="G121" s="37">
        <v>6</v>
      </c>
      <c r="H121" s="62">
        <v>1.98</v>
      </c>
      <c r="I121" s="62">
        <v>2.238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39</v>
      </c>
      <c r="X122" s="43">
        <f>IFERROR(X121/H121,"0")</f>
        <v>0</v>
      </c>
      <c r="Y122" s="43">
        <f>IFERROR(Y121/H121,"0")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0</v>
      </c>
      <c r="X123" s="43">
        <f>IFERROR(SUM(X121:X121),"0")</f>
        <v>0</v>
      </c>
      <c r="Y123" s="43">
        <f>IFERROR(SUM(Y121:Y121),"0")</f>
        <v>0</v>
      </c>
      <c r="Z123" s="42"/>
      <c r="AA123" s="67"/>
      <c r="AB123" s="67"/>
      <c r="AC123" s="67"/>
    </row>
    <row r="124" spans="1:68" ht="16.5" customHeight="1" x14ac:dyDescent="0.25">
      <c r="A124" s="621" t="s">
        <v>231</v>
      </c>
      <c r="B124" s="621"/>
      <c r="C124" s="621"/>
      <c r="D124" s="621"/>
      <c r="E124" s="621"/>
      <c r="F124" s="621"/>
      <c r="G124" s="621"/>
      <c r="H124" s="621"/>
      <c r="I124" s="621"/>
      <c r="J124" s="621"/>
      <c r="K124" s="621"/>
      <c r="L124" s="621"/>
      <c r="M124" s="621"/>
      <c r="N124" s="621"/>
      <c r="O124" s="621"/>
      <c r="P124" s="621"/>
      <c r="Q124" s="621"/>
      <c r="R124" s="621"/>
      <c r="S124" s="621"/>
      <c r="T124" s="621"/>
      <c r="U124" s="621"/>
      <c r="V124" s="621"/>
      <c r="W124" s="621"/>
      <c r="X124" s="621"/>
      <c r="Y124" s="621"/>
      <c r="Z124" s="621"/>
      <c r="AA124" s="65"/>
      <c r="AB124" s="65"/>
      <c r="AC124" s="79"/>
    </row>
    <row r="125" spans="1:68" ht="14.25" customHeight="1" x14ac:dyDescent="0.25">
      <c r="A125" s="622" t="s">
        <v>112</v>
      </c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22"/>
      <c r="P125" s="622"/>
      <c r="Q125" s="622"/>
      <c r="R125" s="622"/>
      <c r="S125" s="622"/>
      <c r="T125" s="622"/>
      <c r="U125" s="622"/>
      <c r="V125" s="622"/>
      <c r="W125" s="622"/>
      <c r="X125" s="622"/>
      <c r="Y125" s="622"/>
      <c r="Z125" s="622"/>
      <c r="AA125" s="66"/>
      <c r="AB125" s="66"/>
      <c r="AC125" s="80"/>
    </row>
    <row r="126" spans="1:68" ht="27" customHeight="1" x14ac:dyDescent="0.25">
      <c r="A126" s="63" t="s">
        <v>232</v>
      </c>
      <c r="B126" s="63" t="s">
        <v>233</v>
      </c>
      <c r="C126" s="36">
        <v>4301011562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88</v>
      </c>
      <c r="L126" s="37" t="s">
        <v>45</v>
      </c>
      <c r="M126" s="38" t="s">
        <v>109</v>
      </c>
      <c r="N126" s="38"/>
      <c r="O126" s="37">
        <v>90</v>
      </c>
      <c r="P126" s="6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234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232</v>
      </c>
      <c r="B127" s="63" t="s">
        <v>235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109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234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4.25" customHeight="1" x14ac:dyDescent="0.25">
      <c r="A130" s="622" t="s">
        <v>76</v>
      </c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22"/>
      <c r="P130" s="622"/>
      <c r="Q130" s="622"/>
      <c r="R130" s="622"/>
      <c r="S130" s="622"/>
      <c r="T130" s="622"/>
      <c r="U130" s="622"/>
      <c r="V130" s="622"/>
      <c r="W130" s="622"/>
      <c r="X130" s="622"/>
      <c r="Y130" s="622"/>
      <c r="Z130" s="622"/>
      <c r="AA130" s="66"/>
      <c r="AB130" s="66"/>
      <c r="AC130" s="80"/>
    </row>
    <row r="131" spans="1:68" ht="27" customHeight="1" x14ac:dyDescent="0.25">
      <c r="A131" s="63" t="s">
        <v>236</v>
      </c>
      <c r="B131" s="63" t="s">
        <v>237</v>
      </c>
      <c r="C131" s="36">
        <v>4301031235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238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236</v>
      </c>
      <c r="B132" s="63" t="s">
        <v>239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238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22" t="s">
        <v>82</v>
      </c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22"/>
      <c r="P135" s="622"/>
      <c r="Q135" s="622"/>
      <c r="R135" s="622"/>
      <c r="S135" s="622"/>
      <c r="T135" s="622"/>
      <c r="U135" s="622"/>
      <c r="V135" s="622"/>
      <c r="W135" s="622"/>
      <c r="X135" s="622"/>
      <c r="Y135" s="622"/>
      <c r="Z135" s="622"/>
      <c r="AA135" s="66"/>
      <c r="AB135" s="66"/>
      <c r="AC135" s="80"/>
    </row>
    <row r="136" spans="1:68" ht="16.5" customHeight="1" x14ac:dyDescent="0.25">
      <c r="A136" s="63" t="s">
        <v>240</v>
      </c>
      <c r="B136" s="63" t="s">
        <v>241</v>
      </c>
      <c r="C136" s="36">
        <v>4301051477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6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234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240</v>
      </c>
      <c r="B137" s="63" t="s">
        <v>242</v>
      </c>
      <c r="C137" s="36">
        <v>4301051476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68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234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21" t="s">
        <v>110</v>
      </c>
      <c r="B140" s="621"/>
      <c r="C140" s="621"/>
      <c r="D140" s="621"/>
      <c r="E140" s="621"/>
      <c r="F140" s="621"/>
      <c r="G140" s="621"/>
      <c r="H140" s="621"/>
      <c r="I140" s="621"/>
      <c r="J140" s="621"/>
      <c r="K140" s="621"/>
      <c r="L140" s="621"/>
      <c r="M140" s="621"/>
      <c r="N140" s="621"/>
      <c r="O140" s="621"/>
      <c r="P140" s="621"/>
      <c r="Q140" s="621"/>
      <c r="R140" s="621"/>
      <c r="S140" s="621"/>
      <c r="T140" s="621"/>
      <c r="U140" s="621"/>
      <c r="V140" s="621"/>
      <c r="W140" s="621"/>
      <c r="X140" s="621"/>
      <c r="Y140" s="621"/>
      <c r="Z140" s="621"/>
      <c r="AA140" s="65"/>
      <c r="AB140" s="65"/>
      <c r="AC140" s="79"/>
    </row>
    <row r="141" spans="1:68" ht="14.25" customHeight="1" x14ac:dyDescent="0.25">
      <c r="A141" s="622" t="s">
        <v>112</v>
      </c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22"/>
      <c r="P141" s="622"/>
      <c r="Q141" s="622"/>
      <c r="R141" s="622"/>
      <c r="S141" s="622"/>
      <c r="T141" s="622"/>
      <c r="U141" s="622"/>
      <c r="V141" s="622"/>
      <c r="W141" s="622"/>
      <c r="X141" s="622"/>
      <c r="Y141" s="622"/>
      <c r="Z141" s="622"/>
      <c r="AA141" s="66"/>
      <c r="AB141" s="66"/>
      <c r="AC141" s="80"/>
    </row>
    <row r="142" spans="1:68" ht="27" customHeight="1" x14ac:dyDescent="0.25">
      <c r="A142" s="63" t="s">
        <v>243</v>
      </c>
      <c r="B142" s="63" t="s">
        <v>244</v>
      </c>
      <c r="C142" s="36">
        <v>4301011705</v>
      </c>
      <c r="D142" s="623">
        <v>4607091384604</v>
      </c>
      <c r="E142" s="62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6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246</v>
      </c>
      <c r="B143" s="63" t="s">
        <v>247</v>
      </c>
      <c r="C143" s="36">
        <v>4301012179</v>
      </c>
      <c r="D143" s="623">
        <v>4680115886810</v>
      </c>
      <c r="E143" s="623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88</v>
      </c>
      <c r="L143" s="37" t="s">
        <v>45</v>
      </c>
      <c r="M143" s="38" t="s">
        <v>116</v>
      </c>
      <c r="N143" s="38"/>
      <c r="O143" s="37">
        <v>55</v>
      </c>
      <c r="P143" s="688" t="s">
        <v>248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22" t="s">
        <v>76</v>
      </c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22"/>
      <c r="P146" s="622"/>
      <c r="Q146" s="622"/>
      <c r="R146" s="622"/>
      <c r="S146" s="622"/>
      <c r="T146" s="622"/>
      <c r="U146" s="622"/>
      <c r="V146" s="622"/>
      <c r="W146" s="622"/>
      <c r="X146" s="622"/>
      <c r="Y146" s="622"/>
      <c r="Z146" s="622"/>
      <c r="AA146" s="66"/>
      <c r="AB146" s="66"/>
      <c r="AC146" s="80"/>
    </row>
    <row r="147" spans="1:68" ht="16.5" customHeight="1" x14ac:dyDescent="0.25">
      <c r="A147" s="63" t="s">
        <v>250</v>
      </c>
      <c r="B147" s="63" t="s">
        <v>251</v>
      </c>
      <c r="C147" s="36">
        <v>4301030895</v>
      </c>
      <c r="D147" s="623">
        <v>4607091387667</v>
      </c>
      <c r="E147" s="623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252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253</v>
      </c>
      <c r="B148" s="63" t="s">
        <v>254</v>
      </c>
      <c r="C148" s="36">
        <v>4301030961</v>
      </c>
      <c r="D148" s="623">
        <v>4607091387636</v>
      </c>
      <c r="E148" s="623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88</v>
      </c>
      <c r="L148" s="37" t="s">
        <v>45</v>
      </c>
      <c r="M148" s="38" t="s">
        <v>80</v>
      </c>
      <c r="N148" s="38"/>
      <c r="O148" s="37">
        <v>40</v>
      </c>
      <c r="P148" s="6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256</v>
      </c>
      <c r="B149" s="63" t="s">
        <v>257</v>
      </c>
      <c r="C149" s="36">
        <v>4301030963</v>
      </c>
      <c r="D149" s="623">
        <v>4607091382426</v>
      </c>
      <c r="E149" s="623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0" t="s">
        <v>259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54"/>
      <c r="AB152" s="54"/>
      <c r="AC152" s="54"/>
    </row>
    <row r="153" spans="1:68" ht="16.5" customHeight="1" x14ac:dyDescent="0.25">
      <c r="A153" s="621" t="s">
        <v>260</v>
      </c>
      <c r="B153" s="621"/>
      <c r="C153" s="621"/>
      <c r="D153" s="621"/>
      <c r="E153" s="621"/>
      <c r="F153" s="621"/>
      <c r="G153" s="621"/>
      <c r="H153" s="621"/>
      <c r="I153" s="621"/>
      <c r="J153" s="621"/>
      <c r="K153" s="621"/>
      <c r="L153" s="621"/>
      <c r="M153" s="621"/>
      <c r="N153" s="621"/>
      <c r="O153" s="621"/>
      <c r="P153" s="621"/>
      <c r="Q153" s="621"/>
      <c r="R153" s="621"/>
      <c r="S153" s="621"/>
      <c r="T153" s="621"/>
      <c r="U153" s="621"/>
      <c r="V153" s="621"/>
      <c r="W153" s="621"/>
      <c r="X153" s="621"/>
      <c r="Y153" s="621"/>
      <c r="Z153" s="621"/>
      <c r="AA153" s="65"/>
      <c r="AB153" s="65"/>
      <c r="AC153" s="79"/>
    </row>
    <row r="154" spans="1:68" ht="14.25" customHeight="1" x14ac:dyDescent="0.25">
      <c r="A154" s="622" t="s">
        <v>144</v>
      </c>
      <c r="B154" s="622"/>
      <c r="C154" s="622"/>
      <c r="D154" s="622"/>
      <c r="E154" s="622"/>
      <c r="F154" s="622"/>
      <c r="G154" s="622"/>
      <c r="H154" s="622"/>
      <c r="I154" s="622"/>
      <c r="J154" s="622"/>
      <c r="K154" s="622"/>
      <c r="L154" s="622"/>
      <c r="M154" s="622"/>
      <c r="N154" s="622"/>
      <c r="O154" s="622"/>
      <c r="P154" s="622"/>
      <c r="Q154" s="622"/>
      <c r="R154" s="622"/>
      <c r="S154" s="622"/>
      <c r="T154" s="622"/>
      <c r="U154" s="622"/>
      <c r="V154" s="622"/>
      <c r="W154" s="622"/>
      <c r="X154" s="622"/>
      <c r="Y154" s="622"/>
      <c r="Z154" s="622"/>
      <c r="AA154" s="66"/>
      <c r="AB154" s="66"/>
      <c r="AC154" s="80"/>
    </row>
    <row r="155" spans="1:68" ht="27" customHeight="1" x14ac:dyDescent="0.25">
      <c r="A155" s="63" t="s">
        <v>261</v>
      </c>
      <c r="B155" s="63" t="s">
        <v>262</v>
      </c>
      <c r="C155" s="36">
        <v>4301020323</v>
      </c>
      <c r="D155" s="623">
        <v>4680115886223</v>
      </c>
      <c r="E155" s="623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69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25"/>
      <c r="R155" s="625"/>
      <c r="S155" s="625"/>
      <c r="T155" s="62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263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0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1"/>
      <c r="P156" s="627" t="s">
        <v>40</v>
      </c>
      <c r="Q156" s="628"/>
      <c r="R156" s="628"/>
      <c r="S156" s="628"/>
      <c r="T156" s="628"/>
      <c r="U156" s="628"/>
      <c r="V156" s="629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22" t="s">
        <v>76</v>
      </c>
      <c r="B158" s="622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2"/>
      <c r="O158" s="622"/>
      <c r="P158" s="622"/>
      <c r="Q158" s="622"/>
      <c r="R158" s="622"/>
      <c r="S158" s="622"/>
      <c r="T158" s="622"/>
      <c r="U158" s="622"/>
      <c r="V158" s="622"/>
      <c r="W158" s="622"/>
      <c r="X158" s="622"/>
      <c r="Y158" s="622"/>
      <c r="Z158" s="622"/>
      <c r="AA158" s="66"/>
      <c r="AB158" s="66"/>
      <c r="AC158" s="80"/>
    </row>
    <row r="159" spans="1:68" ht="27" customHeight="1" x14ac:dyDescent="0.25">
      <c r="A159" s="63" t="s">
        <v>264</v>
      </c>
      <c r="B159" s="63" t="s">
        <v>265</v>
      </c>
      <c r="C159" s="36">
        <v>4301031191</v>
      </c>
      <c r="D159" s="623">
        <v>4680115880993</v>
      </c>
      <c r="E159" s="62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6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266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267</v>
      </c>
      <c r="B160" s="63" t="s">
        <v>268</v>
      </c>
      <c r="C160" s="36">
        <v>4301031204</v>
      </c>
      <c r="D160" s="623">
        <v>4680115881761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4301031201</v>
      </c>
      <c r="D161" s="623">
        <v>4680115881563</v>
      </c>
      <c r="E161" s="623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4301031199</v>
      </c>
      <c r="D162" s="623">
        <v>4680115880986</v>
      </c>
      <c r="E162" s="62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275</v>
      </c>
      <c r="B163" s="63" t="s">
        <v>276</v>
      </c>
      <c r="C163" s="36">
        <v>4301031205</v>
      </c>
      <c r="D163" s="623">
        <v>4680115881785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277</v>
      </c>
      <c r="B164" s="63" t="s">
        <v>278</v>
      </c>
      <c r="C164" s="36">
        <v>4301031399</v>
      </c>
      <c r="D164" s="623">
        <v>4680115886537</v>
      </c>
      <c r="E164" s="623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280</v>
      </c>
      <c r="B165" s="63" t="s">
        <v>281</v>
      </c>
      <c r="C165" s="36">
        <v>4301031202</v>
      </c>
      <c r="D165" s="623">
        <v>4680115881679</v>
      </c>
      <c r="E165" s="623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4301031158</v>
      </c>
      <c r="D166" s="623">
        <v>4680115880191</v>
      </c>
      <c r="E166" s="623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88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272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4301031245</v>
      </c>
      <c r="D167" s="623">
        <v>4680115883963</v>
      </c>
      <c r="E167" s="623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0"/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1"/>
      <c r="P168" s="627" t="s">
        <v>40</v>
      </c>
      <c r="Q168" s="628"/>
      <c r="R168" s="628"/>
      <c r="S168" s="628"/>
      <c r="T168" s="628"/>
      <c r="U168" s="628"/>
      <c r="V168" s="629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22" t="s">
        <v>104</v>
      </c>
      <c r="B170" s="622"/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N170" s="622"/>
      <c r="O170" s="622"/>
      <c r="P170" s="622"/>
      <c r="Q170" s="622"/>
      <c r="R170" s="622"/>
      <c r="S170" s="622"/>
      <c r="T170" s="622"/>
      <c r="U170" s="622"/>
      <c r="V170" s="622"/>
      <c r="W170" s="622"/>
      <c r="X170" s="622"/>
      <c r="Y170" s="622"/>
      <c r="Z170" s="622"/>
      <c r="AA170" s="66"/>
      <c r="AB170" s="66"/>
      <c r="AC170" s="80"/>
    </row>
    <row r="171" spans="1:68" ht="27" customHeight="1" x14ac:dyDescent="0.25">
      <c r="A171" s="63" t="s">
        <v>287</v>
      </c>
      <c r="B171" s="63" t="s">
        <v>288</v>
      </c>
      <c r="C171" s="36">
        <v>4301032053</v>
      </c>
      <c r="D171" s="623">
        <v>4680115886780</v>
      </c>
      <c r="E171" s="62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291</v>
      </c>
      <c r="L171" s="37" t="s">
        <v>45</v>
      </c>
      <c r="M171" s="38" t="s">
        <v>290</v>
      </c>
      <c r="N171" s="38"/>
      <c r="O171" s="37">
        <v>60</v>
      </c>
      <c r="P171" s="70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292</v>
      </c>
      <c r="B172" s="63" t="s">
        <v>293</v>
      </c>
      <c r="C172" s="36">
        <v>4301032051</v>
      </c>
      <c r="D172" s="623">
        <v>4680115886742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291</v>
      </c>
      <c r="L172" s="37" t="s">
        <v>45</v>
      </c>
      <c r="M172" s="38" t="s">
        <v>290</v>
      </c>
      <c r="N172" s="38"/>
      <c r="O172" s="37">
        <v>90</v>
      </c>
      <c r="P172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294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4301032052</v>
      </c>
      <c r="D173" s="623">
        <v>4680115886766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291</v>
      </c>
      <c r="L173" s="37" t="s">
        <v>45</v>
      </c>
      <c r="M173" s="38" t="s">
        <v>290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294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0"/>
      <c r="B174" s="630"/>
      <c r="C174" s="630"/>
      <c r="D174" s="630"/>
      <c r="E174" s="630"/>
      <c r="F174" s="630"/>
      <c r="G174" s="630"/>
      <c r="H174" s="630"/>
      <c r="I174" s="630"/>
      <c r="J174" s="630"/>
      <c r="K174" s="630"/>
      <c r="L174" s="630"/>
      <c r="M174" s="630"/>
      <c r="N174" s="630"/>
      <c r="O174" s="631"/>
      <c r="P174" s="627" t="s">
        <v>40</v>
      </c>
      <c r="Q174" s="628"/>
      <c r="R174" s="628"/>
      <c r="S174" s="628"/>
      <c r="T174" s="628"/>
      <c r="U174" s="628"/>
      <c r="V174" s="629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22" t="s">
        <v>297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6"/>
      <c r="AB176" s="66"/>
      <c r="AC176" s="80"/>
    </row>
    <row r="177" spans="1:68" ht="27" customHeight="1" x14ac:dyDescent="0.25">
      <c r="A177" s="63" t="s">
        <v>298</v>
      </c>
      <c r="B177" s="63" t="s">
        <v>299</v>
      </c>
      <c r="C177" s="36">
        <v>4301170013</v>
      </c>
      <c r="D177" s="623">
        <v>4680115886797</v>
      </c>
      <c r="E177" s="62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291</v>
      </c>
      <c r="L177" s="37" t="s">
        <v>45</v>
      </c>
      <c r="M177" s="38" t="s">
        <v>290</v>
      </c>
      <c r="N177" s="38"/>
      <c r="O177" s="37">
        <v>90</v>
      </c>
      <c r="P177" s="7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25"/>
      <c r="R177" s="625"/>
      <c r="S177" s="625"/>
      <c r="T177" s="62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1" t="s">
        <v>300</v>
      </c>
      <c r="B180" s="621"/>
      <c r="C180" s="621"/>
      <c r="D180" s="621"/>
      <c r="E180" s="621"/>
      <c r="F180" s="621"/>
      <c r="G180" s="621"/>
      <c r="H180" s="621"/>
      <c r="I180" s="621"/>
      <c r="J180" s="621"/>
      <c r="K180" s="621"/>
      <c r="L180" s="621"/>
      <c r="M180" s="621"/>
      <c r="N180" s="621"/>
      <c r="O180" s="621"/>
      <c r="P180" s="621"/>
      <c r="Q180" s="621"/>
      <c r="R180" s="621"/>
      <c r="S180" s="621"/>
      <c r="T180" s="621"/>
      <c r="U180" s="621"/>
      <c r="V180" s="621"/>
      <c r="W180" s="621"/>
      <c r="X180" s="621"/>
      <c r="Y180" s="621"/>
      <c r="Z180" s="621"/>
      <c r="AA180" s="65"/>
      <c r="AB180" s="65"/>
      <c r="AC180" s="79"/>
    </row>
    <row r="181" spans="1:68" ht="14.25" customHeight="1" x14ac:dyDescent="0.25">
      <c r="A181" s="622" t="s">
        <v>112</v>
      </c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22"/>
      <c r="P181" s="622"/>
      <c r="Q181" s="622"/>
      <c r="R181" s="622"/>
      <c r="S181" s="622"/>
      <c r="T181" s="622"/>
      <c r="U181" s="622"/>
      <c r="V181" s="622"/>
      <c r="W181" s="622"/>
      <c r="X181" s="622"/>
      <c r="Y181" s="622"/>
      <c r="Z181" s="622"/>
      <c r="AA181" s="66"/>
      <c r="AB181" s="66"/>
      <c r="AC181" s="80"/>
    </row>
    <row r="182" spans="1:68" ht="16.5" customHeight="1" x14ac:dyDescent="0.25">
      <c r="A182" s="63" t="s">
        <v>301</v>
      </c>
      <c r="B182" s="63" t="s">
        <v>302</v>
      </c>
      <c r="C182" s="36">
        <v>4301011450</v>
      </c>
      <c r="D182" s="623">
        <v>4680115881402</v>
      </c>
      <c r="E182" s="623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25"/>
      <c r="R182" s="625"/>
      <c r="S182" s="625"/>
      <c r="T182" s="62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303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304</v>
      </c>
      <c r="B183" s="63" t="s">
        <v>305</v>
      </c>
      <c r="C183" s="36">
        <v>4301011768</v>
      </c>
      <c r="D183" s="623">
        <v>4680115881396</v>
      </c>
      <c r="E183" s="623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88</v>
      </c>
      <c r="L183" s="37" t="s">
        <v>45</v>
      </c>
      <c r="M183" s="38" t="s">
        <v>116</v>
      </c>
      <c r="N183" s="38"/>
      <c r="O183" s="37">
        <v>55</v>
      </c>
      <c r="P183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303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0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31"/>
      <c r="P184" s="627" t="s">
        <v>40</v>
      </c>
      <c r="Q184" s="628"/>
      <c r="R184" s="628"/>
      <c r="S184" s="628"/>
      <c r="T184" s="628"/>
      <c r="U184" s="628"/>
      <c r="V184" s="629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22" t="s">
        <v>144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6"/>
      <c r="AB186" s="66"/>
      <c r="AC186" s="80"/>
    </row>
    <row r="187" spans="1:68" ht="16.5" customHeight="1" x14ac:dyDescent="0.25">
      <c r="A187" s="63" t="s">
        <v>306</v>
      </c>
      <c r="B187" s="63" t="s">
        <v>307</v>
      </c>
      <c r="C187" s="36">
        <v>4301020261</v>
      </c>
      <c r="D187" s="623">
        <v>4680115882935</v>
      </c>
      <c r="E187" s="62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50</v>
      </c>
      <c r="P187" s="7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308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309</v>
      </c>
      <c r="B188" s="63" t="s">
        <v>310</v>
      </c>
      <c r="C188" s="36">
        <v>4301020220</v>
      </c>
      <c r="D188" s="623">
        <v>4680115880764</v>
      </c>
      <c r="E188" s="623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50</v>
      </c>
      <c r="P188" s="7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308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22" t="s">
        <v>76</v>
      </c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22"/>
      <c r="P191" s="622"/>
      <c r="Q191" s="622"/>
      <c r="R191" s="622"/>
      <c r="S191" s="622"/>
      <c r="T191" s="622"/>
      <c r="U191" s="622"/>
      <c r="V191" s="622"/>
      <c r="W191" s="622"/>
      <c r="X191" s="622"/>
      <c r="Y191" s="622"/>
      <c r="Z191" s="622"/>
      <c r="AA191" s="66"/>
      <c r="AB191" s="66"/>
      <c r="AC191" s="80"/>
    </row>
    <row r="192" spans="1:68" ht="27" customHeight="1" x14ac:dyDescent="0.25">
      <c r="A192" s="63" t="s">
        <v>311</v>
      </c>
      <c r="B192" s="63" t="s">
        <v>312</v>
      </c>
      <c r="C192" s="36">
        <v>4301031224</v>
      </c>
      <c r="D192" s="623">
        <v>4680115882683</v>
      </c>
      <c r="E192" s="62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313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314</v>
      </c>
      <c r="B193" s="63" t="s">
        <v>315</v>
      </c>
      <c r="C193" s="36">
        <v>4301031230</v>
      </c>
      <c r="D193" s="623">
        <v>4680115882690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4301031220</v>
      </c>
      <c r="D194" s="623">
        <v>4680115882669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4301031221</v>
      </c>
      <c r="D195" s="623">
        <v>4680115882676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4301031223</v>
      </c>
      <c r="D196" s="623">
        <v>4680115884014</v>
      </c>
      <c r="E196" s="623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313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4301031222</v>
      </c>
      <c r="D197" s="623">
        <v>4680115884007</v>
      </c>
      <c r="E197" s="62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4301031229</v>
      </c>
      <c r="D198" s="623">
        <v>4680115884038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4301031225</v>
      </c>
      <c r="D199" s="623">
        <v>4680115884021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31"/>
      <c r="P200" s="627" t="s">
        <v>40</v>
      </c>
      <c r="Q200" s="628"/>
      <c r="R200" s="628"/>
      <c r="S200" s="628"/>
      <c r="T200" s="628"/>
      <c r="U200" s="628"/>
      <c r="V200" s="629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22" t="s">
        <v>82</v>
      </c>
      <c r="B202" s="622"/>
      <c r="C202" s="622"/>
      <c r="D202" s="622"/>
      <c r="E202" s="622"/>
      <c r="F202" s="622"/>
      <c r="G202" s="622"/>
      <c r="H202" s="622"/>
      <c r="I202" s="622"/>
      <c r="J202" s="622"/>
      <c r="K202" s="622"/>
      <c r="L202" s="622"/>
      <c r="M202" s="622"/>
      <c r="N202" s="622"/>
      <c r="O202" s="622"/>
      <c r="P202" s="622"/>
      <c r="Q202" s="622"/>
      <c r="R202" s="622"/>
      <c r="S202" s="622"/>
      <c r="T202" s="622"/>
      <c r="U202" s="622"/>
      <c r="V202" s="622"/>
      <c r="W202" s="622"/>
      <c r="X202" s="622"/>
      <c r="Y202" s="622"/>
      <c r="Z202" s="622"/>
      <c r="AA202" s="66"/>
      <c r="AB202" s="66"/>
      <c r="AC202" s="80"/>
    </row>
    <row r="203" spans="1:68" ht="27" customHeight="1" x14ac:dyDescent="0.25">
      <c r="A203" s="63" t="s">
        <v>331</v>
      </c>
      <c r="B203" s="63" t="s">
        <v>332</v>
      </c>
      <c r="C203" s="36">
        <v>4301051408</v>
      </c>
      <c r="D203" s="623">
        <v>4680115881594</v>
      </c>
      <c r="E203" s="623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92</v>
      </c>
      <c r="N203" s="38"/>
      <c r="O203" s="37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333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334</v>
      </c>
      <c r="B204" s="63" t="s">
        <v>335</v>
      </c>
      <c r="C204" s="36">
        <v>4301051411</v>
      </c>
      <c r="D204" s="623">
        <v>4680115881617</v>
      </c>
      <c r="E204" s="623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337</v>
      </c>
      <c r="B205" s="63" t="s">
        <v>338</v>
      </c>
      <c r="C205" s="36">
        <v>4301051656</v>
      </c>
      <c r="D205" s="623">
        <v>4680115880573</v>
      </c>
      <c r="E205" s="623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92</v>
      </c>
      <c r="N205" s="38"/>
      <c r="O205" s="37">
        <v>45</v>
      </c>
      <c r="P205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340</v>
      </c>
      <c r="B206" s="63" t="s">
        <v>341</v>
      </c>
      <c r="C206" s="36">
        <v>4301051407</v>
      </c>
      <c r="D206" s="623">
        <v>4680115882195</v>
      </c>
      <c r="E206" s="623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88</v>
      </c>
      <c r="L206" s="37" t="s">
        <v>45</v>
      </c>
      <c r="M206" s="38" t="s">
        <v>92</v>
      </c>
      <c r="N206" s="38"/>
      <c r="O206" s="37">
        <v>40</v>
      </c>
      <c r="P206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342</v>
      </c>
      <c r="B207" s="63" t="s">
        <v>343</v>
      </c>
      <c r="C207" s="36">
        <v>4301051752</v>
      </c>
      <c r="D207" s="623">
        <v>4680115882607</v>
      </c>
      <c r="E207" s="623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4301051666</v>
      </c>
      <c r="D208" s="623">
        <v>4680115880092</v>
      </c>
      <c r="E208" s="62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92</v>
      </c>
      <c r="N208" s="38"/>
      <c r="O208" s="37">
        <v>45</v>
      </c>
      <c r="P208" s="7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339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4301051668</v>
      </c>
      <c r="D209" s="623">
        <v>4680115880221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349</v>
      </c>
      <c r="B210" s="63" t="s">
        <v>350</v>
      </c>
      <c r="C210" s="36">
        <v>4301051945</v>
      </c>
      <c r="D210" s="623">
        <v>4680115880504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351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4301051410</v>
      </c>
      <c r="D211" s="623">
        <v>4680115882164</v>
      </c>
      <c r="E211" s="623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88</v>
      </c>
      <c r="L211" s="37" t="s">
        <v>45</v>
      </c>
      <c r="M211" s="38" t="s">
        <v>92</v>
      </c>
      <c r="N211" s="38"/>
      <c r="O211" s="37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336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0"/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1"/>
      <c r="P212" s="627" t="s">
        <v>40</v>
      </c>
      <c r="Q212" s="628"/>
      <c r="R212" s="628"/>
      <c r="S212" s="628"/>
      <c r="T212" s="628"/>
      <c r="U212" s="628"/>
      <c r="V212" s="629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22" t="s">
        <v>174</v>
      </c>
      <c r="B214" s="622"/>
      <c r="C214" s="622"/>
      <c r="D214" s="622"/>
      <c r="E214" s="622"/>
      <c r="F214" s="622"/>
      <c r="G214" s="622"/>
      <c r="H214" s="622"/>
      <c r="I214" s="622"/>
      <c r="J214" s="622"/>
      <c r="K214" s="622"/>
      <c r="L214" s="622"/>
      <c r="M214" s="622"/>
      <c r="N214" s="622"/>
      <c r="O214" s="622"/>
      <c r="P214" s="622"/>
      <c r="Q214" s="622"/>
      <c r="R214" s="622"/>
      <c r="S214" s="622"/>
      <c r="T214" s="622"/>
      <c r="U214" s="622"/>
      <c r="V214" s="622"/>
      <c r="W214" s="622"/>
      <c r="X214" s="622"/>
      <c r="Y214" s="622"/>
      <c r="Z214" s="622"/>
      <c r="AA214" s="66"/>
      <c r="AB214" s="66"/>
      <c r="AC214" s="80"/>
    </row>
    <row r="215" spans="1:68" ht="27" customHeight="1" x14ac:dyDescent="0.25">
      <c r="A215" s="63" t="s">
        <v>354</v>
      </c>
      <c r="B215" s="63" t="s">
        <v>355</v>
      </c>
      <c r="C215" s="36">
        <v>4301060463</v>
      </c>
      <c r="D215" s="623">
        <v>4680115880818</v>
      </c>
      <c r="E215" s="62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356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4301060389</v>
      </c>
      <c r="D216" s="623">
        <v>4680115880801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92</v>
      </c>
      <c r="N216" s="38"/>
      <c r="O216" s="37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1" t="s">
        <v>360</v>
      </c>
      <c r="B219" s="621"/>
      <c r="C219" s="621"/>
      <c r="D219" s="621"/>
      <c r="E219" s="621"/>
      <c r="F219" s="621"/>
      <c r="G219" s="621"/>
      <c r="H219" s="621"/>
      <c r="I219" s="621"/>
      <c r="J219" s="621"/>
      <c r="K219" s="621"/>
      <c r="L219" s="621"/>
      <c r="M219" s="621"/>
      <c r="N219" s="621"/>
      <c r="O219" s="621"/>
      <c r="P219" s="621"/>
      <c r="Q219" s="621"/>
      <c r="R219" s="621"/>
      <c r="S219" s="621"/>
      <c r="T219" s="621"/>
      <c r="U219" s="621"/>
      <c r="V219" s="621"/>
      <c r="W219" s="621"/>
      <c r="X219" s="621"/>
      <c r="Y219" s="621"/>
      <c r="Z219" s="621"/>
      <c r="AA219" s="65"/>
      <c r="AB219" s="65"/>
      <c r="AC219" s="79"/>
    </row>
    <row r="220" spans="1:68" ht="14.25" customHeight="1" x14ac:dyDescent="0.25">
      <c r="A220" s="622" t="s">
        <v>112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6"/>
      <c r="AB220" s="66"/>
      <c r="AC220" s="80"/>
    </row>
    <row r="221" spans="1:68" ht="27" customHeight="1" x14ac:dyDescent="0.25">
      <c r="A221" s="63" t="s">
        <v>361</v>
      </c>
      <c r="B221" s="63" t="s">
        <v>362</v>
      </c>
      <c r="C221" s="36">
        <v>4301011826</v>
      </c>
      <c r="D221" s="623">
        <v>4680115884137</v>
      </c>
      <c r="E221" s="62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5"/>
      <c r="R221" s="625"/>
      <c r="S221" s="625"/>
      <c r="T221" s="6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363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4301011724</v>
      </c>
      <c r="D222" s="623">
        <v>4680115884236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4301011721</v>
      </c>
      <c r="D223" s="623">
        <v>4680115884175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4301011824</v>
      </c>
      <c r="D224" s="623">
        <v>4680115884144</v>
      </c>
      <c r="E224" s="62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370</v>
      </c>
      <c r="B225" s="63" t="s">
        <v>372</v>
      </c>
      <c r="C225" s="36">
        <v>4301012196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3" t="s">
        <v>373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363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4301012149</v>
      </c>
      <c r="D226" s="623">
        <v>4680115886551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4301011726</v>
      </c>
      <c r="D227" s="623">
        <v>4680115884182</v>
      </c>
      <c r="E227" s="623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4301011722</v>
      </c>
      <c r="D228" s="623">
        <v>4680115884205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379</v>
      </c>
      <c r="B229" s="63" t="s">
        <v>381</v>
      </c>
      <c r="C229" s="36">
        <v>4301012195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37" t="s">
        <v>382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369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0"/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1"/>
      <c r="P230" s="627" t="s">
        <v>40</v>
      </c>
      <c r="Q230" s="628"/>
      <c r="R230" s="628"/>
      <c r="S230" s="628"/>
      <c r="T230" s="628"/>
      <c r="U230" s="628"/>
      <c r="V230" s="629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22" t="s">
        <v>144</v>
      </c>
      <c r="B232" s="622"/>
      <c r="C232" s="622"/>
      <c r="D232" s="622"/>
      <c r="E232" s="622"/>
      <c r="F232" s="622"/>
      <c r="G232" s="622"/>
      <c r="H232" s="622"/>
      <c r="I232" s="622"/>
      <c r="J232" s="622"/>
      <c r="K232" s="622"/>
      <c r="L232" s="622"/>
      <c r="M232" s="622"/>
      <c r="N232" s="622"/>
      <c r="O232" s="622"/>
      <c r="P232" s="622"/>
      <c r="Q232" s="622"/>
      <c r="R232" s="622"/>
      <c r="S232" s="622"/>
      <c r="T232" s="622"/>
      <c r="U232" s="622"/>
      <c r="V232" s="622"/>
      <c r="W232" s="622"/>
      <c r="X232" s="622"/>
      <c r="Y232" s="622"/>
      <c r="Z232" s="622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623">
        <v>4680115885981</v>
      </c>
      <c r="E233" s="623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92</v>
      </c>
      <c r="N233" s="38"/>
      <c r="O233" s="37">
        <v>50</v>
      </c>
      <c r="P233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0"/>
      <c r="B234" s="630"/>
      <c r="C234" s="630"/>
      <c r="D234" s="630"/>
      <c r="E234" s="630"/>
      <c r="F234" s="630"/>
      <c r="G234" s="630"/>
      <c r="H234" s="630"/>
      <c r="I234" s="630"/>
      <c r="J234" s="630"/>
      <c r="K234" s="630"/>
      <c r="L234" s="630"/>
      <c r="M234" s="630"/>
      <c r="N234" s="630"/>
      <c r="O234" s="631"/>
      <c r="P234" s="627" t="s">
        <v>40</v>
      </c>
      <c r="Q234" s="628"/>
      <c r="R234" s="628"/>
      <c r="S234" s="628"/>
      <c r="T234" s="628"/>
      <c r="U234" s="628"/>
      <c r="V234" s="629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2" t="s">
        <v>386</v>
      </c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22"/>
      <c r="P236" s="622"/>
      <c r="Q236" s="622"/>
      <c r="R236" s="622"/>
      <c r="S236" s="622"/>
      <c r="T236" s="622"/>
      <c r="U236" s="622"/>
      <c r="V236" s="622"/>
      <c r="W236" s="622"/>
      <c r="X236" s="622"/>
      <c r="Y236" s="622"/>
      <c r="Z236" s="622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623">
        <v>4680115886803</v>
      </c>
      <c r="E237" s="623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291</v>
      </c>
      <c r="L237" s="37" t="s">
        <v>45</v>
      </c>
      <c r="M237" s="38" t="s">
        <v>290</v>
      </c>
      <c r="N237" s="38"/>
      <c r="O237" s="37">
        <v>45</v>
      </c>
      <c r="P237" s="739" t="s">
        <v>389</v>
      </c>
      <c r="Q237" s="625"/>
      <c r="R237" s="625"/>
      <c r="S237" s="625"/>
      <c r="T237" s="62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0"/>
      <c r="B238" s="630"/>
      <c r="C238" s="630"/>
      <c r="D238" s="630"/>
      <c r="E238" s="630"/>
      <c r="F238" s="630"/>
      <c r="G238" s="630"/>
      <c r="H238" s="630"/>
      <c r="I238" s="630"/>
      <c r="J238" s="630"/>
      <c r="K238" s="630"/>
      <c r="L238" s="630"/>
      <c r="M238" s="630"/>
      <c r="N238" s="630"/>
      <c r="O238" s="631"/>
      <c r="P238" s="627" t="s">
        <v>40</v>
      </c>
      <c r="Q238" s="628"/>
      <c r="R238" s="628"/>
      <c r="S238" s="628"/>
      <c r="T238" s="628"/>
      <c r="U238" s="628"/>
      <c r="V238" s="629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2" t="s">
        <v>391</v>
      </c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22"/>
      <c r="P240" s="622"/>
      <c r="Q240" s="622"/>
      <c r="R240" s="622"/>
      <c r="S240" s="622"/>
      <c r="T240" s="622"/>
      <c r="U240" s="622"/>
      <c r="V240" s="622"/>
      <c r="W240" s="622"/>
      <c r="X240" s="622"/>
      <c r="Y240" s="622"/>
      <c r="Z240" s="622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623">
        <v>4680115886704</v>
      </c>
      <c r="E241" s="623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291</v>
      </c>
      <c r="L241" s="37" t="s">
        <v>45</v>
      </c>
      <c r="M241" s="38" t="s">
        <v>290</v>
      </c>
      <c r="N241" s="38"/>
      <c r="O241" s="37">
        <v>90</v>
      </c>
      <c r="P241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5"/>
      <c r="R241" s="625"/>
      <c r="S241" s="625"/>
      <c r="T241" s="62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623">
        <v>4680115886681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291</v>
      </c>
      <c r="L242" s="37" t="s">
        <v>45</v>
      </c>
      <c r="M242" s="38" t="s">
        <v>290</v>
      </c>
      <c r="N242" s="38"/>
      <c r="O242" s="37">
        <v>90</v>
      </c>
      <c r="P242" s="741" t="s">
        <v>397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623">
        <v>4680115886735</v>
      </c>
      <c r="E243" s="623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291</v>
      </c>
      <c r="L243" s="37" t="s">
        <v>45</v>
      </c>
      <c r="M243" s="38" t="s">
        <v>290</v>
      </c>
      <c r="N243" s="38"/>
      <c r="O243" s="37">
        <v>90</v>
      </c>
      <c r="P243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5"/>
      <c r="R243" s="625"/>
      <c r="S243" s="625"/>
      <c r="T243" s="626"/>
      <c r="U243" s="39" t="s">
        <v>398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623">
        <v>4680115886728</v>
      </c>
      <c r="E244" s="62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291</v>
      </c>
      <c r="L244" s="37" t="s">
        <v>45</v>
      </c>
      <c r="M244" s="38" t="s">
        <v>290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5"/>
      <c r="R244" s="625"/>
      <c r="S244" s="625"/>
      <c r="T244" s="626"/>
      <c r="U244" s="39" t="s">
        <v>398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291</v>
      </c>
      <c r="L245" s="37" t="s">
        <v>45</v>
      </c>
      <c r="M245" s="38" t="s">
        <v>290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1" t="s">
        <v>405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112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1" t="s">
        <v>421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112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92</v>
      </c>
      <c r="N260" s="38"/>
      <c r="O260" s="37">
        <v>30</v>
      </c>
      <c r="P260" s="751" t="s">
        <v>426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3" t="s">
        <v>433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1" t="s">
        <v>435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1" t="s">
        <v>445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1" t="s">
        <v>452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customHeight="1" x14ac:dyDescent="0.25">
      <c r="A282" s="622" t="s">
        <v>112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1" t="s">
        <v>457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customHeight="1" x14ac:dyDescent="0.25">
      <c r="A287" s="622" t="s">
        <v>112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623">
        <v>4680115885615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92</v>
      </c>
      <c r="N288" s="38"/>
      <c r="O288" s="37">
        <v>55</v>
      </c>
      <c r="P288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623">
        <v>4680115885646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23">
        <v>4680115885554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92</v>
      </c>
      <c r="N290" s="38"/>
      <c r="O290" s="37">
        <v>55</v>
      </c>
      <c r="P290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623">
        <v>4680115885622</v>
      </c>
      <c r="E291" s="62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623">
        <v>4680115885608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0"/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1"/>
      <c r="P293" s="627" t="s">
        <v>40</v>
      </c>
      <c r="Q293" s="628"/>
      <c r="R293" s="628"/>
      <c r="S293" s="628"/>
      <c r="T293" s="628"/>
      <c r="U293" s="628"/>
      <c r="V293" s="629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2" t="s">
        <v>76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623">
        <v>4607091387193</v>
      </c>
      <c r="E296" s="62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5"/>
      <c r="R296" s="625"/>
      <c r="S296" s="625"/>
      <c r="T296" s="62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623">
        <v>4607091387230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623">
        <v>4607091387292</v>
      </c>
      <c r="E298" s="623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623">
        <v>4607091387285</v>
      </c>
      <c r="E299" s="623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623">
        <v>4607091389845</v>
      </c>
      <c r="E300" s="623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623">
        <v>4680115882881</v>
      </c>
      <c r="E301" s="623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623">
        <v>4607091383836</v>
      </c>
      <c r="E302" s="623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31"/>
      <c r="P303" s="627" t="s">
        <v>40</v>
      </c>
      <c r="Q303" s="628"/>
      <c r="R303" s="628"/>
      <c r="S303" s="628"/>
      <c r="T303" s="628"/>
      <c r="U303" s="628"/>
      <c r="V303" s="629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2" t="s">
        <v>82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623">
        <v>4607091387766</v>
      </c>
      <c r="E306" s="623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92</v>
      </c>
      <c r="N306" s="38"/>
      <c r="O306" s="37">
        <v>40</v>
      </c>
      <c r="P306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5"/>
      <c r="R306" s="625"/>
      <c r="S306" s="625"/>
      <c r="T306" s="62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623">
        <v>4607091387957</v>
      </c>
      <c r="E307" s="623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623">
        <v>4607091387964</v>
      </c>
      <c r="E308" s="623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623">
        <v>4680115884588</v>
      </c>
      <c r="E309" s="623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623">
        <v>4607091387513</v>
      </c>
      <c r="E310" s="623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87</v>
      </c>
      <c r="N310" s="38"/>
      <c r="O310" s="37">
        <v>40</v>
      </c>
      <c r="P310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0"/>
      <c r="B311" s="630"/>
      <c r="C311" s="630"/>
      <c r="D311" s="630"/>
      <c r="E311" s="630"/>
      <c r="F311" s="630"/>
      <c r="G311" s="630"/>
      <c r="H311" s="630"/>
      <c r="I311" s="630"/>
      <c r="J311" s="630"/>
      <c r="K311" s="630"/>
      <c r="L311" s="630"/>
      <c r="M311" s="630"/>
      <c r="N311" s="630"/>
      <c r="O311" s="631"/>
      <c r="P311" s="627" t="s">
        <v>40</v>
      </c>
      <c r="Q311" s="628"/>
      <c r="R311" s="628"/>
      <c r="S311" s="628"/>
      <c r="T311" s="628"/>
      <c r="U311" s="628"/>
      <c r="V311" s="629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2" t="s">
        <v>174</v>
      </c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22"/>
      <c r="P313" s="622"/>
      <c r="Q313" s="622"/>
      <c r="R313" s="622"/>
      <c r="S313" s="622"/>
      <c r="T313" s="622"/>
      <c r="U313" s="622"/>
      <c r="V313" s="622"/>
      <c r="W313" s="622"/>
      <c r="X313" s="622"/>
      <c r="Y313" s="622"/>
      <c r="Z313" s="622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623">
        <v>4607091380880</v>
      </c>
      <c r="E314" s="623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92</v>
      </c>
      <c r="N314" s="38"/>
      <c r="O314" s="37">
        <v>30</v>
      </c>
      <c r="P314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5"/>
      <c r="R314" s="625"/>
      <c r="S314" s="625"/>
      <c r="T314" s="62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623">
        <v>4607091384482</v>
      </c>
      <c r="E315" s="623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623">
        <v>4607091380897</v>
      </c>
      <c r="E316" s="62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0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31"/>
      <c r="P317" s="627" t="s">
        <v>40</v>
      </c>
      <c r="Q317" s="628"/>
      <c r="R317" s="628"/>
      <c r="S317" s="628"/>
      <c r="T317" s="628"/>
      <c r="U317" s="628"/>
      <c r="V317" s="629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2" t="s">
        <v>104</v>
      </c>
      <c r="B319" s="622"/>
      <c r="C319" s="622"/>
      <c r="D319" s="622"/>
      <c r="E319" s="622"/>
      <c r="F319" s="622"/>
      <c r="G319" s="622"/>
      <c r="H319" s="622"/>
      <c r="I319" s="622"/>
      <c r="J319" s="622"/>
      <c r="K319" s="622"/>
      <c r="L319" s="622"/>
      <c r="M319" s="622"/>
      <c r="N319" s="622"/>
      <c r="O319" s="622"/>
      <c r="P319" s="622"/>
      <c r="Q319" s="622"/>
      <c r="R319" s="622"/>
      <c r="S319" s="622"/>
      <c r="T319" s="622"/>
      <c r="U319" s="622"/>
      <c r="V319" s="622"/>
      <c r="W319" s="622"/>
      <c r="X319" s="622"/>
      <c r="Y319" s="622"/>
      <c r="Z319" s="622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623">
        <v>4607091388381</v>
      </c>
      <c r="E320" s="623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780" t="s">
        <v>517</v>
      </c>
      <c r="Q320" s="625"/>
      <c r="R320" s="625"/>
      <c r="S320" s="625"/>
      <c r="T320" s="62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3">
        <v>4607091388374</v>
      </c>
      <c r="E321" s="623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1" t="s">
        <v>521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3">
        <v>4607091383102</v>
      </c>
      <c r="E322" s="623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109</v>
      </c>
      <c r="N322" s="38"/>
      <c r="O322" s="37">
        <v>180</v>
      </c>
      <c r="P322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3">
        <v>4607091388404</v>
      </c>
      <c r="E323" s="623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109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0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31"/>
      <c r="P324" s="627" t="s">
        <v>40</v>
      </c>
      <c r="Q324" s="628"/>
      <c r="R324" s="628"/>
      <c r="S324" s="628"/>
      <c r="T324" s="628"/>
      <c r="U324" s="628"/>
      <c r="V324" s="629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2" t="s">
        <v>527</v>
      </c>
      <c r="B326" s="622"/>
      <c r="C326" s="622"/>
      <c r="D326" s="622"/>
      <c r="E326" s="622"/>
      <c r="F326" s="622"/>
      <c r="G326" s="622"/>
      <c r="H326" s="622"/>
      <c r="I326" s="622"/>
      <c r="J326" s="622"/>
      <c r="K326" s="622"/>
      <c r="L326" s="622"/>
      <c r="M326" s="622"/>
      <c r="N326" s="622"/>
      <c r="O326" s="622"/>
      <c r="P326" s="622"/>
      <c r="Q326" s="622"/>
      <c r="R326" s="622"/>
      <c r="S326" s="622"/>
      <c r="T326" s="622"/>
      <c r="U326" s="622"/>
      <c r="V326" s="622"/>
      <c r="W326" s="622"/>
      <c r="X326" s="622"/>
      <c r="Y326" s="622"/>
      <c r="Z326" s="622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3">
        <v>4680115881808</v>
      </c>
      <c r="E327" s="62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531</v>
      </c>
      <c r="N327" s="38"/>
      <c r="O327" s="37">
        <v>730</v>
      </c>
      <c r="P327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5"/>
      <c r="R327" s="625"/>
      <c r="S327" s="625"/>
      <c r="T327" s="6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3">
        <v>4680115881822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531</v>
      </c>
      <c r="N328" s="38"/>
      <c r="O328" s="37">
        <v>730</v>
      </c>
      <c r="P328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3">
        <v>4680115880016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531</v>
      </c>
      <c r="N329" s="38"/>
      <c r="O329" s="37">
        <v>730</v>
      </c>
      <c r="P329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0"/>
      <c r="B330" s="630"/>
      <c r="C330" s="630"/>
      <c r="D330" s="630"/>
      <c r="E330" s="630"/>
      <c r="F330" s="630"/>
      <c r="G330" s="630"/>
      <c r="H330" s="630"/>
      <c r="I330" s="630"/>
      <c r="J330" s="630"/>
      <c r="K330" s="630"/>
      <c r="L330" s="630"/>
      <c r="M330" s="630"/>
      <c r="N330" s="630"/>
      <c r="O330" s="631"/>
      <c r="P330" s="627" t="s">
        <v>40</v>
      </c>
      <c r="Q330" s="628"/>
      <c r="R330" s="628"/>
      <c r="S330" s="628"/>
      <c r="T330" s="628"/>
      <c r="U330" s="628"/>
      <c r="V330" s="629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1" t="s">
        <v>536</v>
      </c>
      <c r="B332" s="621"/>
      <c r="C332" s="621"/>
      <c r="D332" s="621"/>
      <c r="E332" s="621"/>
      <c r="F332" s="621"/>
      <c r="G332" s="621"/>
      <c r="H332" s="621"/>
      <c r="I332" s="621"/>
      <c r="J332" s="621"/>
      <c r="K332" s="621"/>
      <c r="L332" s="621"/>
      <c r="M332" s="621"/>
      <c r="N332" s="621"/>
      <c r="O332" s="621"/>
      <c r="P332" s="621"/>
      <c r="Q332" s="621"/>
      <c r="R332" s="621"/>
      <c r="S332" s="621"/>
      <c r="T332" s="621"/>
      <c r="U332" s="621"/>
      <c r="V332" s="621"/>
      <c r="W332" s="621"/>
      <c r="X332" s="621"/>
      <c r="Y332" s="621"/>
      <c r="Z332" s="621"/>
      <c r="AA332" s="65"/>
      <c r="AB332" s="65"/>
      <c r="AC332" s="79"/>
    </row>
    <row r="333" spans="1:68" ht="14.25" customHeight="1" x14ac:dyDescent="0.25">
      <c r="A333" s="622" t="s">
        <v>82</v>
      </c>
      <c r="B333" s="622"/>
      <c r="C333" s="622"/>
      <c r="D333" s="622"/>
      <c r="E333" s="622"/>
      <c r="F333" s="622"/>
      <c r="G333" s="622"/>
      <c r="H333" s="622"/>
      <c r="I333" s="622"/>
      <c r="J333" s="622"/>
      <c r="K333" s="622"/>
      <c r="L333" s="622"/>
      <c r="M333" s="622"/>
      <c r="N333" s="622"/>
      <c r="O333" s="622"/>
      <c r="P333" s="622"/>
      <c r="Q333" s="622"/>
      <c r="R333" s="622"/>
      <c r="S333" s="622"/>
      <c r="T333" s="622"/>
      <c r="U333" s="622"/>
      <c r="V333" s="622"/>
      <c r="W333" s="622"/>
      <c r="X333" s="622"/>
      <c r="Y333" s="622"/>
      <c r="Z333" s="622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3">
        <v>4607091387919</v>
      </c>
      <c r="E334" s="623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87</v>
      </c>
      <c r="N334" s="38"/>
      <c r="O334" s="37">
        <v>45</v>
      </c>
      <c r="P334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5"/>
      <c r="R334" s="625"/>
      <c r="S334" s="625"/>
      <c r="T334" s="62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3">
        <v>4680115883604</v>
      </c>
      <c r="E335" s="623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92</v>
      </c>
      <c r="N335" s="38"/>
      <c r="O335" s="37">
        <v>45</v>
      </c>
      <c r="P335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3">
        <v>4680115883567</v>
      </c>
      <c r="E336" s="623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87</v>
      </c>
      <c r="N336" s="38"/>
      <c r="O336" s="37">
        <v>40</v>
      </c>
      <c r="P336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0"/>
      <c r="B337" s="630"/>
      <c r="C337" s="630"/>
      <c r="D337" s="630"/>
      <c r="E337" s="630"/>
      <c r="F337" s="630"/>
      <c r="G337" s="630"/>
      <c r="H337" s="630"/>
      <c r="I337" s="630"/>
      <c r="J337" s="630"/>
      <c r="K337" s="630"/>
      <c r="L337" s="630"/>
      <c r="M337" s="630"/>
      <c r="N337" s="630"/>
      <c r="O337" s="631"/>
      <c r="P337" s="627" t="s">
        <v>40</v>
      </c>
      <c r="Q337" s="628"/>
      <c r="R337" s="628"/>
      <c r="S337" s="628"/>
      <c r="T337" s="628"/>
      <c r="U337" s="628"/>
      <c r="V337" s="629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0" t="s">
        <v>546</v>
      </c>
      <c r="B339" s="620"/>
      <c r="C339" s="620"/>
      <c r="D339" s="620"/>
      <c r="E339" s="620"/>
      <c r="F339" s="620"/>
      <c r="G339" s="620"/>
      <c r="H339" s="620"/>
      <c r="I339" s="620"/>
      <c r="J339" s="620"/>
      <c r="K339" s="620"/>
      <c r="L339" s="620"/>
      <c r="M339" s="620"/>
      <c r="N339" s="620"/>
      <c r="O339" s="620"/>
      <c r="P339" s="620"/>
      <c r="Q339" s="620"/>
      <c r="R339" s="620"/>
      <c r="S339" s="620"/>
      <c r="T339" s="620"/>
      <c r="U339" s="620"/>
      <c r="V339" s="620"/>
      <c r="W339" s="620"/>
      <c r="X339" s="620"/>
      <c r="Y339" s="620"/>
      <c r="Z339" s="620"/>
      <c r="AA339" s="54"/>
      <c r="AB339" s="54"/>
      <c r="AC339" s="54"/>
    </row>
    <row r="340" spans="1:68" ht="16.5" customHeight="1" x14ac:dyDescent="0.25">
      <c r="A340" s="621" t="s">
        <v>547</v>
      </c>
      <c r="B340" s="621"/>
      <c r="C340" s="621"/>
      <c r="D340" s="621"/>
      <c r="E340" s="621"/>
      <c r="F340" s="621"/>
      <c r="G340" s="621"/>
      <c r="H340" s="621"/>
      <c r="I340" s="621"/>
      <c r="J340" s="621"/>
      <c r="K340" s="621"/>
      <c r="L340" s="621"/>
      <c r="M340" s="621"/>
      <c r="N340" s="621"/>
      <c r="O340" s="621"/>
      <c r="P340" s="621"/>
      <c r="Q340" s="621"/>
      <c r="R340" s="621"/>
      <c r="S340" s="621"/>
      <c r="T340" s="621"/>
      <c r="U340" s="621"/>
      <c r="V340" s="621"/>
      <c r="W340" s="621"/>
      <c r="X340" s="621"/>
      <c r="Y340" s="621"/>
      <c r="Z340" s="621"/>
      <c r="AA340" s="65"/>
      <c r="AB340" s="65"/>
      <c r="AC340" s="79"/>
    </row>
    <row r="341" spans="1:68" ht="14.25" customHeight="1" x14ac:dyDescent="0.25">
      <c r="A341" s="622" t="s">
        <v>112</v>
      </c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22"/>
      <c r="P341" s="622"/>
      <c r="Q341" s="622"/>
      <c r="R341" s="622"/>
      <c r="S341" s="622"/>
      <c r="T341" s="622"/>
      <c r="U341" s="622"/>
      <c r="V341" s="622"/>
      <c r="W341" s="622"/>
      <c r="X341" s="622"/>
      <c r="Y341" s="622"/>
      <c r="Z341" s="622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3">
        <v>4680115884847</v>
      </c>
      <c r="E342" s="62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5"/>
      <c r="R342" s="625"/>
      <c r="S342" s="625"/>
      <c r="T342" s="62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3">
        <v>4680115884854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3">
        <v>4680115884830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3">
        <v>4680115882638</v>
      </c>
      <c r="E346" s="623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3">
        <v>4680115884922</v>
      </c>
      <c r="E347" s="62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3">
        <v>4680115884861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0"/>
      <c r="B349" s="630"/>
      <c r="C349" s="630"/>
      <c r="D349" s="630"/>
      <c r="E349" s="630"/>
      <c r="F349" s="630"/>
      <c r="G349" s="630"/>
      <c r="H349" s="630"/>
      <c r="I349" s="630"/>
      <c r="J349" s="630"/>
      <c r="K349" s="630"/>
      <c r="L349" s="630"/>
      <c r="M349" s="630"/>
      <c r="N349" s="630"/>
      <c r="O349" s="631"/>
      <c r="P349" s="627" t="s">
        <v>40</v>
      </c>
      <c r="Q349" s="628"/>
      <c r="R349" s="628"/>
      <c r="S349" s="628"/>
      <c r="T349" s="628"/>
      <c r="U349" s="628"/>
      <c r="V349" s="629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2" t="s">
        <v>144</v>
      </c>
      <c r="B351" s="622"/>
      <c r="C351" s="622"/>
      <c r="D351" s="622"/>
      <c r="E351" s="622"/>
      <c r="F351" s="622"/>
      <c r="G351" s="622"/>
      <c r="H351" s="622"/>
      <c r="I351" s="622"/>
      <c r="J351" s="622"/>
      <c r="K351" s="622"/>
      <c r="L351" s="622"/>
      <c r="M351" s="622"/>
      <c r="N351" s="622"/>
      <c r="O351" s="622"/>
      <c r="P351" s="622"/>
      <c r="Q351" s="622"/>
      <c r="R351" s="622"/>
      <c r="S351" s="622"/>
      <c r="T351" s="622"/>
      <c r="U351" s="622"/>
      <c r="V351" s="622"/>
      <c r="W351" s="622"/>
      <c r="X351" s="622"/>
      <c r="Y351" s="622"/>
      <c r="Z351" s="622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3">
        <v>4607091383980</v>
      </c>
      <c r="E352" s="62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5"/>
      <c r="R352" s="625"/>
      <c r="S352" s="625"/>
      <c r="T352" s="62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3">
        <v>4607091384178</v>
      </c>
      <c r="E353" s="623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0"/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1"/>
      <c r="P354" s="627" t="s">
        <v>40</v>
      </c>
      <c r="Q354" s="628"/>
      <c r="R354" s="628"/>
      <c r="S354" s="628"/>
      <c r="T354" s="628"/>
      <c r="U354" s="628"/>
      <c r="V354" s="629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2" t="s">
        <v>82</v>
      </c>
      <c r="B356" s="622"/>
      <c r="C356" s="622"/>
      <c r="D356" s="622"/>
      <c r="E356" s="622"/>
      <c r="F356" s="622"/>
      <c r="G356" s="622"/>
      <c r="H356" s="622"/>
      <c r="I356" s="622"/>
      <c r="J356" s="622"/>
      <c r="K356" s="622"/>
      <c r="L356" s="622"/>
      <c r="M356" s="622"/>
      <c r="N356" s="622"/>
      <c r="O356" s="622"/>
      <c r="P356" s="622"/>
      <c r="Q356" s="622"/>
      <c r="R356" s="622"/>
      <c r="S356" s="622"/>
      <c r="T356" s="622"/>
      <c r="U356" s="622"/>
      <c r="V356" s="622"/>
      <c r="W356" s="622"/>
      <c r="X356" s="622"/>
      <c r="Y356" s="622"/>
      <c r="Z356" s="622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3">
        <v>4607091383928</v>
      </c>
      <c r="E357" s="623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92</v>
      </c>
      <c r="N357" s="38"/>
      <c r="O357" s="37">
        <v>40</v>
      </c>
      <c r="P357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5"/>
      <c r="R357" s="625"/>
      <c r="S357" s="625"/>
      <c r="T357" s="62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3">
        <v>4607091384260</v>
      </c>
      <c r="E358" s="623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0"/>
      <c r="B359" s="630"/>
      <c r="C359" s="630"/>
      <c r="D359" s="630"/>
      <c r="E359" s="630"/>
      <c r="F359" s="630"/>
      <c r="G359" s="630"/>
      <c r="H359" s="630"/>
      <c r="I359" s="630"/>
      <c r="J359" s="630"/>
      <c r="K359" s="630"/>
      <c r="L359" s="630"/>
      <c r="M359" s="630"/>
      <c r="N359" s="630"/>
      <c r="O359" s="631"/>
      <c r="P359" s="627" t="s">
        <v>40</v>
      </c>
      <c r="Q359" s="628"/>
      <c r="R359" s="628"/>
      <c r="S359" s="628"/>
      <c r="T359" s="628"/>
      <c r="U359" s="628"/>
      <c r="V359" s="629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2" t="s">
        <v>174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3">
        <v>4607091384673</v>
      </c>
      <c r="E362" s="623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92</v>
      </c>
      <c r="N362" s="38"/>
      <c r="O362" s="37">
        <v>40</v>
      </c>
      <c r="P362" s="801" t="s">
        <v>580</v>
      </c>
      <c r="Q362" s="625"/>
      <c r="R362" s="625"/>
      <c r="S362" s="625"/>
      <c r="T362" s="62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31"/>
      <c r="P363" s="627" t="s">
        <v>40</v>
      </c>
      <c r="Q363" s="628"/>
      <c r="R363" s="628"/>
      <c r="S363" s="628"/>
      <c r="T363" s="628"/>
      <c r="U363" s="628"/>
      <c r="V363" s="629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1" t="s">
        <v>582</v>
      </c>
      <c r="B365" s="621"/>
      <c r="C365" s="621"/>
      <c r="D365" s="621"/>
      <c r="E365" s="621"/>
      <c r="F365" s="621"/>
      <c r="G365" s="621"/>
      <c r="H365" s="621"/>
      <c r="I365" s="621"/>
      <c r="J365" s="621"/>
      <c r="K365" s="621"/>
      <c r="L365" s="621"/>
      <c r="M365" s="621"/>
      <c r="N365" s="621"/>
      <c r="O365" s="621"/>
      <c r="P365" s="621"/>
      <c r="Q365" s="621"/>
      <c r="R365" s="621"/>
      <c r="S365" s="621"/>
      <c r="T365" s="621"/>
      <c r="U365" s="621"/>
      <c r="V365" s="621"/>
      <c r="W365" s="621"/>
      <c r="X365" s="621"/>
      <c r="Y365" s="621"/>
      <c r="Z365" s="621"/>
      <c r="AA365" s="65"/>
      <c r="AB365" s="65"/>
      <c r="AC365" s="79"/>
    </row>
    <row r="366" spans="1:68" ht="14.25" customHeight="1" x14ac:dyDescent="0.25">
      <c r="A366" s="622" t="s">
        <v>112</v>
      </c>
      <c r="B366" s="622"/>
      <c r="C366" s="622"/>
      <c r="D366" s="622"/>
      <c r="E366" s="622"/>
      <c r="F366" s="622"/>
      <c r="G366" s="622"/>
      <c r="H366" s="622"/>
      <c r="I366" s="622"/>
      <c r="J366" s="622"/>
      <c r="K366" s="622"/>
      <c r="L366" s="622"/>
      <c r="M366" s="622"/>
      <c r="N366" s="622"/>
      <c r="O366" s="622"/>
      <c r="P366" s="622"/>
      <c r="Q366" s="622"/>
      <c r="R366" s="622"/>
      <c r="S366" s="622"/>
      <c r="T366" s="622"/>
      <c r="U366" s="622"/>
      <c r="V366" s="622"/>
      <c r="W366" s="622"/>
      <c r="X366" s="622"/>
      <c r="Y366" s="622"/>
      <c r="Z366" s="622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623">
        <v>4680115881907</v>
      </c>
      <c r="E367" s="62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80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5"/>
      <c r="R367" s="625"/>
      <c r="S367" s="625"/>
      <c r="T367" s="62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623">
        <v>4680115884885</v>
      </c>
      <c r="E368" s="62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623">
        <v>4680115884908</v>
      </c>
      <c r="E369" s="62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0"/>
      <c r="B370" s="630"/>
      <c r="C370" s="630"/>
      <c r="D370" s="630"/>
      <c r="E370" s="630"/>
      <c r="F370" s="630"/>
      <c r="G370" s="630"/>
      <c r="H370" s="630"/>
      <c r="I370" s="630"/>
      <c r="J370" s="630"/>
      <c r="K370" s="630"/>
      <c r="L370" s="630"/>
      <c r="M370" s="630"/>
      <c r="N370" s="630"/>
      <c r="O370" s="631"/>
      <c r="P370" s="627" t="s">
        <v>40</v>
      </c>
      <c r="Q370" s="628"/>
      <c r="R370" s="628"/>
      <c r="S370" s="628"/>
      <c r="T370" s="628"/>
      <c r="U370" s="628"/>
      <c r="V370" s="629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2" t="s">
        <v>76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623">
        <v>4607091384802</v>
      </c>
      <c r="E373" s="62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8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5"/>
      <c r="R373" s="625"/>
      <c r="S373" s="625"/>
      <c r="T373" s="62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0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31"/>
      <c r="P374" s="627" t="s">
        <v>40</v>
      </c>
      <c r="Q374" s="628"/>
      <c r="R374" s="628"/>
      <c r="S374" s="628"/>
      <c r="T374" s="628"/>
      <c r="U374" s="628"/>
      <c r="V374" s="62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2" t="s">
        <v>82</v>
      </c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22"/>
      <c r="P376" s="622"/>
      <c r="Q376" s="622"/>
      <c r="R376" s="622"/>
      <c r="S376" s="622"/>
      <c r="T376" s="622"/>
      <c r="U376" s="622"/>
      <c r="V376" s="622"/>
      <c r="W376" s="622"/>
      <c r="X376" s="622"/>
      <c r="Y376" s="622"/>
      <c r="Z376" s="622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623">
        <v>4607091384246</v>
      </c>
      <c r="E377" s="62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92</v>
      </c>
      <c r="N377" s="38"/>
      <c r="O377" s="37">
        <v>40</v>
      </c>
      <c r="P377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5"/>
      <c r="R377" s="625"/>
      <c r="S377" s="625"/>
      <c r="T377" s="62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623">
        <v>4607091384253</v>
      </c>
      <c r="E378" s="62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0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31"/>
      <c r="P379" s="627" t="s">
        <v>40</v>
      </c>
      <c r="Q379" s="628"/>
      <c r="R379" s="628"/>
      <c r="S379" s="628"/>
      <c r="T379" s="628"/>
      <c r="U379" s="628"/>
      <c r="V379" s="62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2" t="s">
        <v>174</v>
      </c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22"/>
      <c r="P381" s="622"/>
      <c r="Q381" s="622"/>
      <c r="R381" s="622"/>
      <c r="S381" s="622"/>
      <c r="T381" s="622"/>
      <c r="U381" s="622"/>
      <c r="V381" s="622"/>
      <c r="W381" s="622"/>
      <c r="X381" s="622"/>
      <c r="Y381" s="622"/>
      <c r="Z381" s="622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623">
        <v>4607091389357</v>
      </c>
      <c r="E382" s="62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92</v>
      </c>
      <c r="N382" s="38"/>
      <c r="O382" s="37">
        <v>40</v>
      </c>
      <c r="P382" s="80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5"/>
      <c r="R382" s="625"/>
      <c r="S382" s="625"/>
      <c r="T382" s="62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0"/>
      <c r="B383" s="630"/>
      <c r="C383" s="630"/>
      <c r="D383" s="630"/>
      <c r="E383" s="630"/>
      <c r="F383" s="630"/>
      <c r="G383" s="630"/>
      <c r="H383" s="630"/>
      <c r="I383" s="630"/>
      <c r="J383" s="630"/>
      <c r="K383" s="630"/>
      <c r="L383" s="630"/>
      <c r="M383" s="630"/>
      <c r="N383" s="630"/>
      <c r="O383" s="631"/>
      <c r="P383" s="627" t="s">
        <v>40</v>
      </c>
      <c r="Q383" s="628"/>
      <c r="R383" s="628"/>
      <c r="S383" s="628"/>
      <c r="T383" s="628"/>
      <c r="U383" s="628"/>
      <c r="V383" s="62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0" t="s">
        <v>602</v>
      </c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0"/>
      <c r="P385" s="620"/>
      <c r="Q385" s="620"/>
      <c r="R385" s="620"/>
      <c r="S385" s="620"/>
      <c r="T385" s="620"/>
      <c r="U385" s="620"/>
      <c r="V385" s="620"/>
      <c r="W385" s="620"/>
      <c r="X385" s="620"/>
      <c r="Y385" s="620"/>
      <c r="Z385" s="620"/>
      <c r="AA385" s="54"/>
      <c r="AB385" s="54"/>
      <c r="AC385" s="54"/>
    </row>
    <row r="386" spans="1:68" ht="16.5" customHeight="1" x14ac:dyDescent="0.25">
      <c r="A386" s="621" t="s">
        <v>603</v>
      </c>
      <c r="B386" s="621"/>
      <c r="C386" s="621"/>
      <c r="D386" s="621"/>
      <c r="E386" s="621"/>
      <c r="F386" s="621"/>
      <c r="G386" s="621"/>
      <c r="H386" s="621"/>
      <c r="I386" s="621"/>
      <c r="J386" s="621"/>
      <c r="K386" s="621"/>
      <c r="L386" s="621"/>
      <c r="M386" s="621"/>
      <c r="N386" s="621"/>
      <c r="O386" s="621"/>
      <c r="P386" s="621"/>
      <c r="Q386" s="621"/>
      <c r="R386" s="621"/>
      <c r="S386" s="621"/>
      <c r="T386" s="621"/>
      <c r="U386" s="621"/>
      <c r="V386" s="621"/>
      <c r="W386" s="621"/>
      <c r="X386" s="621"/>
      <c r="Y386" s="621"/>
      <c r="Z386" s="621"/>
      <c r="AA386" s="65"/>
      <c r="AB386" s="65"/>
      <c r="AC386" s="79"/>
    </row>
    <row r="387" spans="1:68" ht="14.25" customHeight="1" x14ac:dyDescent="0.25">
      <c r="A387" s="622" t="s">
        <v>76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623">
        <v>4680115886100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80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4301031406</v>
      </c>
      <c r="D389" s="623">
        <v>4680115886117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4301031382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623">
        <v>4680115886124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623">
        <v>4680115883147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623">
        <v>4607091384338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1" t="s">
        <v>635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customHeight="1" x14ac:dyDescent="0.25">
      <c r="A406" s="622" t="s">
        <v>144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1" t="s">
        <v>650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customHeight="1" x14ac:dyDescent="0.25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1" t="s">
        <v>654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customHeight="1" x14ac:dyDescent="0.25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0" t="s">
        <v>658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customHeight="1" x14ac:dyDescent="0.25">
      <c r="A428" s="621" t="s">
        <v>658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customHeight="1" x14ac:dyDescent="0.25">
      <c r="A429" s="622" t="s">
        <v>112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49">IFERROR(IF(X430="",0,CEILING((X430/$H430),1)*$H430),"")</f>
        <v>0</v>
      </c>
      <c r="Z430" s="41" t="str">
        <f t="shared" ref="Z430:Z435" si="50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1">IFERROR(X430*I430/H430,"0")</f>
        <v>0</v>
      </c>
      <c r="BN430" s="78">
        <f t="shared" ref="BN430:BN440" si="52">IFERROR(Y430*I430/H430,"0")</f>
        <v>0</v>
      </c>
      <c r="BO430" s="78">
        <f t="shared" ref="BO430:BO440" si="53">IFERROR(1/J430*(X430/H430),"0")</f>
        <v>0</v>
      </c>
      <c r="BP430" s="78">
        <f t="shared" ref="BP430:BP440" si="54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4301011376</v>
      </c>
      <c r="D432" s="623">
        <v>4680115885226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92</v>
      </c>
      <c r="N432" s="38"/>
      <c r="O432" s="37">
        <v>60</v>
      </c>
      <c r="P43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4301012145</v>
      </c>
      <c r="D433" s="623">
        <v>4607091383522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1" t="s">
        <v>670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27" customHeight="1" x14ac:dyDescent="0.25">
      <c r="A436" s="63" t="s">
        <v>678</v>
      </c>
      <c r="B436" s="63" t="s">
        <v>679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661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45</v>
      </c>
      <c r="M437" s="38" t="s">
        <v>116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682</v>
      </c>
      <c r="B438" s="63" t="s">
        <v>683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116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686</v>
      </c>
      <c r="B440" s="63" t="s">
        <v>687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0</v>
      </c>
      <c r="Y442" s="43">
        <f>IFERROR(SUM(Y430:Y440),"0")</f>
        <v>0</v>
      </c>
      <c r="Z442" s="42"/>
      <c r="AA442" s="67"/>
      <c r="AB442" s="67"/>
      <c r="AC442" s="67"/>
    </row>
    <row r="443" spans="1:68" ht="14.25" customHeight="1" x14ac:dyDescent="0.25">
      <c r="A443" s="622" t="s">
        <v>144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688</v>
      </c>
      <c r="B444" s="63" t="s">
        <v>689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02" t="s">
        <v>690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691</v>
      </c>
      <c r="B445" s="63" t="s">
        <v>692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690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693</v>
      </c>
      <c r="B446" s="63" t="s">
        <v>694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690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0</v>
      </c>
      <c r="Y447" s="43">
        <f>IFERROR(Y444/H444,"0")+IFERROR(Y445/H445,"0")+IFERROR(Y446/H446,"0")</f>
        <v>0</v>
      </c>
      <c r="Z447" s="43">
        <f>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0</v>
      </c>
      <c r="Y448" s="43">
        <f>IFERROR(SUM(Y444:Y446),"0")</f>
        <v>0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695</v>
      </c>
      <c r="B450" s="63" t="s">
        <v>696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45</v>
      </c>
      <c r="M450" s="38" t="s">
        <v>116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5" si="55"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697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6">IFERROR(X450*I450/H450,"0")</f>
        <v>0</v>
      </c>
      <c r="BN450" s="78">
        <f t="shared" ref="BN450:BN455" si="57">IFERROR(Y450*I450/H450,"0")</f>
        <v>0</v>
      </c>
      <c r="BO450" s="78">
        <f t="shared" ref="BO450:BO455" si="58">IFERROR(1/J450*(X450/H450),"0")</f>
        <v>0</v>
      </c>
      <c r="BP450" s="78">
        <f t="shared" ref="BP450:BP455" si="59">IFERROR(1/J450*(Y450/H450),"0")</f>
        <v>0</v>
      </c>
    </row>
    <row r="451" spans="1:68" ht="27" customHeight="1" x14ac:dyDescent="0.25">
      <c r="A451" s="63" t="s">
        <v>698</v>
      </c>
      <c r="B451" s="63" t="s">
        <v>699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117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5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700</v>
      </c>
      <c r="AG451" s="78"/>
      <c r="AJ451" s="84" t="s">
        <v>45</v>
      </c>
      <c r="AK451" s="84">
        <v>0</v>
      </c>
      <c r="BB451" s="511" t="s">
        <v>66</v>
      </c>
      <c r="BM451" s="78">
        <f t="shared" si="56"/>
        <v>0</v>
      </c>
      <c r="BN451" s="78">
        <f t="shared" si="57"/>
        <v>0</v>
      </c>
      <c r="BO451" s="78">
        <f t="shared" si="58"/>
        <v>0</v>
      </c>
      <c r="BP451" s="78">
        <f t="shared" si="59"/>
        <v>0</v>
      </c>
    </row>
    <row r="452" spans="1:68" ht="27" customHeight="1" x14ac:dyDescent="0.25">
      <c r="A452" s="63" t="s">
        <v>701</v>
      </c>
      <c r="B452" s="63" t="s">
        <v>702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5"/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si="56"/>
        <v>0</v>
      </c>
      <c r="BN452" s="78">
        <f t="shared" si="57"/>
        <v>0</v>
      </c>
      <c r="BO452" s="78">
        <f t="shared" si="58"/>
        <v>0</v>
      </c>
      <c r="BP452" s="78">
        <f t="shared" si="59"/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120</v>
      </c>
      <c r="L453" s="37" t="s">
        <v>45</v>
      </c>
      <c r="M453" s="38" t="s">
        <v>116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697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706</v>
      </c>
      <c r="B454" s="63" t="s">
        <v>707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120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700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708</v>
      </c>
      <c r="B455" s="63" t="s">
        <v>709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120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0</v>
      </c>
      <c r="Y456" s="43">
        <f>IFERROR(Y450/H450,"0")+IFERROR(Y451/H451,"0")+IFERROR(Y452/H452,"0")+IFERROR(Y453/H453,"0")+IFERROR(Y454/H454,"0")+IFERROR(Y455/H455,"0")</f>
        <v>0</v>
      </c>
      <c r="Z456" s="43">
        <f>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0</v>
      </c>
      <c r="Y457" s="43">
        <f>IFERROR(SUM(Y450:Y455),"0")</f>
        <v>0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710</v>
      </c>
      <c r="B459" s="63" t="s">
        <v>711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117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712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713</v>
      </c>
      <c r="B460" s="63" t="s">
        <v>714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117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715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620" t="s">
        <v>719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719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112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720</v>
      </c>
      <c r="B467" s="63" t="s">
        <v>721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117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722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723</v>
      </c>
      <c r="B468" s="63" t="s">
        <v>724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117</v>
      </c>
      <c r="L468" s="37" t="s">
        <v>45</v>
      </c>
      <c r="M468" s="38" t="s">
        <v>116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725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726</v>
      </c>
      <c r="B469" s="63" t="s">
        <v>727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120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722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144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731</v>
      </c>
      <c r="B474" s="63" t="s">
        <v>732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733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734</v>
      </c>
      <c r="B475" s="63" t="s">
        <v>735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56" t="s">
        <v>736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737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738</v>
      </c>
      <c r="B476" s="63" t="s">
        <v>739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116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740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741</v>
      </c>
      <c r="B480" s="63" t="s">
        <v>742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120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743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744</v>
      </c>
      <c r="B481" s="63" t="s">
        <v>745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120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746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747</v>
      </c>
      <c r="B485" s="63" t="s">
        <v>748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117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749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622" t="s">
        <v>174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750</v>
      </c>
      <c r="B489" s="63" t="s">
        <v>751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117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752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117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755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621" t="s">
        <v>756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144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757</v>
      </c>
      <c r="B495" s="63" t="s">
        <v>758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117</v>
      </c>
      <c r="L495" s="37" t="s">
        <v>45</v>
      </c>
      <c r="M495" s="38" t="s">
        <v>116</v>
      </c>
      <c r="N495" s="38"/>
      <c r="O495" s="37">
        <v>50</v>
      </c>
      <c r="P495" s="863" t="s">
        <v>759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760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0</v>
      </c>
      <c r="Y498" s="43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0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0</v>
      </c>
      <c r="Y499" s="43">
        <f>IFERROR(SUM(BN22:BN495),"0")</f>
        <v>0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0</v>
      </c>
      <c r="Y500" s="44">
        <f>ROUNDUP(SUM(BP22:BP495),0)</f>
        <v>0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0</v>
      </c>
      <c r="Y501" s="43">
        <f>GrossWeightTotalR+PalletQtyTotalR*25</f>
        <v>0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0</v>
      </c>
      <c r="Y502" s="43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0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0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110</v>
      </c>
      <c r="D505" s="870" t="s">
        <v>110</v>
      </c>
      <c r="E505" s="870" t="s">
        <v>110</v>
      </c>
      <c r="F505" s="870" t="s">
        <v>110</v>
      </c>
      <c r="G505" s="870" t="s">
        <v>110</v>
      </c>
      <c r="H505" s="870" t="s">
        <v>110</v>
      </c>
      <c r="I505" s="870" t="s">
        <v>259</v>
      </c>
      <c r="J505" s="870" t="s">
        <v>259</v>
      </c>
      <c r="K505" s="870" t="s">
        <v>259</v>
      </c>
      <c r="L505" s="870" t="s">
        <v>259</v>
      </c>
      <c r="M505" s="870" t="s">
        <v>259</v>
      </c>
      <c r="N505" s="871"/>
      <c r="O505" s="870" t="s">
        <v>259</v>
      </c>
      <c r="P505" s="870" t="s">
        <v>259</v>
      </c>
      <c r="Q505" s="870" t="s">
        <v>259</v>
      </c>
      <c r="R505" s="870" t="s">
        <v>259</v>
      </c>
      <c r="S505" s="870" t="s">
        <v>259</v>
      </c>
      <c r="T505" s="870" t="s">
        <v>546</v>
      </c>
      <c r="U505" s="870" t="s">
        <v>546</v>
      </c>
      <c r="V505" s="870" t="s">
        <v>602</v>
      </c>
      <c r="W505" s="870" t="s">
        <v>602</v>
      </c>
      <c r="X505" s="870" t="s">
        <v>602</v>
      </c>
      <c r="Y505" s="870" t="s">
        <v>602</v>
      </c>
      <c r="Z505" s="85" t="s">
        <v>658</v>
      </c>
      <c r="AA505" s="870" t="s">
        <v>719</v>
      </c>
      <c r="AB505" s="870" t="s">
        <v>719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111</v>
      </c>
      <c r="D506" s="870" t="s">
        <v>126</v>
      </c>
      <c r="E506" s="870" t="s">
        <v>181</v>
      </c>
      <c r="F506" s="870" t="s">
        <v>201</v>
      </c>
      <c r="G506" s="870" t="s">
        <v>231</v>
      </c>
      <c r="H506" s="870" t="s">
        <v>110</v>
      </c>
      <c r="I506" s="870" t="s">
        <v>260</v>
      </c>
      <c r="J506" s="870" t="s">
        <v>300</v>
      </c>
      <c r="K506" s="870" t="s">
        <v>360</v>
      </c>
      <c r="L506" s="870" t="s">
        <v>405</v>
      </c>
      <c r="M506" s="870" t="s">
        <v>421</v>
      </c>
      <c r="N506" s="1"/>
      <c r="O506" s="870" t="s">
        <v>435</v>
      </c>
      <c r="P506" s="870" t="s">
        <v>445</v>
      </c>
      <c r="Q506" s="870" t="s">
        <v>452</v>
      </c>
      <c r="R506" s="870" t="s">
        <v>457</v>
      </c>
      <c r="S506" s="870" t="s">
        <v>536</v>
      </c>
      <c r="T506" s="870" t="s">
        <v>547</v>
      </c>
      <c r="U506" s="870" t="s">
        <v>582</v>
      </c>
      <c r="V506" s="870" t="s">
        <v>603</v>
      </c>
      <c r="W506" s="870" t="s">
        <v>635</v>
      </c>
      <c r="X506" s="870" t="s">
        <v>650</v>
      </c>
      <c r="Y506" s="870" t="s">
        <v>654</v>
      </c>
      <c r="Z506" s="870" t="s">
        <v>658</v>
      </c>
      <c r="AA506" s="870" t="s">
        <v>719</v>
      </c>
      <c r="AB506" s="870" t="s">
        <v>756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0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52">
        <f>IFERROR(Y87*1,"0")+IFERROR(Y88*1,"0")+IFERROR(Y89*1,"0")+IFERROR(Y93*1,"0")+IFERROR(Y94*1,"0")+IFERROR(Y95*1,"0")+IFERROR(Y96*1,"0")</f>
        <v>0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8" s="52">
        <f>IFERROR(Y126*1,"0")+IFERROR(Y127*1,"0")+IFERROR(Y131*1,"0")+IFERROR(Y132*1,"0")+IFERROR(Y136*1,"0")+IFERROR(Y137*1,"0")</f>
        <v>0</v>
      </c>
      <c r="H508" s="52">
        <f>IFERROR(Y142*1,"0")+IFERROR(Y143*1,"0")+IFERROR(Y147*1,"0")+IFERROR(Y148*1,"0")+IFERROR(Y149*1,"0")</f>
        <v>0</v>
      </c>
      <c r="I508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8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0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8" s="52">
        <f>IFERROR(Y334*1,"0")+IFERROR(Y335*1,"0")+IFERROR(Y336*1,"0")</f>
        <v>0</v>
      </c>
      <c r="T508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8" s="52">
        <f>IFERROR(Y367*1,"0")+IFERROR(Y368*1,"0")+IFERROR(Y369*1,"0")+IFERROR(Y373*1,"0")+IFERROR(Y377*1,"0")+IFERROR(Y378*1,"0")+IFERROR(Y382*1,"0")</f>
        <v>0</v>
      </c>
      <c r="V508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764</v>
      </c>
      <c r="C6" s="53" t="s">
        <v>765</v>
      </c>
      <c r="D6" s="53" t="s">
        <v>766</v>
      </c>
      <c r="E6" s="53" t="s">
        <v>45</v>
      </c>
    </row>
    <row r="7" spans="2:8" x14ac:dyDescent="0.2">
      <c r="B7" s="53" t="s">
        <v>767</v>
      </c>
      <c r="C7" s="53" t="s">
        <v>768</v>
      </c>
      <c r="D7" s="53" t="s">
        <v>769</v>
      </c>
      <c r="E7" s="53" t="s">
        <v>45</v>
      </c>
    </row>
    <row r="9" spans="2:8" x14ac:dyDescent="0.2">
      <c r="B9" s="53" t="s">
        <v>770</v>
      </c>
      <c r="C9" s="53" t="s">
        <v>765</v>
      </c>
      <c r="D9" s="53" t="s">
        <v>45</v>
      </c>
      <c r="E9" s="53" t="s">
        <v>45</v>
      </c>
    </row>
    <row r="11" spans="2:8" x14ac:dyDescent="0.2">
      <c r="B11" s="53" t="s">
        <v>770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771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778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779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781</v>
      </c>
      <c r="C23" s="53" t="s">
        <v>45</v>
      </c>
      <c r="D23" s="53" t="s">
        <v>45</v>
      </c>
      <c r="E23" s="53" t="s">
        <v>45</v>
      </c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976</vt:i4>
      </vt:variant>
    </vt:vector>
  </HeadingPairs>
  <TitlesOfParts>
    <vt:vector size="9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