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D260CE07-F972-4CFA-AAEE-604DF5AE8A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P474" i="2"/>
  <c r="X472" i="2"/>
  <c r="X471" i="2"/>
  <c r="BO470" i="2"/>
  <c r="BM470" i="2"/>
  <c r="Z470" i="2"/>
  <c r="Y470" i="2"/>
  <c r="BP470" i="2" s="1"/>
  <c r="P470" i="2"/>
  <c r="BO469" i="2"/>
  <c r="BM469" i="2"/>
  <c r="Y469" i="2"/>
  <c r="P469" i="2"/>
  <c r="BO468" i="2"/>
  <c r="BM468" i="2"/>
  <c r="Y468" i="2"/>
  <c r="BN468" i="2" s="1"/>
  <c r="P468" i="2"/>
  <c r="BO467" i="2"/>
  <c r="BM467" i="2"/>
  <c r="Y467" i="2"/>
  <c r="P467" i="2"/>
  <c r="X463" i="2"/>
  <c r="X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Y463" i="2" s="1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P453" i="2"/>
  <c r="BO452" i="2"/>
  <c r="BM452" i="2"/>
  <c r="Y452" i="2"/>
  <c r="BP452" i="2" s="1"/>
  <c r="P452" i="2"/>
  <c r="BP451" i="2"/>
  <c r="BO451" i="2"/>
  <c r="BM451" i="2"/>
  <c r="Y451" i="2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6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P374" i="2"/>
  <c r="BO374" i="2"/>
  <c r="BM374" i="2"/>
  <c r="Y374" i="2"/>
  <c r="Y375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5" i="2" s="1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Z353" i="2"/>
  <c r="Y353" i="2"/>
  <c r="P353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BP335" i="2" s="1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BP316" i="2" s="1"/>
  <c r="P316" i="2"/>
  <c r="BO315" i="2"/>
  <c r="BM315" i="2"/>
  <c r="Y315" i="2"/>
  <c r="Y319" i="2" s="1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X305" i="2"/>
  <c r="X304" i="2"/>
  <c r="BO303" i="2"/>
  <c r="BM303" i="2"/>
  <c r="Y303" i="2"/>
  <c r="BP303" i="2" s="1"/>
  <c r="P303" i="2"/>
  <c r="BP302" i="2"/>
  <c r="BO302" i="2"/>
  <c r="BN302" i="2"/>
  <c r="BM302" i="2"/>
  <c r="Z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Y295" i="2" s="1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BP267" i="2" s="1"/>
  <c r="P267" i="2"/>
  <c r="X264" i="2"/>
  <c r="X263" i="2"/>
  <c r="BO262" i="2"/>
  <c r="BM262" i="2"/>
  <c r="Y262" i="2"/>
  <c r="BP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P230" i="2" s="1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BP217" i="2" s="1"/>
  <c r="P217" i="2"/>
  <c r="BO216" i="2"/>
  <c r="BM216" i="2"/>
  <c r="Y216" i="2"/>
  <c r="Y218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Y180" i="2" s="1"/>
  <c r="P178" i="2"/>
  <c r="X176" i="2"/>
  <c r="X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BP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Z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Z144" i="2" s="1"/>
  <c r="BO143" i="2"/>
  <c r="BM143" i="2"/>
  <c r="Y143" i="2"/>
  <c r="BP143" i="2" s="1"/>
  <c r="P143" i="2"/>
  <c r="X140" i="2"/>
  <c r="X139" i="2"/>
  <c r="BO138" i="2"/>
  <c r="BM138" i="2"/>
  <c r="Y138" i="2"/>
  <c r="Y139" i="2" s="1"/>
  <c r="P138" i="2"/>
  <c r="BP137" i="2"/>
  <c r="BO137" i="2"/>
  <c r="BM137" i="2"/>
  <c r="Y137" i="2"/>
  <c r="BN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Z108" i="2"/>
  <c r="Y108" i="2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Y65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3" i="2" s="1"/>
  <c r="P22" i="2"/>
  <c r="H10" i="2"/>
  <c r="A9" i="2"/>
  <c r="A10" i="2" s="1"/>
  <c r="D7" i="2"/>
  <c r="Q6" i="2"/>
  <c r="P2" i="2"/>
  <c r="BP54" i="2" l="1"/>
  <c r="Z115" i="2"/>
  <c r="Z172" i="2"/>
  <c r="BN172" i="2"/>
  <c r="Y175" i="2"/>
  <c r="Z234" i="2"/>
  <c r="Z235" i="2" s="1"/>
  <c r="BN234" i="2"/>
  <c r="BP234" i="2"/>
  <c r="Y235" i="2"/>
  <c r="Y247" i="2"/>
  <c r="Z267" i="2"/>
  <c r="BN267" i="2"/>
  <c r="BP346" i="2"/>
  <c r="Z433" i="2"/>
  <c r="BN433" i="2"/>
  <c r="Z461" i="2"/>
  <c r="Y339" i="2"/>
  <c r="X502" i="2"/>
  <c r="Z35" i="2"/>
  <c r="Z36" i="2" s="1"/>
  <c r="BN35" i="2"/>
  <c r="BP35" i="2"/>
  <c r="Y36" i="2"/>
  <c r="Y58" i="2"/>
  <c r="Z68" i="2"/>
  <c r="BN68" i="2"/>
  <c r="Y78" i="2"/>
  <c r="Z77" i="2"/>
  <c r="Z96" i="2"/>
  <c r="BN96" i="2"/>
  <c r="F508" i="2"/>
  <c r="Z109" i="2"/>
  <c r="BN109" i="2"/>
  <c r="Z117" i="2"/>
  <c r="BN117" i="2"/>
  <c r="Z143" i="2"/>
  <c r="BN143" i="2"/>
  <c r="I508" i="2"/>
  <c r="Z162" i="2"/>
  <c r="BN162" i="2"/>
  <c r="Z183" i="2"/>
  <c r="BN183" i="2"/>
  <c r="Y186" i="2"/>
  <c r="Y202" i="2"/>
  <c r="Z195" i="2"/>
  <c r="BN195" i="2"/>
  <c r="Z205" i="2"/>
  <c r="BN205" i="2"/>
  <c r="Y232" i="2"/>
  <c r="Z225" i="2"/>
  <c r="Y264" i="2"/>
  <c r="Z278" i="2"/>
  <c r="Z279" i="2" s="1"/>
  <c r="BN278" i="2"/>
  <c r="BP278" i="2"/>
  <c r="Y279" i="2"/>
  <c r="Z316" i="2"/>
  <c r="BN316" i="2"/>
  <c r="Z335" i="2"/>
  <c r="BN335" i="2"/>
  <c r="Y338" i="2"/>
  <c r="Z344" i="2"/>
  <c r="Z349" i="2"/>
  <c r="BN349" i="2"/>
  <c r="Z391" i="2"/>
  <c r="BN391" i="2"/>
  <c r="Z508" i="2"/>
  <c r="Z459" i="2"/>
  <c r="BN459" i="2"/>
  <c r="BP459" i="2"/>
  <c r="BP468" i="2"/>
  <c r="BN22" i="2"/>
  <c r="Y24" i="2"/>
  <c r="Y49" i="2"/>
  <c r="BN57" i="2"/>
  <c r="Y59" i="2"/>
  <c r="BP69" i="2"/>
  <c r="BN74" i="2"/>
  <c r="Y83" i="2"/>
  <c r="BN95" i="2"/>
  <c r="Y130" i="2"/>
  <c r="Z145" i="2"/>
  <c r="Y170" i="2"/>
  <c r="Y176" i="2"/>
  <c r="BN188" i="2"/>
  <c r="BP188" i="2"/>
  <c r="BN212" i="2"/>
  <c r="Y214" i="2"/>
  <c r="Y219" i="2"/>
  <c r="BN227" i="2"/>
  <c r="BN238" i="2"/>
  <c r="Y240" i="2"/>
  <c r="BN254" i="2"/>
  <c r="Y256" i="2"/>
  <c r="Y270" i="2"/>
  <c r="Y284" i="2"/>
  <c r="Y285" i="2"/>
  <c r="BN290" i="2"/>
  <c r="BN301" i="2"/>
  <c r="BN307" i="2"/>
  <c r="BP307" i="2"/>
  <c r="BN310" i="2"/>
  <c r="Y325" i="2"/>
  <c r="BP321" i="2"/>
  <c r="BN321" i="2"/>
  <c r="Z321" i="2"/>
  <c r="Y350" i="2"/>
  <c r="Y351" i="2"/>
  <c r="Z343" i="2"/>
  <c r="BP347" i="2"/>
  <c r="BN347" i="2"/>
  <c r="Z347" i="2"/>
  <c r="BP354" i="2"/>
  <c r="Z354" i="2"/>
  <c r="Z355" i="2" s="1"/>
  <c r="V508" i="2"/>
  <c r="Y398" i="2"/>
  <c r="BP389" i="2"/>
  <c r="BN389" i="2"/>
  <c r="Z389" i="2"/>
  <c r="BP397" i="2"/>
  <c r="BN397" i="2"/>
  <c r="Z397" i="2"/>
  <c r="Y403" i="2"/>
  <c r="BP401" i="2"/>
  <c r="BN401" i="2"/>
  <c r="Z401" i="2"/>
  <c r="Z403" i="2" s="1"/>
  <c r="Y408" i="2"/>
  <c r="Y409" i="2"/>
  <c r="Z407" i="2"/>
  <c r="Z408" i="2" s="1"/>
  <c r="Y508" i="2"/>
  <c r="Y425" i="2"/>
  <c r="BP424" i="2"/>
  <c r="BN424" i="2"/>
  <c r="Z424" i="2"/>
  <c r="Z425" i="2" s="1"/>
  <c r="Y426" i="2"/>
  <c r="BN431" i="2"/>
  <c r="BP431" i="2"/>
  <c r="BP439" i="2"/>
  <c r="BN439" i="2"/>
  <c r="Z439" i="2"/>
  <c r="BP453" i="2"/>
  <c r="BN453" i="2"/>
  <c r="Z453" i="2"/>
  <c r="Y486" i="2"/>
  <c r="Y487" i="2"/>
  <c r="BP489" i="2"/>
  <c r="Y491" i="2"/>
  <c r="BN490" i="2"/>
  <c r="BP490" i="2"/>
  <c r="X499" i="2"/>
  <c r="X501" i="2" s="1"/>
  <c r="X500" i="2"/>
  <c r="X498" i="2"/>
  <c r="Z27" i="2"/>
  <c r="BN27" i="2"/>
  <c r="BN28" i="2"/>
  <c r="BP28" i="2"/>
  <c r="Y45" i="2"/>
  <c r="BN41" i="2"/>
  <c r="BP42" i="2"/>
  <c r="Y44" i="2"/>
  <c r="Z47" i="2"/>
  <c r="Z48" i="2" s="1"/>
  <c r="BN47" i="2"/>
  <c r="BP47" i="2"/>
  <c r="Z52" i="2"/>
  <c r="BN52" i="2"/>
  <c r="BP52" i="2"/>
  <c r="BN53" i="2"/>
  <c r="BP53" i="2"/>
  <c r="Z62" i="2"/>
  <c r="BN62" i="2"/>
  <c r="BN63" i="2"/>
  <c r="BP63" i="2"/>
  <c r="Y71" i="2"/>
  <c r="Z69" i="2"/>
  <c r="Z76" i="2"/>
  <c r="Z101" i="2"/>
  <c r="BN101" i="2"/>
  <c r="BP101" i="2"/>
  <c r="BN102" i="2"/>
  <c r="BP102" i="2"/>
  <c r="Y105" i="2"/>
  <c r="Y106" i="2"/>
  <c r="Y112" i="2"/>
  <c r="BP108" i="2"/>
  <c r="BP114" i="2"/>
  <c r="Z116" i="2"/>
  <c r="Z132" i="2"/>
  <c r="BN132" i="2"/>
  <c r="Y135" i="2"/>
  <c r="Z138" i="2"/>
  <c r="H508" i="2"/>
  <c r="Y146" i="2"/>
  <c r="Z148" i="2"/>
  <c r="BN148" i="2"/>
  <c r="BP148" i="2"/>
  <c r="Z160" i="2"/>
  <c r="BN160" i="2"/>
  <c r="BP161" i="2"/>
  <c r="Z164" i="2"/>
  <c r="BN164" i="2"/>
  <c r="BN165" i="2"/>
  <c r="BP165" i="2"/>
  <c r="Z174" i="2"/>
  <c r="BN174" i="2"/>
  <c r="Z178" i="2"/>
  <c r="Z179" i="2" s="1"/>
  <c r="Z193" i="2"/>
  <c r="BN193" i="2"/>
  <c r="BP193" i="2"/>
  <c r="BP194" i="2"/>
  <c r="Z197" i="2"/>
  <c r="BN197" i="2"/>
  <c r="BN198" i="2"/>
  <c r="BP198" i="2"/>
  <c r="Y201" i="2"/>
  <c r="Y213" i="2"/>
  <c r="BP204" i="2"/>
  <c r="Z207" i="2"/>
  <c r="BN207" i="2"/>
  <c r="BN208" i="2"/>
  <c r="BP208" i="2"/>
  <c r="BN211" i="2"/>
  <c r="Z217" i="2"/>
  <c r="BN217" i="2"/>
  <c r="Z222" i="2"/>
  <c r="Z224" i="2"/>
  <c r="BN224" i="2"/>
  <c r="BP225" i="2"/>
  <c r="BN228" i="2"/>
  <c r="Z229" i="2"/>
  <c r="BN229" i="2"/>
  <c r="Z230" i="2"/>
  <c r="BN243" i="2"/>
  <c r="Z244" i="2"/>
  <c r="BN244" i="2"/>
  <c r="BN250" i="2"/>
  <c r="BP250" i="2"/>
  <c r="BN253" i="2"/>
  <c r="BN260" i="2"/>
  <c r="Z261" i="2"/>
  <c r="BN261" i="2"/>
  <c r="Z262" i="2"/>
  <c r="BN291" i="2"/>
  <c r="Z292" i="2"/>
  <c r="BN292" i="2"/>
  <c r="BN297" i="2"/>
  <c r="BP297" i="2"/>
  <c r="Y304" i="2"/>
  <c r="BN300" i="2"/>
  <c r="BN311" i="2"/>
  <c r="Y313" i="2"/>
  <c r="BP322" i="2"/>
  <c r="BN322" i="2"/>
  <c r="Z322" i="2"/>
  <c r="BN330" i="2"/>
  <c r="BP337" i="2"/>
  <c r="BN337" i="2"/>
  <c r="Z337" i="2"/>
  <c r="BP345" i="2"/>
  <c r="BN345" i="2"/>
  <c r="Z345" i="2"/>
  <c r="BN392" i="2"/>
  <c r="BP392" i="2"/>
  <c r="BN395" i="2"/>
  <c r="BN434" i="2"/>
  <c r="BP434" i="2"/>
  <c r="BN437" i="2"/>
  <c r="BN451" i="2"/>
  <c r="Z451" i="2"/>
  <c r="BN460" i="2"/>
  <c r="BP460" i="2"/>
  <c r="BP469" i="2"/>
  <c r="Z469" i="2"/>
  <c r="BP475" i="2"/>
  <c r="Z475" i="2"/>
  <c r="BN317" i="2"/>
  <c r="BP317" i="2"/>
  <c r="S508" i="2"/>
  <c r="Y355" i="2"/>
  <c r="Y356" i="2"/>
  <c r="Y360" i="2"/>
  <c r="BN368" i="2"/>
  <c r="BP368" i="2"/>
  <c r="Y371" i="2"/>
  <c r="Y372" i="2"/>
  <c r="Y376" i="2"/>
  <c r="BN383" i="2"/>
  <c r="Y399" i="2"/>
  <c r="BN396" i="2"/>
  <c r="BN402" i="2"/>
  <c r="BP402" i="2"/>
  <c r="BN419" i="2"/>
  <c r="Y441" i="2"/>
  <c r="BN438" i="2"/>
  <c r="BN444" i="2"/>
  <c r="BP444" i="2"/>
  <c r="Y447" i="2"/>
  <c r="Y448" i="2"/>
  <c r="Y457" i="2"/>
  <c r="BN454" i="2"/>
  <c r="BP454" i="2"/>
  <c r="BP461" i="2"/>
  <c r="Y462" i="2"/>
  <c r="Y471" i="2"/>
  <c r="Y472" i="2"/>
  <c r="Y478" i="2"/>
  <c r="J508" i="2"/>
  <c r="Z378" i="2"/>
  <c r="Z413" i="2"/>
  <c r="Z481" i="2"/>
  <c r="K508" i="2"/>
  <c r="Z31" i="2"/>
  <c r="Y79" i="2"/>
  <c r="Z89" i="2"/>
  <c r="Z94" i="2"/>
  <c r="Z128" i="2"/>
  <c r="Z168" i="2"/>
  <c r="Z211" i="2"/>
  <c r="Z227" i="2"/>
  <c r="Z253" i="2"/>
  <c r="Z290" i="2"/>
  <c r="Z300" i="2"/>
  <c r="Z310" i="2"/>
  <c r="Z330" i="2"/>
  <c r="Z383" i="2"/>
  <c r="Z384" i="2" s="1"/>
  <c r="Z395" i="2"/>
  <c r="Z419" i="2"/>
  <c r="Z420" i="2" s="1"/>
  <c r="Z437" i="2"/>
  <c r="L508" i="2"/>
  <c r="Z56" i="2"/>
  <c r="J9" i="2"/>
  <c r="Z26" i="2"/>
  <c r="Z61" i="2"/>
  <c r="Z64" i="2" s="1"/>
  <c r="BN73" i="2"/>
  <c r="Y84" i="2"/>
  <c r="Z110" i="2"/>
  <c r="Z111" i="2" s="1"/>
  <c r="BN122" i="2"/>
  <c r="Z133" i="2"/>
  <c r="Z134" i="2" s="1"/>
  <c r="Y152" i="2"/>
  <c r="Z163" i="2"/>
  <c r="Z173" i="2"/>
  <c r="Z175" i="2" s="1"/>
  <c r="Z196" i="2"/>
  <c r="Z206" i="2"/>
  <c r="Z216" i="2"/>
  <c r="Z242" i="2"/>
  <c r="Z259" i="2"/>
  <c r="Y271" i="2"/>
  <c r="Z315" i="2"/>
  <c r="Z318" i="2" s="1"/>
  <c r="Y326" i="2"/>
  <c r="Z336" i="2"/>
  <c r="Z338" i="2" s="1"/>
  <c r="Z348" i="2"/>
  <c r="Y361" i="2"/>
  <c r="BN378" i="2"/>
  <c r="Z390" i="2"/>
  <c r="BN413" i="2"/>
  <c r="Z452" i="2"/>
  <c r="BN481" i="2"/>
  <c r="M508" i="2"/>
  <c r="O508" i="2"/>
  <c r="BP122" i="2"/>
  <c r="BN133" i="2"/>
  <c r="Z184" i="2"/>
  <c r="BN196" i="2"/>
  <c r="BN206" i="2"/>
  <c r="BN216" i="2"/>
  <c r="BN242" i="2"/>
  <c r="Z245" i="2"/>
  <c r="BN259" i="2"/>
  <c r="Z268" i="2"/>
  <c r="Z293" i="2"/>
  <c r="Z303" i="2"/>
  <c r="BN315" i="2"/>
  <c r="Y318" i="2"/>
  <c r="Z323" i="2"/>
  <c r="BN336" i="2"/>
  <c r="BN348" i="2"/>
  <c r="Z358" i="2"/>
  <c r="Z363" i="2"/>
  <c r="Z364" i="2" s="1"/>
  <c r="BP378" i="2"/>
  <c r="BN390" i="2"/>
  <c r="Z411" i="2"/>
  <c r="Z440" i="2"/>
  <c r="BN452" i="2"/>
  <c r="Z474" i="2"/>
  <c r="Y492" i="2"/>
  <c r="P508" i="2"/>
  <c r="BN110" i="2"/>
  <c r="Z149" i="2"/>
  <c r="BN173" i="2"/>
  <c r="Z29" i="2"/>
  <c r="BP31" i="2"/>
  <c r="BN43" i="2"/>
  <c r="Z54" i="2"/>
  <c r="BP56" i="2"/>
  <c r="BN76" i="2"/>
  <c r="Z87" i="2"/>
  <c r="BP89" i="2"/>
  <c r="BP94" i="2"/>
  <c r="Z103" i="2"/>
  <c r="BN115" i="2"/>
  <c r="Y118" i="2"/>
  <c r="BP128" i="2"/>
  <c r="BN138" i="2"/>
  <c r="BN144" i="2"/>
  <c r="Z156" i="2"/>
  <c r="Z157" i="2" s="1"/>
  <c r="Z166" i="2"/>
  <c r="BP168" i="2"/>
  <c r="BN178" i="2"/>
  <c r="Z189" i="2"/>
  <c r="Z190" i="2" s="1"/>
  <c r="Z199" i="2"/>
  <c r="Z209" i="2"/>
  <c r="BN222" i="2"/>
  <c r="BN230" i="2"/>
  <c r="Z251" i="2"/>
  <c r="BN262" i="2"/>
  <c r="Z274" i="2"/>
  <c r="Z275" i="2" s="1"/>
  <c r="Z288" i="2"/>
  <c r="Z298" i="2"/>
  <c r="Z308" i="2"/>
  <c r="Z328" i="2"/>
  <c r="BN343" i="2"/>
  <c r="BN353" i="2"/>
  <c r="Z369" i="2"/>
  <c r="BP383" i="2"/>
  <c r="Z393" i="2"/>
  <c r="BP419" i="2"/>
  <c r="BN432" i="2"/>
  <c r="Z435" i="2"/>
  <c r="Z445" i="2"/>
  <c r="Z455" i="2"/>
  <c r="BN469" i="2"/>
  <c r="Y477" i="2"/>
  <c r="Q508" i="2"/>
  <c r="F10" i="2"/>
  <c r="Y64" i="2"/>
  <c r="BP26" i="2"/>
  <c r="BP61" i="2"/>
  <c r="BP163" i="2"/>
  <c r="BP173" i="2"/>
  <c r="BN184" i="2"/>
  <c r="BP216" i="2"/>
  <c r="BP242" i="2"/>
  <c r="BN245" i="2"/>
  <c r="BP259" i="2"/>
  <c r="BN268" i="2"/>
  <c r="BN293" i="2"/>
  <c r="BN303" i="2"/>
  <c r="BP315" i="2"/>
  <c r="BN323" i="2"/>
  <c r="BP336" i="2"/>
  <c r="Z346" i="2"/>
  <c r="Z350" i="2" s="1"/>
  <c r="BN358" i="2"/>
  <c r="BN363" i="2"/>
  <c r="Z374" i="2"/>
  <c r="Z375" i="2" s="1"/>
  <c r="BP390" i="2"/>
  <c r="BN411" i="2"/>
  <c r="BN440" i="2"/>
  <c r="Z450" i="2"/>
  <c r="Z460" i="2"/>
  <c r="Z462" i="2" s="1"/>
  <c r="BN474" i="2"/>
  <c r="Y482" i="2"/>
  <c r="Z489" i="2"/>
  <c r="Z495" i="2"/>
  <c r="Z496" i="2" s="1"/>
  <c r="R508" i="2"/>
  <c r="BP73" i="2"/>
  <c r="Z81" i="2"/>
  <c r="BN81" i="2"/>
  <c r="Y32" i="2"/>
  <c r="BP43" i="2"/>
  <c r="Y90" i="2"/>
  <c r="Y129" i="2"/>
  <c r="BP138" i="2"/>
  <c r="BP144" i="2"/>
  <c r="BN156" i="2"/>
  <c r="BN166" i="2"/>
  <c r="Y169" i="2"/>
  <c r="BP178" i="2"/>
  <c r="BN189" i="2"/>
  <c r="BN199" i="2"/>
  <c r="BN209" i="2"/>
  <c r="BP222" i="2"/>
  <c r="BN251" i="2"/>
  <c r="BN274" i="2"/>
  <c r="BN288" i="2"/>
  <c r="BN298" i="2"/>
  <c r="BN308" i="2"/>
  <c r="BN328" i="2"/>
  <c r="Y331" i="2"/>
  <c r="BP343" i="2"/>
  <c r="BP353" i="2"/>
  <c r="BN369" i="2"/>
  <c r="Z379" i="2"/>
  <c r="Y384" i="2"/>
  <c r="BN393" i="2"/>
  <c r="Y404" i="2"/>
  <c r="Z414" i="2"/>
  <c r="Y420" i="2"/>
  <c r="Z430" i="2"/>
  <c r="BP432" i="2"/>
  <c r="BN435" i="2"/>
  <c r="BN445" i="2"/>
  <c r="BN455" i="2"/>
  <c r="Z467" i="2"/>
  <c r="Y97" i="2"/>
  <c r="BN128" i="2"/>
  <c r="BN26" i="2"/>
  <c r="BN61" i="2"/>
  <c r="BN163" i="2"/>
  <c r="Y98" i="2"/>
  <c r="Y123" i="2"/>
  <c r="BP133" i="2"/>
  <c r="BN149" i="2"/>
  <c r="BN29" i="2"/>
  <c r="Z41" i="2"/>
  <c r="Z74" i="2"/>
  <c r="BN87" i="2"/>
  <c r="BN103" i="2"/>
  <c r="Z22" i="2"/>
  <c r="Z23" i="2" s="1"/>
  <c r="Z57" i="2"/>
  <c r="Z95" i="2"/>
  <c r="BN108" i="2"/>
  <c r="Y111" i="2"/>
  <c r="Y119" i="2"/>
  <c r="Y134" i="2"/>
  <c r="BP184" i="2"/>
  <c r="BN204" i="2"/>
  <c r="Z212" i="2"/>
  <c r="Z228" i="2"/>
  <c r="Z238" i="2"/>
  <c r="Z239" i="2" s="1"/>
  <c r="Z243" i="2"/>
  <c r="Z254" i="2"/>
  <c r="Z260" i="2"/>
  <c r="Z291" i="2"/>
  <c r="Z301" i="2"/>
  <c r="Z311" i="2"/>
  <c r="BP363" i="2"/>
  <c r="BN374" i="2"/>
  <c r="Z396" i="2"/>
  <c r="BP411" i="2"/>
  <c r="Z438" i="2"/>
  <c r="BN450" i="2"/>
  <c r="BP474" i="2"/>
  <c r="BN489" i="2"/>
  <c r="BN495" i="2"/>
  <c r="T508" i="2"/>
  <c r="BP87" i="2"/>
  <c r="Y124" i="2"/>
  <c r="Y145" i="2"/>
  <c r="BP156" i="2"/>
  <c r="Y179" i="2"/>
  <c r="Y231" i="2"/>
  <c r="Y263" i="2"/>
  <c r="BP274" i="2"/>
  <c r="BP288" i="2"/>
  <c r="BP298" i="2"/>
  <c r="BP328" i="2"/>
  <c r="BN379" i="2"/>
  <c r="BN414" i="2"/>
  <c r="BN430" i="2"/>
  <c r="BN467" i="2"/>
  <c r="Y483" i="2"/>
  <c r="B508" i="2"/>
  <c r="U508" i="2"/>
  <c r="Y246" i="2"/>
  <c r="Y294" i="2"/>
  <c r="Y364" i="2"/>
  <c r="Y421" i="2"/>
  <c r="BP495" i="2"/>
  <c r="C508" i="2"/>
  <c r="Y185" i="2"/>
  <c r="BP41" i="2"/>
  <c r="Z121" i="2"/>
  <c r="Z123" i="2" s="1"/>
  <c r="Y190" i="2"/>
  <c r="Z269" i="2"/>
  <c r="Y275" i="2"/>
  <c r="Z283" i="2"/>
  <c r="Z284" i="2" s="1"/>
  <c r="Z324" i="2"/>
  <c r="Z359" i="2"/>
  <c r="Z412" i="2"/>
  <c r="BP430" i="2"/>
  <c r="Y456" i="2"/>
  <c r="BP467" i="2"/>
  <c r="Z480" i="2"/>
  <c r="Z482" i="2" s="1"/>
  <c r="D508" i="2"/>
  <c r="W508" i="2"/>
  <c r="Z73" i="2"/>
  <c r="Z82" i="2"/>
  <c r="Z150" i="2"/>
  <c r="Y157" i="2"/>
  <c r="BP22" i="2"/>
  <c r="Z30" i="2"/>
  <c r="Z55" i="2"/>
  <c r="BN67" i="2"/>
  <c r="Y70" i="2"/>
  <c r="BN77" i="2"/>
  <c r="Z88" i="2"/>
  <c r="Z93" i="2"/>
  <c r="Z97" i="2" s="1"/>
  <c r="Z104" i="2"/>
  <c r="BN116" i="2"/>
  <c r="Z127" i="2"/>
  <c r="Z129" i="2" s="1"/>
  <c r="Y140" i="2"/>
  <c r="Z167" i="2"/>
  <c r="Z200" i="2"/>
  <c r="Z210" i="2"/>
  <c r="BN223" i="2"/>
  <c r="Z226" i="2"/>
  <c r="BP238" i="2"/>
  <c r="Z252" i="2"/>
  <c r="Z289" i="2"/>
  <c r="Z299" i="2"/>
  <c r="Z309" i="2"/>
  <c r="Z329" i="2"/>
  <c r="BN344" i="2"/>
  <c r="BN354" i="2"/>
  <c r="Z370" i="2"/>
  <c r="Z394" i="2"/>
  <c r="BN407" i="2"/>
  <c r="Z436" i="2"/>
  <c r="Z446" i="2"/>
  <c r="BN470" i="2"/>
  <c r="BN475" i="2"/>
  <c r="Z485" i="2"/>
  <c r="Z486" i="2" s="1"/>
  <c r="Y496" i="2"/>
  <c r="E508" i="2"/>
  <c r="F9" i="2"/>
  <c r="Z67" i="2"/>
  <c r="BN82" i="2"/>
  <c r="BN121" i="2"/>
  <c r="BN269" i="2"/>
  <c r="BN283" i="2"/>
  <c r="Y305" i="2"/>
  <c r="BN324" i="2"/>
  <c r="BN359" i="2"/>
  <c r="Y380" i="2"/>
  <c r="BN412" i="2"/>
  <c r="Y415" i="2"/>
  <c r="Y442" i="2"/>
  <c r="BN480" i="2"/>
  <c r="Z490" i="2"/>
  <c r="BN150" i="2"/>
  <c r="BN30" i="2"/>
  <c r="Z42" i="2"/>
  <c r="BN55" i="2"/>
  <c r="BP67" i="2"/>
  <c r="Z75" i="2"/>
  <c r="BN88" i="2"/>
  <c r="BN93" i="2"/>
  <c r="BN104" i="2"/>
  <c r="Z114" i="2"/>
  <c r="Z118" i="2" s="1"/>
  <c r="BN127" i="2"/>
  <c r="Z137" i="2"/>
  <c r="Z139" i="2" s="1"/>
  <c r="Y158" i="2"/>
  <c r="BN167" i="2"/>
  <c r="Y191" i="2"/>
  <c r="BN200" i="2"/>
  <c r="BN210" i="2"/>
  <c r="BN226" i="2"/>
  <c r="BN252" i="2"/>
  <c r="Y255" i="2"/>
  <c r="BN289" i="2"/>
  <c r="BN299" i="2"/>
  <c r="BN309" i="2"/>
  <c r="Y312" i="2"/>
  <c r="BN329" i="2"/>
  <c r="BN370" i="2"/>
  <c r="BN394" i="2"/>
  <c r="BP407" i="2"/>
  <c r="Z431" i="2"/>
  <c r="BN436" i="2"/>
  <c r="BN446" i="2"/>
  <c r="Z468" i="2"/>
  <c r="BN485" i="2"/>
  <c r="G508" i="2"/>
  <c r="Y497" i="2"/>
  <c r="AA508" i="2"/>
  <c r="H9" i="2"/>
  <c r="Z70" i="2" l="1"/>
  <c r="Z231" i="2"/>
  <c r="Z477" i="2"/>
  <c r="Z185" i="2"/>
  <c r="Z218" i="2"/>
  <c r="Y499" i="2"/>
  <c r="Y502" i="2"/>
  <c r="Z447" i="2"/>
  <c r="Z371" i="2"/>
  <c r="Z312" i="2"/>
  <c r="Z213" i="2"/>
  <c r="Z105" i="2"/>
  <c r="Z58" i="2"/>
  <c r="Z270" i="2"/>
  <c r="Y498" i="2"/>
  <c r="Y500" i="2"/>
  <c r="Z491" i="2"/>
  <c r="Z331" i="2"/>
  <c r="Z304" i="2"/>
  <c r="Z255" i="2"/>
  <c r="Z169" i="2"/>
  <c r="Z325" i="2"/>
  <c r="Z201" i="2"/>
  <c r="Z398" i="2"/>
  <c r="Z44" i="2"/>
  <c r="Z151" i="2"/>
  <c r="Z456" i="2"/>
  <c r="Z32" i="2"/>
  <c r="Z78" i="2"/>
  <c r="Z441" i="2"/>
  <c r="Z263" i="2"/>
  <c r="Z294" i="2"/>
  <c r="Z415" i="2"/>
  <c r="Z246" i="2"/>
  <c r="Z380" i="2"/>
  <c r="Z90" i="2"/>
  <c r="Z471" i="2"/>
  <c r="Z360" i="2"/>
  <c r="Z83" i="2"/>
  <c r="Z503" i="2" l="1"/>
  <c r="Y501" i="2"/>
</calcChain>
</file>

<file path=xl/sharedStrings.xml><?xml version="1.0" encoding="utf-8"?>
<sst xmlns="http://schemas.openxmlformats.org/spreadsheetml/2006/main" count="3647" uniqueCount="794">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</sst>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48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1" t="s">
        <v>26</v>
      </c>
      <c r="E1" s="861"/>
      <c r="F1" s="861"/>
      <c r="G1" s="14" t="s">
        <v>66</v>
      </c>
      <c r="H1" s="861" t="s">
        <v>46</v>
      </c>
      <c r="I1" s="861"/>
      <c r="J1" s="861"/>
      <c r="K1" s="861"/>
      <c r="L1" s="861"/>
      <c r="M1" s="861"/>
      <c r="N1" s="861"/>
      <c r="O1" s="861"/>
      <c r="P1" s="861"/>
      <c r="Q1" s="861"/>
      <c r="R1" s="862" t="s">
        <v>67</v>
      </c>
      <c r="S1" s="863"/>
      <c r="T1" s="8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4"/>
      <c r="R2" s="864"/>
      <c r="S2" s="864"/>
      <c r="T2" s="864"/>
      <c r="U2" s="864"/>
      <c r="V2" s="864"/>
      <c r="W2" s="8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4"/>
      <c r="Q3" s="864"/>
      <c r="R3" s="864"/>
      <c r="S3" s="864"/>
      <c r="T3" s="864"/>
      <c r="U3" s="864"/>
      <c r="V3" s="864"/>
      <c r="W3" s="8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3" t="s">
        <v>8</v>
      </c>
      <c r="B5" s="843"/>
      <c r="C5" s="843"/>
      <c r="D5" s="865"/>
      <c r="E5" s="865"/>
      <c r="F5" s="866" t="s">
        <v>14</v>
      </c>
      <c r="G5" s="866"/>
      <c r="H5" s="865"/>
      <c r="I5" s="865"/>
      <c r="J5" s="865"/>
      <c r="K5" s="865"/>
      <c r="L5" s="865"/>
      <c r="M5" s="865"/>
      <c r="N5" s="72"/>
      <c r="P5" s="27" t="s">
        <v>4</v>
      </c>
      <c r="Q5" s="867">
        <v>45932</v>
      </c>
      <c r="R5" s="867"/>
      <c r="T5" s="868" t="s">
        <v>3</v>
      </c>
      <c r="U5" s="869"/>
      <c r="V5" s="870" t="s">
        <v>766</v>
      </c>
      <c r="W5" s="871"/>
      <c r="AB5" s="59"/>
      <c r="AC5" s="59"/>
      <c r="AD5" s="59"/>
      <c r="AE5" s="59"/>
    </row>
    <row r="6" spans="1:32" s="17" customFormat="1" ht="24" customHeight="1" x14ac:dyDescent="0.2">
      <c r="A6" s="843" t="s">
        <v>1</v>
      </c>
      <c r="B6" s="843"/>
      <c r="C6" s="843"/>
      <c r="D6" s="844" t="s">
        <v>776</v>
      </c>
      <c r="E6" s="844"/>
      <c r="F6" s="844"/>
      <c r="G6" s="844"/>
      <c r="H6" s="844"/>
      <c r="I6" s="844"/>
      <c r="J6" s="844"/>
      <c r="K6" s="844"/>
      <c r="L6" s="844"/>
      <c r="M6" s="844"/>
      <c r="N6" s="73"/>
      <c r="P6" s="27" t="s">
        <v>27</v>
      </c>
      <c r="Q6" s="845" t="str">
        <f>IF(Q5=0," ",CHOOSE(WEEKDAY(Q5,2),"Понедельник","Вторник","Среда","Четверг","Пятница","Суббота","Воскресенье"))</f>
        <v>Четверг</v>
      </c>
      <c r="R6" s="845"/>
      <c r="T6" s="846" t="s">
        <v>5</v>
      </c>
      <c r="U6" s="847"/>
      <c r="V6" s="848" t="s">
        <v>69</v>
      </c>
      <c r="W6" s="8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4" t="str">
        <f>IFERROR(VLOOKUP(DeliveryAddress,Table,3,0),1)</f>
        <v>4</v>
      </c>
      <c r="E7" s="855"/>
      <c r="F7" s="855"/>
      <c r="G7" s="855"/>
      <c r="H7" s="855"/>
      <c r="I7" s="855"/>
      <c r="J7" s="855"/>
      <c r="K7" s="855"/>
      <c r="L7" s="855"/>
      <c r="M7" s="856"/>
      <c r="N7" s="74"/>
      <c r="P7" s="29"/>
      <c r="Q7" s="48"/>
      <c r="R7" s="48"/>
      <c r="T7" s="846"/>
      <c r="U7" s="847"/>
      <c r="V7" s="850"/>
      <c r="W7" s="851"/>
      <c r="AB7" s="59"/>
      <c r="AC7" s="59"/>
      <c r="AD7" s="59"/>
      <c r="AE7" s="59"/>
    </row>
    <row r="8" spans="1:32" s="17" customFormat="1" ht="25.5" customHeight="1" x14ac:dyDescent="0.2">
      <c r="A8" s="857" t="s">
        <v>57</v>
      </c>
      <c r="B8" s="857"/>
      <c r="C8" s="857"/>
      <c r="D8" s="858"/>
      <c r="E8" s="858"/>
      <c r="F8" s="858"/>
      <c r="G8" s="858"/>
      <c r="H8" s="858"/>
      <c r="I8" s="858"/>
      <c r="J8" s="858"/>
      <c r="K8" s="858"/>
      <c r="L8" s="858"/>
      <c r="M8" s="858"/>
      <c r="N8" s="75"/>
      <c r="P8" s="27" t="s">
        <v>11</v>
      </c>
      <c r="Q8" s="841">
        <v>0.41666666666666669</v>
      </c>
      <c r="R8" s="841"/>
      <c r="T8" s="846"/>
      <c r="U8" s="847"/>
      <c r="V8" s="850"/>
      <c r="W8" s="851"/>
      <c r="AB8" s="59"/>
      <c r="AC8" s="59"/>
      <c r="AD8" s="59"/>
      <c r="AE8" s="59"/>
    </row>
    <row r="9" spans="1:32" s="17" customFormat="1" ht="39.950000000000003" customHeight="1" x14ac:dyDescent="0.2">
      <c r="A9" s="8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3"/>
      <c r="C9" s="833"/>
      <c r="D9" s="834" t="s">
        <v>45</v>
      </c>
      <c r="E9" s="835"/>
      <c r="F9" s="8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3"/>
      <c r="H9" s="859" t="str">
        <f>IF(AND($A$9="Тип доверенности/получателя при получении в адресе перегруза:",$D$9="Разовая доверенность"),"Введите ФИО","")</f>
        <v/>
      </c>
      <c r="I9" s="859"/>
      <c r="J9" s="8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9"/>
      <c r="L9" s="859"/>
      <c r="M9" s="859"/>
      <c r="N9" s="70"/>
      <c r="P9" s="31" t="s">
        <v>15</v>
      </c>
      <c r="Q9" s="860"/>
      <c r="R9" s="860"/>
      <c r="T9" s="846"/>
      <c r="U9" s="847"/>
      <c r="V9" s="852"/>
      <c r="W9" s="8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3"/>
      <c r="C10" s="833"/>
      <c r="D10" s="834"/>
      <c r="E10" s="835"/>
      <c r="F10" s="8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3"/>
      <c r="H10" s="836" t="str">
        <f>IFERROR(VLOOKUP($D$10,Proxy,2,FALSE),"")</f>
        <v/>
      </c>
      <c r="I10" s="836"/>
      <c r="J10" s="836"/>
      <c r="K10" s="836"/>
      <c r="L10" s="836"/>
      <c r="M10" s="836"/>
      <c r="N10" s="71"/>
      <c r="P10" s="31" t="s">
        <v>32</v>
      </c>
      <c r="Q10" s="837"/>
      <c r="R10" s="837"/>
      <c r="U10" s="29" t="s">
        <v>12</v>
      </c>
      <c r="V10" s="838" t="s">
        <v>70</v>
      </c>
      <c r="W10" s="8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0"/>
      <c r="R11" s="840"/>
      <c r="U11" s="29" t="s">
        <v>28</v>
      </c>
      <c r="V11" s="819" t="s">
        <v>54</v>
      </c>
      <c r="W11" s="8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8" t="s">
        <v>71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8"/>
      <c r="N12" s="76"/>
      <c r="P12" s="27" t="s">
        <v>30</v>
      </c>
      <c r="Q12" s="841"/>
      <c r="R12" s="841"/>
      <c r="S12" s="28"/>
      <c r="T12"/>
      <c r="U12" s="29" t="s">
        <v>45</v>
      </c>
      <c r="V12" s="842"/>
      <c r="W12" s="842"/>
      <c r="X12"/>
      <c r="AB12" s="59"/>
      <c r="AC12" s="59"/>
      <c r="AD12" s="59"/>
      <c r="AE12" s="59"/>
    </row>
    <row r="13" spans="1:32" s="17" customFormat="1" ht="23.25" customHeight="1" x14ac:dyDescent="0.2">
      <c r="A13" s="818" t="s">
        <v>72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76"/>
      <c r="O13" s="31"/>
      <c r="P13" s="31" t="s">
        <v>31</v>
      </c>
      <c r="Q13" s="819"/>
      <c r="R13" s="8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8" t="s">
        <v>73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0" t="s">
        <v>74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20"/>
      <c r="N15" s="77"/>
      <c r="O15"/>
      <c r="P15" s="821" t="s">
        <v>60</v>
      </c>
      <c r="Q15" s="821"/>
      <c r="R15" s="821"/>
      <c r="S15" s="821"/>
      <c r="T15" s="8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2"/>
      <c r="Q16" s="822"/>
      <c r="R16" s="822"/>
      <c r="S16" s="822"/>
      <c r="T16" s="8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4" t="s">
        <v>58</v>
      </c>
      <c r="B17" s="804" t="s">
        <v>48</v>
      </c>
      <c r="C17" s="825" t="s">
        <v>47</v>
      </c>
      <c r="D17" s="827" t="s">
        <v>49</v>
      </c>
      <c r="E17" s="828"/>
      <c r="F17" s="804" t="s">
        <v>21</v>
      </c>
      <c r="G17" s="804" t="s">
        <v>24</v>
      </c>
      <c r="H17" s="804" t="s">
        <v>22</v>
      </c>
      <c r="I17" s="804" t="s">
        <v>23</v>
      </c>
      <c r="J17" s="804" t="s">
        <v>16</v>
      </c>
      <c r="K17" s="804" t="s">
        <v>65</v>
      </c>
      <c r="L17" s="804" t="s">
        <v>63</v>
      </c>
      <c r="M17" s="804" t="s">
        <v>2</v>
      </c>
      <c r="N17" s="804" t="s">
        <v>62</v>
      </c>
      <c r="O17" s="804" t="s">
        <v>25</v>
      </c>
      <c r="P17" s="827" t="s">
        <v>17</v>
      </c>
      <c r="Q17" s="831"/>
      <c r="R17" s="831"/>
      <c r="S17" s="831"/>
      <c r="T17" s="828"/>
      <c r="U17" s="823" t="s">
        <v>55</v>
      </c>
      <c r="V17" s="824"/>
      <c r="W17" s="804" t="s">
        <v>6</v>
      </c>
      <c r="X17" s="804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64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805"/>
      <c r="B18" s="805"/>
      <c r="C18" s="826"/>
      <c r="D18" s="829"/>
      <c r="E18" s="830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29"/>
      <c r="Q18" s="832"/>
      <c r="R18" s="832"/>
      <c r="S18" s="832"/>
      <c r="T18" s="830"/>
      <c r="U18" s="83" t="s">
        <v>44</v>
      </c>
      <c r="V18" s="83" t="s">
        <v>43</v>
      </c>
      <c r="W18" s="805"/>
      <c r="X18" s="805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580" t="s">
        <v>75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54"/>
      <c r="AB19" s="54"/>
      <c r="AC19" s="54"/>
    </row>
    <row r="20" spans="1:68" ht="16.5" customHeight="1" x14ac:dyDescent="0.25">
      <c r="A20" s="572" t="s">
        <v>75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5"/>
      <c r="AB20" s="65"/>
      <c r="AC20" s="79"/>
    </row>
    <row r="21" spans="1:68" ht="14.25" customHeight="1" x14ac:dyDescent="0.25">
      <c r="A21" s="556" t="s">
        <v>76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57">
        <v>4680115886643</v>
      </c>
      <c r="E22" s="5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4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5"/>
      <c r="P23" s="561" t="s">
        <v>40</v>
      </c>
      <c r="Q23" s="562"/>
      <c r="R23" s="562"/>
      <c r="S23" s="562"/>
      <c r="T23" s="562"/>
      <c r="U23" s="562"/>
      <c r="V23" s="5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5"/>
      <c r="P24" s="561" t="s">
        <v>40</v>
      </c>
      <c r="Q24" s="562"/>
      <c r="R24" s="562"/>
      <c r="S24" s="562"/>
      <c r="T24" s="562"/>
      <c r="U24" s="562"/>
      <c r="V24" s="5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56" t="s">
        <v>82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557">
        <v>4680115887350</v>
      </c>
      <c r="E26" s="5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0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9"/>
      <c r="R26" s="559"/>
      <c r="S26" s="559"/>
      <c r="T26" s="5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557">
        <v>4680115885912</v>
      </c>
      <c r="E27" s="5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9"/>
      <c r="R27" s="559"/>
      <c r="S27" s="559"/>
      <c r="T27" s="5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557">
        <v>4607091388237</v>
      </c>
      <c r="E28" s="5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9"/>
      <c r="R28" s="559"/>
      <c r="S28" s="559"/>
      <c r="T28" s="5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4301051907</v>
      </c>
      <c r="D29" s="557">
        <v>4680115886230</v>
      </c>
      <c r="E29" s="5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7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9"/>
      <c r="R29" s="559"/>
      <c r="S29" s="559"/>
      <c r="T29" s="5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57">
        <v>4680115885905</v>
      </c>
      <c r="E30" s="5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8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9"/>
      <c r="R30" s="559"/>
      <c r="S30" s="559"/>
      <c r="T30" s="5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57">
        <v>4607091388244</v>
      </c>
      <c r="E31" s="5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8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9"/>
      <c r="R31" s="559"/>
      <c r="S31" s="559"/>
      <c r="T31" s="5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5"/>
      <c r="P32" s="561" t="s">
        <v>40</v>
      </c>
      <c r="Q32" s="562"/>
      <c r="R32" s="562"/>
      <c r="S32" s="562"/>
      <c r="T32" s="562"/>
      <c r="U32" s="562"/>
      <c r="V32" s="5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5"/>
      <c r="P33" s="561" t="s">
        <v>40</v>
      </c>
      <c r="Q33" s="562"/>
      <c r="R33" s="562"/>
      <c r="S33" s="562"/>
      <c r="T33" s="562"/>
      <c r="U33" s="562"/>
      <c r="V33" s="5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56" t="s">
        <v>105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557">
        <v>4607091388503</v>
      </c>
      <c r="E35" s="5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9"/>
      <c r="R35" s="559"/>
      <c r="S35" s="559"/>
      <c r="T35" s="5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5"/>
      <c r="P36" s="561" t="s">
        <v>40</v>
      </c>
      <c r="Q36" s="562"/>
      <c r="R36" s="562"/>
      <c r="S36" s="562"/>
      <c r="T36" s="562"/>
      <c r="U36" s="562"/>
      <c r="V36" s="5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5"/>
      <c r="P37" s="561" t="s">
        <v>40</v>
      </c>
      <c r="Q37" s="562"/>
      <c r="R37" s="562"/>
      <c r="S37" s="562"/>
      <c r="T37" s="562"/>
      <c r="U37" s="562"/>
      <c r="V37" s="5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80" t="s">
        <v>111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54"/>
      <c r="AB38" s="54"/>
      <c r="AC38" s="54"/>
    </row>
    <row r="39" spans="1:68" ht="16.5" customHeight="1" x14ac:dyDescent="0.25">
      <c r="A39" s="572" t="s">
        <v>112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5"/>
      <c r="AB39" s="65"/>
      <c r="AC39" s="79"/>
    </row>
    <row r="40" spans="1:68" ht="14.25" customHeight="1" x14ac:dyDescent="0.25">
      <c r="A40" s="556" t="s">
        <v>113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557">
        <v>4607091385670</v>
      </c>
      <c r="E41" s="5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7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9"/>
      <c r="R41" s="559"/>
      <c r="S41" s="559"/>
      <c r="T41" s="5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557">
        <v>4607091385687</v>
      </c>
      <c r="E42" s="5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9"/>
      <c r="R42" s="559"/>
      <c r="S42" s="559"/>
      <c r="T42" s="5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122</v>
      </c>
      <c r="B43" s="63" t="s">
        <v>123</v>
      </c>
      <c r="C43" s="36">
        <v>4301011565</v>
      </c>
      <c r="D43" s="557">
        <v>4680115882539</v>
      </c>
      <c r="E43" s="5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7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9"/>
      <c r="R43" s="559"/>
      <c r="S43" s="559"/>
      <c r="T43" s="5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P44" s="561" t="s">
        <v>40</v>
      </c>
      <c r="Q44" s="562"/>
      <c r="R44" s="562"/>
      <c r="S44" s="562"/>
      <c r="T44" s="562"/>
      <c r="U44" s="562"/>
      <c r="V44" s="56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5"/>
      <c r="P45" s="561" t="s">
        <v>40</v>
      </c>
      <c r="Q45" s="562"/>
      <c r="R45" s="562"/>
      <c r="S45" s="562"/>
      <c r="T45" s="562"/>
      <c r="U45" s="562"/>
      <c r="V45" s="56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56" t="s">
        <v>82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66"/>
      <c r="AB46" s="66"/>
      <c r="AC46" s="80"/>
    </row>
    <row r="47" spans="1:68" ht="16.5" customHeight="1" x14ac:dyDescent="0.25">
      <c r="A47" s="63" t="s">
        <v>124</v>
      </c>
      <c r="B47" s="63" t="s">
        <v>125</v>
      </c>
      <c r="C47" s="36">
        <v>4301051820</v>
      </c>
      <c r="D47" s="557">
        <v>4680115884915</v>
      </c>
      <c r="E47" s="55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9"/>
      <c r="R47" s="559"/>
      <c r="S47" s="559"/>
      <c r="T47" s="56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5"/>
      <c r="P48" s="561" t="s">
        <v>40</v>
      </c>
      <c r="Q48" s="562"/>
      <c r="R48" s="562"/>
      <c r="S48" s="562"/>
      <c r="T48" s="562"/>
      <c r="U48" s="562"/>
      <c r="V48" s="56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5"/>
      <c r="P49" s="561" t="s">
        <v>40</v>
      </c>
      <c r="Q49" s="562"/>
      <c r="R49" s="562"/>
      <c r="S49" s="562"/>
      <c r="T49" s="562"/>
      <c r="U49" s="562"/>
      <c r="V49" s="56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72" t="s">
        <v>127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5"/>
      <c r="AB50" s="65"/>
      <c r="AC50" s="79"/>
    </row>
    <row r="51" spans="1:68" ht="14.25" customHeight="1" x14ac:dyDescent="0.25">
      <c r="A51" s="556" t="s">
        <v>113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557">
        <v>4680115885882</v>
      </c>
      <c r="E52" s="55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7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9"/>
      <c r="R52" s="559"/>
      <c r="S52" s="559"/>
      <c r="T52" s="5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557">
        <v>4680115881426</v>
      </c>
      <c r="E53" s="55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9"/>
      <c r="R53" s="559"/>
      <c r="S53" s="559"/>
      <c r="T53" s="5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557">
        <v>4680115880283</v>
      </c>
      <c r="E54" s="55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7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9"/>
      <c r="R54" s="559"/>
      <c r="S54" s="559"/>
      <c r="T54" s="5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557">
        <v>4680115881525</v>
      </c>
      <c r="E55" s="55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7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9"/>
      <c r="R55" s="559"/>
      <c r="S55" s="559"/>
      <c r="T55" s="5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557">
        <v>4680115885899</v>
      </c>
      <c r="E56" s="55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7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9"/>
      <c r="R56" s="559"/>
      <c r="S56" s="559"/>
      <c r="T56" s="5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557">
        <v>4680115881419</v>
      </c>
      <c r="E57" s="55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7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9"/>
      <c r="R57" s="559"/>
      <c r="S57" s="559"/>
      <c r="T57" s="5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5"/>
      <c r="P58" s="561" t="s">
        <v>40</v>
      </c>
      <c r="Q58" s="562"/>
      <c r="R58" s="562"/>
      <c r="S58" s="562"/>
      <c r="T58" s="562"/>
      <c r="U58" s="562"/>
      <c r="V58" s="56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5"/>
      <c r="P59" s="561" t="s">
        <v>40</v>
      </c>
      <c r="Q59" s="562"/>
      <c r="R59" s="562"/>
      <c r="S59" s="562"/>
      <c r="T59" s="562"/>
      <c r="U59" s="562"/>
      <c r="V59" s="56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56" t="s">
        <v>145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557">
        <v>4680115881440</v>
      </c>
      <c r="E61" s="55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9"/>
      <c r="R61" s="559"/>
      <c r="S61" s="559"/>
      <c r="T61" s="5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149</v>
      </c>
      <c r="B62" s="63" t="s">
        <v>150</v>
      </c>
      <c r="C62" s="36">
        <v>4301020358</v>
      </c>
      <c r="D62" s="557">
        <v>4680115885950</v>
      </c>
      <c r="E62" s="557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9"/>
      <c r="R62" s="559"/>
      <c r="S62" s="559"/>
      <c r="T62" s="5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557">
        <v>4680115881433</v>
      </c>
      <c r="E63" s="557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7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9"/>
      <c r="R63" s="559"/>
      <c r="S63" s="559"/>
      <c r="T63" s="5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5"/>
      <c r="P64" s="561" t="s">
        <v>40</v>
      </c>
      <c r="Q64" s="562"/>
      <c r="R64" s="562"/>
      <c r="S64" s="562"/>
      <c r="T64" s="562"/>
      <c r="U64" s="562"/>
      <c r="V64" s="563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564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5"/>
      <c r="P65" s="561" t="s">
        <v>40</v>
      </c>
      <c r="Q65" s="562"/>
      <c r="R65" s="562"/>
      <c r="S65" s="562"/>
      <c r="T65" s="562"/>
      <c r="U65" s="562"/>
      <c r="V65" s="563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556" t="s">
        <v>76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557">
        <v>4680115885073</v>
      </c>
      <c r="E67" s="55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9"/>
      <c r="R67" s="559"/>
      <c r="S67" s="559"/>
      <c r="T67" s="56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557">
        <v>4680115885059</v>
      </c>
      <c r="E68" s="55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9"/>
      <c r="R68" s="559"/>
      <c r="S68" s="559"/>
      <c r="T68" s="56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557">
        <v>4680115885097</v>
      </c>
      <c r="E69" s="5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9"/>
      <c r="R69" s="559"/>
      <c r="S69" s="559"/>
      <c r="T69" s="5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5"/>
      <c r="P70" s="561" t="s">
        <v>40</v>
      </c>
      <c r="Q70" s="562"/>
      <c r="R70" s="562"/>
      <c r="S70" s="562"/>
      <c r="T70" s="562"/>
      <c r="U70" s="562"/>
      <c r="V70" s="563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5"/>
      <c r="P71" s="561" t="s">
        <v>40</v>
      </c>
      <c r="Q71" s="562"/>
      <c r="R71" s="562"/>
      <c r="S71" s="562"/>
      <c r="T71" s="562"/>
      <c r="U71" s="562"/>
      <c r="V71" s="563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56" t="s">
        <v>82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557">
        <v>4680115881891</v>
      </c>
      <c r="E73" s="557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9"/>
      <c r="R73" s="559"/>
      <c r="S73" s="559"/>
      <c r="T73" s="56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557">
        <v>4680115885769</v>
      </c>
      <c r="E74" s="557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9"/>
      <c r="R74" s="559"/>
      <c r="S74" s="559"/>
      <c r="T74" s="56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168</v>
      </c>
      <c r="B75" s="63" t="s">
        <v>169</v>
      </c>
      <c r="C75" s="36">
        <v>4301051837</v>
      </c>
      <c r="D75" s="557">
        <v>4680115884311</v>
      </c>
      <c r="E75" s="557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9"/>
      <c r="R75" s="559"/>
      <c r="S75" s="559"/>
      <c r="T75" s="5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4301051844</v>
      </c>
      <c r="D76" s="557">
        <v>4680115885929</v>
      </c>
      <c r="E76" s="557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7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9"/>
      <c r="R76" s="559"/>
      <c r="S76" s="559"/>
      <c r="T76" s="5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4301051929</v>
      </c>
      <c r="D77" s="557">
        <v>4680115884403</v>
      </c>
      <c r="E77" s="557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7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9"/>
      <c r="R77" s="559"/>
      <c r="S77" s="559"/>
      <c r="T77" s="5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5"/>
      <c r="P78" s="561" t="s">
        <v>40</v>
      </c>
      <c r="Q78" s="562"/>
      <c r="R78" s="562"/>
      <c r="S78" s="562"/>
      <c r="T78" s="562"/>
      <c r="U78" s="562"/>
      <c r="V78" s="563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64"/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5"/>
      <c r="P79" s="561" t="s">
        <v>40</v>
      </c>
      <c r="Q79" s="562"/>
      <c r="R79" s="562"/>
      <c r="S79" s="562"/>
      <c r="T79" s="562"/>
      <c r="U79" s="562"/>
      <c r="V79" s="563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556" t="s">
        <v>175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557">
        <v>4680115881532</v>
      </c>
      <c r="E81" s="557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77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9"/>
      <c r="R81" s="559"/>
      <c r="S81" s="559"/>
      <c r="T81" s="5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179</v>
      </c>
      <c r="B82" s="63" t="s">
        <v>180</v>
      </c>
      <c r="C82" s="36">
        <v>4301060351</v>
      </c>
      <c r="D82" s="557">
        <v>4680115881464</v>
      </c>
      <c r="E82" s="55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7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9"/>
      <c r="R82" s="559"/>
      <c r="S82" s="559"/>
      <c r="T82" s="56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5"/>
      <c r="P83" s="561" t="s">
        <v>40</v>
      </c>
      <c r="Q83" s="562"/>
      <c r="R83" s="562"/>
      <c r="S83" s="562"/>
      <c r="T83" s="562"/>
      <c r="U83" s="562"/>
      <c r="V83" s="563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564"/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5"/>
      <c r="P84" s="561" t="s">
        <v>40</v>
      </c>
      <c r="Q84" s="562"/>
      <c r="R84" s="562"/>
      <c r="S84" s="562"/>
      <c r="T84" s="562"/>
      <c r="U84" s="562"/>
      <c r="V84" s="563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572" t="s">
        <v>182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72"/>
      <c r="AA85" s="65"/>
      <c r="AB85" s="65"/>
      <c r="AC85" s="79"/>
    </row>
    <row r="86" spans="1:68" ht="14.25" customHeight="1" x14ac:dyDescent="0.25">
      <c r="A86" s="556" t="s">
        <v>113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557">
        <v>4680115881327</v>
      </c>
      <c r="E87" s="55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7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9"/>
      <c r="R87" s="559"/>
      <c r="S87" s="559"/>
      <c r="T87" s="56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186</v>
      </c>
      <c r="B88" s="63" t="s">
        <v>187</v>
      </c>
      <c r="C88" s="36">
        <v>4301011476</v>
      </c>
      <c r="D88" s="557">
        <v>4680115881518</v>
      </c>
      <c r="E88" s="55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9"/>
      <c r="R88" s="559"/>
      <c r="S88" s="559"/>
      <c r="T88" s="56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557">
        <v>4680115881303</v>
      </c>
      <c r="E89" s="55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7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9"/>
      <c r="R89" s="559"/>
      <c r="S89" s="559"/>
      <c r="T89" s="56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5"/>
      <c r="P90" s="561" t="s">
        <v>40</v>
      </c>
      <c r="Q90" s="562"/>
      <c r="R90" s="562"/>
      <c r="S90" s="562"/>
      <c r="T90" s="562"/>
      <c r="U90" s="562"/>
      <c r="V90" s="563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564"/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5"/>
      <c r="P91" s="561" t="s">
        <v>40</v>
      </c>
      <c r="Q91" s="562"/>
      <c r="R91" s="562"/>
      <c r="S91" s="562"/>
      <c r="T91" s="562"/>
      <c r="U91" s="562"/>
      <c r="V91" s="563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556" t="s">
        <v>82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557">
        <v>4607091386967</v>
      </c>
      <c r="E93" s="55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766" t="s">
        <v>192</v>
      </c>
      <c r="Q93" s="559"/>
      <c r="R93" s="559"/>
      <c r="S93" s="559"/>
      <c r="T93" s="56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194</v>
      </c>
      <c r="B94" s="63" t="s">
        <v>195</v>
      </c>
      <c r="C94" s="36">
        <v>4301051788</v>
      </c>
      <c r="D94" s="557">
        <v>4680115884953</v>
      </c>
      <c r="E94" s="557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9"/>
      <c r="R94" s="559"/>
      <c r="S94" s="559"/>
      <c r="T94" s="56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557">
        <v>4607091385731</v>
      </c>
      <c r="E95" s="557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9"/>
      <c r="R95" s="559"/>
      <c r="S95" s="559"/>
      <c r="T95" s="56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199</v>
      </c>
      <c r="B96" s="63" t="s">
        <v>200</v>
      </c>
      <c r="C96" s="36">
        <v>4301051438</v>
      </c>
      <c r="D96" s="557">
        <v>4680115880894</v>
      </c>
      <c r="E96" s="557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9"/>
      <c r="R96" s="559"/>
      <c r="S96" s="559"/>
      <c r="T96" s="56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5"/>
      <c r="P97" s="561" t="s">
        <v>40</v>
      </c>
      <c r="Q97" s="562"/>
      <c r="R97" s="562"/>
      <c r="S97" s="562"/>
      <c r="T97" s="562"/>
      <c r="U97" s="562"/>
      <c r="V97" s="563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564"/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5"/>
      <c r="P98" s="561" t="s">
        <v>40</v>
      </c>
      <c r="Q98" s="562"/>
      <c r="R98" s="562"/>
      <c r="S98" s="562"/>
      <c r="T98" s="562"/>
      <c r="U98" s="562"/>
      <c r="V98" s="563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572" t="s">
        <v>202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2"/>
      <c r="V99" s="572"/>
      <c r="W99" s="572"/>
      <c r="X99" s="572"/>
      <c r="Y99" s="572"/>
      <c r="Z99" s="572"/>
      <c r="AA99" s="65"/>
      <c r="AB99" s="65"/>
      <c r="AC99" s="79"/>
    </row>
    <row r="100" spans="1:68" ht="14.25" customHeight="1" x14ac:dyDescent="0.25">
      <c r="A100" s="556" t="s">
        <v>113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557">
        <v>4680115882133</v>
      </c>
      <c r="E101" s="557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7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9"/>
      <c r="R101" s="559"/>
      <c r="S101" s="559"/>
      <c r="T101" s="5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4301011417</v>
      </c>
      <c r="D102" s="557">
        <v>4680115880269</v>
      </c>
      <c r="E102" s="557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7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9"/>
      <c r="R102" s="559"/>
      <c r="S102" s="559"/>
      <c r="T102" s="5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4301011415</v>
      </c>
      <c r="D103" s="557">
        <v>4680115880429</v>
      </c>
      <c r="E103" s="557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7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9"/>
      <c r="R103" s="559"/>
      <c r="S103" s="559"/>
      <c r="T103" s="5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4301011462</v>
      </c>
      <c r="D104" s="557">
        <v>4680115881457</v>
      </c>
      <c r="E104" s="557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7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9"/>
      <c r="R104" s="559"/>
      <c r="S104" s="559"/>
      <c r="T104" s="5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5"/>
      <c r="P105" s="561" t="s">
        <v>40</v>
      </c>
      <c r="Q105" s="562"/>
      <c r="R105" s="562"/>
      <c r="S105" s="562"/>
      <c r="T105" s="562"/>
      <c r="U105" s="562"/>
      <c r="V105" s="563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564"/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5"/>
      <c r="P106" s="561" t="s">
        <v>40</v>
      </c>
      <c r="Q106" s="562"/>
      <c r="R106" s="562"/>
      <c r="S106" s="562"/>
      <c r="T106" s="562"/>
      <c r="U106" s="562"/>
      <c r="V106" s="563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556" t="s">
        <v>145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557">
        <v>4680115881488</v>
      </c>
      <c r="E108" s="557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9"/>
      <c r="R108" s="559"/>
      <c r="S108" s="559"/>
      <c r="T108" s="5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215</v>
      </c>
      <c r="B109" s="63" t="s">
        <v>216</v>
      </c>
      <c r="C109" s="36">
        <v>4301020346</v>
      </c>
      <c r="D109" s="557">
        <v>4680115882775</v>
      </c>
      <c r="E109" s="557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7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9"/>
      <c r="R109" s="559"/>
      <c r="S109" s="559"/>
      <c r="T109" s="5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557">
        <v>4680115880658</v>
      </c>
      <c r="E110" s="557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9"/>
      <c r="R110" s="559"/>
      <c r="S110" s="559"/>
      <c r="T110" s="5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5"/>
      <c r="P111" s="561" t="s">
        <v>40</v>
      </c>
      <c r="Q111" s="562"/>
      <c r="R111" s="562"/>
      <c r="S111" s="562"/>
      <c r="T111" s="562"/>
      <c r="U111" s="562"/>
      <c r="V111" s="563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64"/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5"/>
      <c r="P112" s="561" t="s">
        <v>40</v>
      </c>
      <c r="Q112" s="562"/>
      <c r="R112" s="562"/>
      <c r="S112" s="562"/>
      <c r="T112" s="562"/>
      <c r="U112" s="562"/>
      <c r="V112" s="563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56" t="s">
        <v>82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557">
        <v>4607091385168</v>
      </c>
      <c r="E114" s="557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9"/>
      <c r="R114" s="559"/>
      <c r="S114" s="559"/>
      <c r="T114" s="5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4301051730</v>
      </c>
      <c r="D115" s="557">
        <v>4607091383256</v>
      </c>
      <c r="E115" s="557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7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9"/>
      <c r="R115" s="559"/>
      <c r="S115" s="559"/>
      <c r="T115" s="5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557">
        <v>4607091385748</v>
      </c>
      <c r="E116" s="557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75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9"/>
      <c r="R116" s="559"/>
      <c r="S116" s="559"/>
      <c r="T116" s="5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557">
        <v>4680115884533</v>
      </c>
      <c r="E117" s="557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7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9"/>
      <c r="R117" s="559"/>
      <c r="S117" s="559"/>
      <c r="T117" s="56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5"/>
      <c r="P118" s="561" t="s">
        <v>40</v>
      </c>
      <c r="Q118" s="562"/>
      <c r="R118" s="562"/>
      <c r="S118" s="562"/>
      <c r="T118" s="562"/>
      <c r="U118" s="562"/>
      <c r="V118" s="563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564"/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5"/>
      <c r="P119" s="561" t="s">
        <v>40</v>
      </c>
      <c r="Q119" s="562"/>
      <c r="R119" s="562"/>
      <c r="S119" s="562"/>
      <c r="T119" s="562"/>
      <c r="U119" s="562"/>
      <c r="V119" s="563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556" t="s">
        <v>175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557">
        <v>4680115882652</v>
      </c>
      <c r="E121" s="557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7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9"/>
      <c r="R121" s="559"/>
      <c r="S121" s="559"/>
      <c r="T121" s="56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232</v>
      </c>
      <c r="B122" s="63" t="s">
        <v>233</v>
      </c>
      <c r="C122" s="36">
        <v>4301060317</v>
      </c>
      <c r="D122" s="557">
        <v>4680115880238</v>
      </c>
      <c r="E122" s="557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75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9"/>
      <c r="R122" s="559"/>
      <c r="S122" s="559"/>
      <c r="T122" s="56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64"/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5"/>
      <c r="P123" s="561" t="s">
        <v>40</v>
      </c>
      <c r="Q123" s="562"/>
      <c r="R123" s="562"/>
      <c r="S123" s="562"/>
      <c r="T123" s="562"/>
      <c r="U123" s="562"/>
      <c r="V123" s="563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564"/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5"/>
      <c r="P124" s="561" t="s">
        <v>40</v>
      </c>
      <c r="Q124" s="562"/>
      <c r="R124" s="562"/>
      <c r="S124" s="562"/>
      <c r="T124" s="562"/>
      <c r="U124" s="562"/>
      <c r="V124" s="563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572" t="s">
        <v>235</v>
      </c>
      <c r="B125" s="572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2"/>
      <c r="O125" s="572"/>
      <c r="P125" s="572"/>
      <c r="Q125" s="572"/>
      <c r="R125" s="572"/>
      <c r="S125" s="572"/>
      <c r="T125" s="572"/>
      <c r="U125" s="572"/>
      <c r="V125" s="572"/>
      <c r="W125" s="572"/>
      <c r="X125" s="572"/>
      <c r="Y125" s="572"/>
      <c r="Z125" s="572"/>
      <c r="AA125" s="65"/>
      <c r="AB125" s="65"/>
      <c r="AC125" s="79"/>
    </row>
    <row r="126" spans="1:68" ht="14.25" customHeight="1" x14ac:dyDescent="0.25">
      <c r="A126" s="556" t="s">
        <v>113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557">
        <v>4680115882577</v>
      </c>
      <c r="E127" s="557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7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9"/>
      <c r="R127" s="559"/>
      <c r="S127" s="559"/>
      <c r="T127" s="5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236</v>
      </c>
      <c r="B128" s="63" t="s">
        <v>239</v>
      </c>
      <c r="C128" s="36">
        <v>4301011562</v>
      </c>
      <c r="D128" s="557">
        <v>4680115882577</v>
      </c>
      <c r="E128" s="557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75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9"/>
      <c r="R128" s="559"/>
      <c r="S128" s="559"/>
      <c r="T128" s="5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64"/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5"/>
      <c r="P129" s="561" t="s">
        <v>40</v>
      </c>
      <c r="Q129" s="562"/>
      <c r="R129" s="562"/>
      <c r="S129" s="562"/>
      <c r="T129" s="562"/>
      <c r="U129" s="562"/>
      <c r="V129" s="563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564"/>
      <c r="B130" s="564"/>
      <c r="C130" s="564"/>
      <c r="D130" s="564"/>
      <c r="E130" s="564"/>
      <c r="F130" s="564"/>
      <c r="G130" s="564"/>
      <c r="H130" s="564"/>
      <c r="I130" s="564"/>
      <c r="J130" s="564"/>
      <c r="K130" s="564"/>
      <c r="L130" s="564"/>
      <c r="M130" s="564"/>
      <c r="N130" s="564"/>
      <c r="O130" s="565"/>
      <c r="P130" s="561" t="s">
        <v>40</v>
      </c>
      <c r="Q130" s="562"/>
      <c r="R130" s="562"/>
      <c r="S130" s="562"/>
      <c r="T130" s="562"/>
      <c r="U130" s="562"/>
      <c r="V130" s="563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556" t="s">
        <v>76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557">
        <v>4680115883444</v>
      </c>
      <c r="E132" s="557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7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9"/>
      <c r="R132" s="559"/>
      <c r="S132" s="559"/>
      <c r="T132" s="5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243</v>
      </c>
      <c r="C133" s="36">
        <v>4301031235</v>
      </c>
      <c r="D133" s="557">
        <v>4680115883444</v>
      </c>
      <c r="E133" s="557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9"/>
      <c r="R133" s="559"/>
      <c r="S133" s="559"/>
      <c r="T133" s="5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64"/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5"/>
      <c r="P134" s="561" t="s">
        <v>40</v>
      </c>
      <c r="Q134" s="562"/>
      <c r="R134" s="562"/>
      <c r="S134" s="562"/>
      <c r="T134" s="562"/>
      <c r="U134" s="562"/>
      <c r="V134" s="56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64"/>
      <c r="B135" s="564"/>
      <c r="C135" s="564"/>
      <c r="D135" s="564"/>
      <c r="E135" s="564"/>
      <c r="F135" s="564"/>
      <c r="G135" s="564"/>
      <c r="H135" s="564"/>
      <c r="I135" s="564"/>
      <c r="J135" s="564"/>
      <c r="K135" s="564"/>
      <c r="L135" s="564"/>
      <c r="M135" s="564"/>
      <c r="N135" s="564"/>
      <c r="O135" s="565"/>
      <c r="P135" s="561" t="s">
        <v>40</v>
      </c>
      <c r="Q135" s="562"/>
      <c r="R135" s="562"/>
      <c r="S135" s="562"/>
      <c r="T135" s="562"/>
      <c r="U135" s="562"/>
      <c r="V135" s="56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556" t="s">
        <v>82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66"/>
      <c r="AB136" s="66"/>
      <c r="AC136" s="80"/>
    </row>
    <row r="137" spans="1:68" ht="16.5" customHeight="1" x14ac:dyDescent="0.25">
      <c r="A137" s="63" t="s">
        <v>244</v>
      </c>
      <c r="B137" s="63" t="s">
        <v>245</v>
      </c>
      <c r="C137" s="36">
        <v>4301051477</v>
      </c>
      <c r="D137" s="557">
        <v>4680115882584</v>
      </c>
      <c r="E137" s="557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9"/>
      <c r="R137" s="559"/>
      <c r="S137" s="559"/>
      <c r="T137" s="5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244</v>
      </c>
      <c r="B138" s="63" t="s">
        <v>246</v>
      </c>
      <c r="C138" s="36">
        <v>4301051476</v>
      </c>
      <c r="D138" s="557">
        <v>4680115882584</v>
      </c>
      <c r="E138" s="557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9"/>
      <c r="R138" s="559"/>
      <c r="S138" s="559"/>
      <c r="T138" s="56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64"/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5"/>
      <c r="P139" s="561" t="s">
        <v>40</v>
      </c>
      <c r="Q139" s="562"/>
      <c r="R139" s="562"/>
      <c r="S139" s="562"/>
      <c r="T139" s="562"/>
      <c r="U139" s="562"/>
      <c r="V139" s="56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64"/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5"/>
      <c r="P140" s="561" t="s">
        <v>40</v>
      </c>
      <c r="Q140" s="562"/>
      <c r="R140" s="562"/>
      <c r="S140" s="562"/>
      <c r="T140" s="562"/>
      <c r="U140" s="562"/>
      <c r="V140" s="56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572" t="s">
        <v>111</v>
      </c>
      <c r="B141" s="572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2"/>
      <c r="O141" s="572"/>
      <c r="P141" s="572"/>
      <c r="Q141" s="572"/>
      <c r="R141" s="572"/>
      <c r="S141" s="572"/>
      <c r="T141" s="572"/>
      <c r="U141" s="572"/>
      <c r="V141" s="572"/>
      <c r="W141" s="572"/>
      <c r="X141" s="572"/>
      <c r="Y141" s="572"/>
      <c r="Z141" s="572"/>
      <c r="AA141" s="65"/>
      <c r="AB141" s="65"/>
      <c r="AC141" s="79"/>
    </row>
    <row r="142" spans="1:68" ht="14.25" customHeight="1" x14ac:dyDescent="0.25">
      <c r="A142" s="556" t="s">
        <v>113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66"/>
      <c r="AB142" s="66"/>
      <c r="AC142" s="80"/>
    </row>
    <row r="143" spans="1:68" ht="27" customHeight="1" x14ac:dyDescent="0.25">
      <c r="A143" s="63" t="s">
        <v>247</v>
      </c>
      <c r="B143" s="63" t="s">
        <v>248</v>
      </c>
      <c r="C143" s="36">
        <v>4301011705</v>
      </c>
      <c r="D143" s="557">
        <v>4607091384604</v>
      </c>
      <c r="E143" s="557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9"/>
      <c r="R143" s="559"/>
      <c r="S143" s="559"/>
      <c r="T143" s="56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250</v>
      </c>
      <c r="B144" s="63" t="s">
        <v>251</v>
      </c>
      <c r="C144" s="36">
        <v>4301012179</v>
      </c>
      <c r="D144" s="557">
        <v>4680115886810</v>
      </c>
      <c r="E144" s="557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743" t="s">
        <v>252</v>
      </c>
      <c r="Q144" s="559"/>
      <c r="R144" s="559"/>
      <c r="S144" s="559"/>
      <c r="T144" s="560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564"/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5"/>
      <c r="P145" s="561" t="s">
        <v>40</v>
      </c>
      <c r="Q145" s="562"/>
      <c r="R145" s="562"/>
      <c r="S145" s="562"/>
      <c r="T145" s="562"/>
      <c r="U145" s="562"/>
      <c r="V145" s="563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564"/>
      <c r="B146" s="564"/>
      <c r="C146" s="564"/>
      <c r="D146" s="564"/>
      <c r="E146" s="564"/>
      <c r="F146" s="564"/>
      <c r="G146" s="564"/>
      <c r="H146" s="564"/>
      <c r="I146" s="564"/>
      <c r="J146" s="564"/>
      <c r="K146" s="564"/>
      <c r="L146" s="564"/>
      <c r="M146" s="564"/>
      <c r="N146" s="564"/>
      <c r="O146" s="565"/>
      <c r="P146" s="561" t="s">
        <v>40</v>
      </c>
      <c r="Q146" s="562"/>
      <c r="R146" s="562"/>
      <c r="S146" s="562"/>
      <c r="T146" s="562"/>
      <c r="U146" s="562"/>
      <c r="V146" s="563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556" t="s">
        <v>76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557">
        <v>4607091387667</v>
      </c>
      <c r="E148" s="55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7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9"/>
      <c r="R148" s="559"/>
      <c r="S148" s="559"/>
      <c r="T148" s="5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557">
        <v>4607091387636</v>
      </c>
      <c r="E149" s="557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7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9"/>
      <c r="R149" s="559"/>
      <c r="S149" s="559"/>
      <c r="T149" s="56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260</v>
      </c>
      <c r="B150" s="63" t="s">
        <v>261</v>
      </c>
      <c r="C150" s="36">
        <v>4301030963</v>
      </c>
      <c r="D150" s="557">
        <v>4607091382426</v>
      </c>
      <c r="E150" s="55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9"/>
      <c r="R150" s="559"/>
      <c r="S150" s="559"/>
      <c r="T150" s="56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564"/>
      <c r="B151" s="564"/>
      <c r="C151" s="564"/>
      <c r="D151" s="564"/>
      <c r="E151" s="564"/>
      <c r="F151" s="564"/>
      <c r="G151" s="564"/>
      <c r="H151" s="564"/>
      <c r="I151" s="564"/>
      <c r="J151" s="564"/>
      <c r="K151" s="564"/>
      <c r="L151" s="564"/>
      <c r="M151" s="564"/>
      <c r="N151" s="564"/>
      <c r="O151" s="565"/>
      <c r="P151" s="561" t="s">
        <v>40</v>
      </c>
      <c r="Q151" s="562"/>
      <c r="R151" s="562"/>
      <c r="S151" s="562"/>
      <c r="T151" s="562"/>
      <c r="U151" s="562"/>
      <c r="V151" s="563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564"/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5"/>
      <c r="P152" s="561" t="s">
        <v>40</v>
      </c>
      <c r="Q152" s="562"/>
      <c r="R152" s="562"/>
      <c r="S152" s="562"/>
      <c r="T152" s="562"/>
      <c r="U152" s="562"/>
      <c r="V152" s="563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580" t="s">
        <v>263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4"/>
      <c r="AB153" s="54"/>
      <c r="AC153" s="54"/>
    </row>
    <row r="154" spans="1:68" ht="16.5" customHeight="1" x14ac:dyDescent="0.25">
      <c r="A154" s="572" t="s">
        <v>264</v>
      </c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2"/>
      <c r="V154" s="572"/>
      <c r="W154" s="572"/>
      <c r="X154" s="572"/>
      <c r="Y154" s="572"/>
      <c r="Z154" s="572"/>
      <c r="AA154" s="65"/>
      <c r="AB154" s="65"/>
      <c r="AC154" s="79"/>
    </row>
    <row r="155" spans="1:68" ht="14.25" customHeight="1" x14ac:dyDescent="0.25">
      <c r="A155" s="556" t="s">
        <v>145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66"/>
      <c r="AB155" s="66"/>
      <c r="AC155" s="80"/>
    </row>
    <row r="156" spans="1:68" ht="27" customHeight="1" x14ac:dyDescent="0.25">
      <c r="A156" s="63" t="s">
        <v>265</v>
      </c>
      <c r="B156" s="63" t="s">
        <v>266</v>
      </c>
      <c r="C156" s="36">
        <v>4301020323</v>
      </c>
      <c r="D156" s="557">
        <v>4680115886223</v>
      </c>
      <c r="E156" s="557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9"/>
      <c r="R156" s="559"/>
      <c r="S156" s="559"/>
      <c r="T156" s="5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564"/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5"/>
      <c r="P157" s="561" t="s">
        <v>40</v>
      </c>
      <c r="Q157" s="562"/>
      <c r="R157" s="562"/>
      <c r="S157" s="562"/>
      <c r="T157" s="562"/>
      <c r="U157" s="562"/>
      <c r="V157" s="563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564"/>
      <c r="B158" s="564"/>
      <c r="C158" s="564"/>
      <c r="D158" s="564"/>
      <c r="E158" s="564"/>
      <c r="F158" s="564"/>
      <c r="G158" s="564"/>
      <c r="H158" s="564"/>
      <c r="I158" s="564"/>
      <c r="J158" s="564"/>
      <c r="K158" s="564"/>
      <c r="L158" s="564"/>
      <c r="M158" s="564"/>
      <c r="N158" s="564"/>
      <c r="O158" s="565"/>
      <c r="P158" s="561" t="s">
        <v>40</v>
      </c>
      <c r="Q158" s="562"/>
      <c r="R158" s="562"/>
      <c r="S158" s="562"/>
      <c r="T158" s="562"/>
      <c r="U158" s="562"/>
      <c r="V158" s="563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556" t="s">
        <v>76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557">
        <v>4680115880993</v>
      </c>
      <c r="E160" s="557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9"/>
      <c r="R160" s="559"/>
      <c r="S160" s="559"/>
      <c r="T160" s="560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271</v>
      </c>
      <c r="B161" s="63" t="s">
        <v>272</v>
      </c>
      <c r="C161" s="36">
        <v>4301031204</v>
      </c>
      <c r="D161" s="557">
        <v>4680115881761</v>
      </c>
      <c r="E161" s="557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9"/>
      <c r="R161" s="559"/>
      <c r="S161" s="559"/>
      <c r="T161" s="56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557">
        <v>4680115881563</v>
      </c>
      <c r="E162" s="557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9"/>
      <c r="R162" s="559"/>
      <c r="S162" s="559"/>
      <c r="T162" s="56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277</v>
      </c>
      <c r="B163" s="63" t="s">
        <v>278</v>
      </c>
      <c r="C163" s="36">
        <v>4301031199</v>
      </c>
      <c r="D163" s="557">
        <v>4680115880986</v>
      </c>
      <c r="E163" s="557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9"/>
      <c r="R163" s="559"/>
      <c r="S163" s="559"/>
      <c r="T163" s="56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279</v>
      </c>
      <c r="B164" s="63" t="s">
        <v>280</v>
      </c>
      <c r="C164" s="36">
        <v>4301031205</v>
      </c>
      <c r="D164" s="557">
        <v>4680115881785</v>
      </c>
      <c r="E164" s="557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9"/>
      <c r="R164" s="559"/>
      <c r="S164" s="559"/>
      <c r="T164" s="56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281</v>
      </c>
      <c r="B165" s="63" t="s">
        <v>282</v>
      </c>
      <c r="C165" s="36">
        <v>4301031399</v>
      </c>
      <c r="D165" s="557">
        <v>4680115886537</v>
      </c>
      <c r="E165" s="557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9"/>
      <c r="R165" s="559"/>
      <c r="S165" s="559"/>
      <c r="T165" s="56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284</v>
      </c>
      <c r="B166" s="63" t="s">
        <v>285</v>
      </c>
      <c r="C166" s="36">
        <v>4301031202</v>
      </c>
      <c r="D166" s="557">
        <v>4680115881679</v>
      </c>
      <c r="E166" s="557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9"/>
      <c r="R166" s="559"/>
      <c r="S166" s="559"/>
      <c r="T166" s="56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4301031158</v>
      </c>
      <c r="D167" s="557">
        <v>4680115880191</v>
      </c>
      <c r="E167" s="557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9"/>
      <c r="R167" s="559"/>
      <c r="S167" s="559"/>
      <c r="T167" s="5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4301031245</v>
      </c>
      <c r="D168" s="557">
        <v>4680115883963</v>
      </c>
      <c r="E168" s="557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9"/>
      <c r="R168" s="559"/>
      <c r="S168" s="559"/>
      <c r="T168" s="5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64"/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5"/>
      <c r="P169" s="561" t="s">
        <v>40</v>
      </c>
      <c r="Q169" s="562"/>
      <c r="R169" s="562"/>
      <c r="S169" s="562"/>
      <c r="T169" s="562"/>
      <c r="U169" s="562"/>
      <c r="V169" s="563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564"/>
      <c r="B170" s="564"/>
      <c r="C170" s="564"/>
      <c r="D170" s="564"/>
      <c r="E170" s="564"/>
      <c r="F170" s="564"/>
      <c r="G170" s="564"/>
      <c r="H170" s="564"/>
      <c r="I170" s="564"/>
      <c r="J170" s="564"/>
      <c r="K170" s="564"/>
      <c r="L170" s="564"/>
      <c r="M170" s="564"/>
      <c r="N170" s="564"/>
      <c r="O170" s="565"/>
      <c r="P170" s="561" t="s">
        <v>40</v>
      </c>
      <c r="Q170" s="562"/>
      <c r="R170" s="562"/>
      <c r="S170" s="562"/>
      <c r="T170" s="562"/>
      <c r="U170" s="562"/>
      <c r="V170" s="563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556" t="s">
        <v>105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66"/>
      <c r="AB171" s="66"/>
      <c r="AC171" s="80"/>
    </row>
    <row r="172" spans="1:68" ht="27" customHeight="1" x14ac:dyDescent="0.25">
      <c r="A172" s="63" t="s">
        <v>291</v>
      </c>
      <c r="B172" s="63" t="s">
        <v>292</v>
      </c>
      <c r="C172" s="36">
        <v>4301032053</v>
      </c>
      <c r="D172" s="557">
        <v>4680115886780</v>
      </c>
      <c r="E172" s="55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9"/>
      <c r="R172" s="559"/>
      <c r="S172" s="559"/>
      <c r="T172" s="5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4301032051</v>
      </c>
      <c r="D173" s="557">
        <v>4680115886742</v>
      </c>
      <c r="E173" s="557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9"/>
      <c r="R173" s="559"/>
      <c r="S173" s="559"/>
      <c r="T173" s="5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4301032052</v>
      </c>
      <c r="D174" s="557">
        <v>4680115886766</v>
      </c>
      <c r="E174" s="55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2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9"/>
      <c r="R174" s="559"/>
      <c r="S174" s="559"/>
      <c r="T174" s="56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564"/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5"/>
      <c r="P175" s="561" t="s">
        <v>40</v>
      </c>
      <c r="Q175" s="562"/>
      <c r="R175" s="562"/>
      <c r="S175" s="562"/>
      <c r="T175" s="562"/>
      <c r="U175" s="562"/>
      <c r="V175" s="563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564"/>
      <c r="B176" s="564"/>
      <c r="C176" s="564"/>
      <c r="D176" s="564"/>
      <c r="E176" s="564"/>
      <c r="F176" s="564"/>
      <c r="G176" s="564"/>
      <c r="H176" s="564"/>
      <c r="I176" s="564"/>
      <c r="J176" s="564"/>
      <c r="K176" s="564"/>
      <c r="L176" s="564"/>
      <c r="M176" s="564"/>
      <c r="N176" s="564"/>
      <c r="O176" s="565"/>
      <c r="P176" s="561" t="s">
        <v>40</v>
      </c>
      <c r="Q176" s="562"/>
      <c r="R176" s="562"/>
      <c r="S176" s="562"/>
      <c r="T176" s="562"/>
      <c r="U176" s="562"/>
      <c r="V176" s="563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556" t="s">
        <v>301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66"/>
      <c r="AB177" s="66"/>
      <c r="AC177" s="80"/>
    </row>
    <row r="178" spans="1:68" ht="27" customHeight="1" x14ac:dyDescent="0.25">
      <c r="A178" s="63" t="s">
        <v>302</v>
      </c>
      <c r="B178" s="63" t="s">
        <v>303</v>
      </c>
      <c r="C178" s="36">
        <v>4301170013</v>
      </c>
      <c r="D178" s="557">
        <v>4680115886797</v>
      </c>
      <c r="E178" s="55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9"/>
      <c r="R178" s="559"/>
      <c r="S178" s="559"/>
      <c r="T178" s="5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64"/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5"/>
      <c r="P179" s="561" t="s">
        <v>40</v>
      </c>
      <c r="Q179" s="562"/>
      <c r="R179" s="562"/>
      <c r="S179" s="562"/>
      <c r="T179" s="562"/>
      <c r="U179" s="562"/>
      <c r="V179" s="563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564"/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5"/>
      <c r="P180" s="561" t="s">
        <v>40</v>
      </c>
      <c r="Q180" s="562"/>
      <c r="R180" s="562"/>
      <c r="S180" s="562"/>
      <c r="T180" s="562"/>
      <c r="U180" s="562"/>
      <c r="V180" s="563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572" t="s">
        <v>304</v>
      </c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2"/>
      <c r="P181" s="572"/>
      <c r="Q181" s="572"/>
      <c r="R181" s="572"/>
      <c r="S181" s="572"/>
      <c r="T181" s="572"/>
      <c r="U181" s="572"/>
      <c r="V181" s="572"/>
      <c r="W181" s="572"/>
      <c r="X181" s="572"/>
      <c r="Y181" s="572"/>
      <c r="Z181" s="572"/>
      <c r="AA181" s="65"/>
      <c r="AB181" s="65"/>
      <c r="AC181" s="79"/>
    </row>
    <row r="182" spans="1:68" ht="14.25" customHeight="1" x14ac:dyDescent="0.25">
      <c r="A182" s="556" t="s">
        <v>113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66"/>
      <c r="AB182" s="66"/>
      <c r="AC182" s="80"/>
    </row>
    <row r="183" spans="1:68" ht="16.5" customHeight="1" x14ac:dyDescent="0.25">
      <c r="A183" s="63" t="s">
        <v>305</v>
      </c>
      <c r="B183" s="63" t="s">
        <v>306</v>
      </c>
      <c r="C183" s="36">
        <v>4301011450</v>
      </c>
      <c r="D183" s="557">
        <v>4680115881402</v>
      </c>
      <c r="E183" s="557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9"/>
      <c r="R183" s="559"/>
      <c r="S183" s="559"/>
      <c r="T183" s="5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308</v>
      </c>
      <c r="B184" s="63" t="s">
        <v>309</v>
      </c>
      <c r="C184" s="36">
        <v>4301011768</v>
      </c>
      <c r="D184" s="557">
        <v>4680115881396</v>
      </c>
      <c r="E184" s="557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9"/>
      <c r="R184" s="559"/>
      <c r="S184" s="559"/>
      <c r="T184" s="5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564"/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5"/>
      <c r="P185" s="561" t="s">
        <v>40</v>
      </c>
      <c r="Q185" s="562"/>
      <c r="R185" s="562"/>
      <c r="S185" s="562"/>
      <c r="T185" s="562"/>
      <c r="U185" s="562"/>
      <c r="V185" s="563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564"/>
      <c r="B186" s="564"/>
      <c r="C186" s="564"/>
      <c r="D186" s="564"/>
      <c r="E186" s="564"/>
      <c r="F186" s="564"/>
      <c r="G186" s="564"/>
      <c r="H186" s="564"/>
      <c r="I186" s="564"/>
      <c r="J186" s="564"/>
      <c r="K186" s="564"/>
      <c r="L186" s="564"/>
      <c r="M186" s="564"/>
      <c r="N186" s="564"/>
      <c r="O186" s="565"/>
      <c r="P186" s="561" t="s">
        <v>40</v>
      </c>
      <c r="Q186" s="562"/>
      <c r="R186" s="562"/>
      <c r="S186" s="562"/>
      <c r="T186" s="562"/>
      <c r="U186" s="562"/>
      <c r="V186" s="563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556" t="s">
        <v>145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66"/>
      <c r="AB187" s="66"/>
      <c r="AC187" s="80"/>
    </row>
    <row r="188" spans="1:68" ht="16.5" customHeight="1" x14ac:dyDescent="0.25">
      <c r="A188" s="63" t="s">
        <v>310</v>
      </c>
      <c r="B188" s="63" t="s">
        <v>311</v>
      </c>
      <c r="C188" s="36">
        <v>4301020262</v>
      </c>
      <c r="D188" s="557">
        <v>4680115882935</v>
      </c>
      <c r="E188" s="557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9"/>
      <c r="R188" s="559"/>
      <c r="S188" s="559"/>
      <c r="T188" s="56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313</v>
      </c>
      <c r="B189" s="63" t="s">
        <v>314</v>
      </c>
      <c r="C189" s="36">
        <v>4301020220</v>
      </c>
      <c r="D189" s="557">
        <v>4680115880764</v>
      </c>
      <c r="E189" s="557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9"/>
      <c r="R189" s="559"/>
      <c r="S189" s="559"/>
      <c r="T189" s="5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564"/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5"/>
      <c r="P190" s="561" t="s">
        <v>40</v>
      </c>
      <c r="Q190" s="562"/>
      <c r="R190" s="562"/>
      <c r="S190" s="562"/>
      <c r="T190" s="562"/>
      <c r="U190" s="562"/>
      <c r="V190" s="563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564"/>
      <c r="B191" s="564"/>
      <c r="C191" s="564"/>
      <c r="D191" s="564"/>
      <c r="E191" s="564"/>
      <c r="F191" s="564"/>
      <c r="G191" s="564"/>
      <c r="H191" s="564"/>
      <c r="I191" s="564"/>
      <c r="J191" s="564"/>
      <c r="K191" s="564"/>
      <c r="L191" s="564"/>
      <c r="M191" s="564"/>
      <c r="N191" s="564"/>
      <c r="O191" s="565"/>
      <c r="P191" s="561" t="s">
        <v>40</v>
      </c>
      <c r="Q191" s="562"/>
      <c r="R191" s="562"/>
      <c r="S191" s="562"/>
      <c r="T191" s="562"/>
      <c r="U191" s="562"/>
      <c r="V191" s="563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556" t="s">
        <v>76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557">
        <v>4680115882683</v>
      </c>
      <c r="E193" s="55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9"/>
      <c r="R193" s="559"/>
      <c r="S193" s="559"/>
      <c r="T193" s="56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557">
        <v>4680115882690</v>
      </c>
      <c r="E194" s="55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9"/>
      <c r="R194" s="559"/>
      <c r="S194" s="559"/>
      <c r="T194" s="56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557">
        <v>4680115882669</v>
      </c>
      <c r="E195" s="55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9"/>
      <c r="R195" s="559"/>
      <c r="S195" s="559"/>
      <c r="T195" s="56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557">
        <v>4680115882676</v>
      </c>
      <c r="E196" s="55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9"/>
      <c r="R196" s="559"/>
      <c r="S196" s="559"/>
      <c r="T196" s="5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4301031223</v>
      </c>
      <c r="D197" s="557">
        <v>4680115884014</v>
      </c>
      <c r="E197" s="557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9"/>
      <c r="R197" s="559"/>
      <c r="S197" s="559"/>
      <c r="T197" s="5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4301031222</v>
      </c>
      <c r="D198" s="557">
        <v>4680115884007</v>
      </c>
      <c r="E198" s="55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9"/>
      <c r="R198" s="559"/>
      <c r="S198" s="559"/>
      <c r="T198" s="5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557">
        <v>4680115884038</v>
      </c>
      <c r="E199" s="557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9"/>
      <c r="R199" s="559"/>
      <c r="S199" s="559"/>
      <c r="T199" s="5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557">
        <v>4680115884021</v>
      </c>
      <c r="E200" s="55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9"/>
      <c r="R200" s="559"/>
      <c r="S200" s="559"/>
      <c r="T200" s="5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564"/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5"/>
      <c r="P201" s="561" t="s">
        <v>40</v>
      </c>
      <c r="Q201" s="562"/>
      <c r="R201" s="562"/>
      <c r="S201" s="562"/>
      <c r="T201" s="562"/>
      <c r="U201" s="562"/>
      <c r="V201" s="5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564"/>
      <c r="B202" s="564"/>
      <c r="C202" s="564"/>
      <c r="D202" s="564"/>
      <c r="E202" s="564"/>
      <c r="F202" s="564"/>
      <c r="G202" s="564"/>
      <c r="H202" s="564"/>
      <c r="I202" s="564"/>
      <c r="J202" s="564"/>
      <c r="K202" s="564"/>
      <c r="L202" s="564"/>
      <c r="M202" s="564"/>
      <c r="N202" s="564"/>
      <c r="O202" s="565"/>
      <c r="P202" s="561" t="s">
        <v>40</v>
      </c>
      <c r="Q202" s="562"/>
      <c r="R202" s="562"/>
      <c r="S202" s="562"/>
      <c r="T202" s="562"/>
      <c r="U202" s="562"/>
      <c r="V202" s="56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556" t="s">
        <v>82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66"/>
      <c r="AB203" s="66"/>
      <c r="AC203" s="80"/>
    </row>
    <row r="204" spans="1:68" ht="27" customHeight="1" x14ac:dyDescent="0.25">
      <c r="A204" s="63" t="s">
        <v>335</v>
      </c>
      <c r="B204" s="63" t="s">
        <v>336</v>
      </c>
      <c r="C204" s="36">
        <v>4301051408</v>
      </c>
      <c r="D204" s="557">
        <v>4680115881594</v>
      </c>
      <c r="E204" s="557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9"/>
      <c r="R204" s="559"/>
      <c r="S204" s="559"/>
      <c r="T204" s="5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4301051411</v>
      </c>
      <c r="D205" s="557">
        <v>4680115881617</v>
      </c>
      <c r="E205" s="557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9"/>
      <c r="R205" s="559"/>
      <c r="S205" s="559"/>
      <c r="T205" s="5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557">
        <v>4680115880573</v>
      </c>
      <c r="E206" s="557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9"/>
      <c r="R206" s="559"/>
      <c r="S206" s="559"/>
      <c r="T206" s="5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4301051407</v>
      </c>
      <c r="D207" s="557">
        <v>4680115882195</v>
      </c>
      <c r="E207" s="557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9"/>
      <c r="R207" s="559"/>
      <c r="S207" s="559"/>
      <c r="T207" s="5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4301051752</v>
      </c>
      <c r="D208" s="557">
        <v>4680115882607</v>
      </c>
      <c r="E208" s="557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9"/>
      <c r="R208" s="559"/>
      <c r="S208" s="559"/>
      <c r="T208" s="56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4301051666</v>
      </c>
      <c r="D209" s="557">
        <v>4680115880092</v>
      </c>
      <c r="E209" s="55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9"/>
      <c r="R209" s="559"/>
      <c r="S209" s="559"/>
      <c r="T209" s="56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4301051668</v>
      </c>
      <c r="D210" s="557">
        <v>4680115880221</v>
      </c>
      <c r="E210" s="557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9"/>
      <c r="R210" s="559"/>
      <c r="S210" s="559"/>
      <c r="T210" s="56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4301051945</v>
      </c>
      <c r="D211" s="557">
        <v>4680115880504</v>
      </c>
      <c r="E211" s="55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9"/>
      <c r="R211" s="559"/>
      <c r="S211" s="559"/>
      <c r="T211" s="5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4301051410</v>
      </c>
      <c r="D212" s="557">
        <v>4680115882164</v>
      </c>
      <c r="E212" s="557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9"/>
      <c r="R212" s="559"/>
      <c r="S212" s="559"/>
      <c r="T212" s="5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564"/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5"/>
      <c r="P213" s="561" t="s">
        <v>40</v>
      </c>
      <c r="Q213" s="562"/>
      <c r="R213" s="562"/>
      <c r="S213" s="562"/>
      <c r="T213" s="562"/>
      <c r="U213" s="562"/>
      <c r="V213" s="563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564"/>
      <c r="B214" s="564"/>
      <c r="C214" s="564"/>
      <c r="D214" s="564"/>
      <c r="E214" s="564"/>
      <c r="F214" s="564"/>
      <c r="G214" s="564"/>
      <c r="H214" s="564"/>
      <c r="I214" s="564"/>
      <c r="J214" s="564"/>
      <c r="K214" s="564"/>
      <c r="L214" s="564"/>
      <c r="M214" s="564"/>
      <c r="N214" s="564"/>
      <c r="O214" s="565"/>
      <c r="P214" s="561" t="s">
        <v>40</v>
      </c>
      <c r="Q214" s="562"/>
      <c r="R214" s="562"/>
      <c r="S214" s="562"/>
      <c r="T214" s="562"/>
      <c r="U214" s="562"/>
      <c r="V214" s="563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556" t="s">
        <v>175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66"/>
      <c r="AB215" s="66"/>
      <c r="AC215" s="80"/>
    </row>
    <row r="216" spans="1:68" ht="27" customHeight="1" x14ac:dyDescent="0.25">
      <c r="A216" s="63" t="s">
        <v>358</v>
      </c>
      <c r="B216" s="63" t="s">
        <v>359</v>
      </c>
      <c r="C216" s="36">
        <v>4301060463</v>
      </c>
      <c r="D216" s="557">
        <v>4680115880818</v>
      </c>
      <c r="E216" s="5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9"/>
      <c r="R216" s="559"/>
      <c r="S216" s="559"/>
      <c r="T216" s="560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4301060389</v>
      </c>
      <c r="D217" s="557">
        <v>4680115880801</v>
      </c>
      <c r="E217" s="5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9"/>
      <c r="R217" s="559"/>
      <c r="S217" s="559"/>
      <c r="T217" s="560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564"/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5"/>
      <c r="P218" s="561" t="s">
        <v>40</v>
      </c>
      <c r="Q218" s="562"/>
      <c r="R218" s="562"/>
      <c r="S218" s="562"/>
      <c r="T218" s="562"/>
      <c r="U218" s="562"/>
      <c r="V218" s="563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564"/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5"/>
      <c r="P219" s="561" t="s">
        <v>40</v>
      </c>
      <c r="Q219" s="562"/>
      <c r="R219" s="562"/>
      <c r="S219" s="562"/>
      <c r="T219" s="562"/>
      <c r="U219" s="562"/>
      <c r="V219" s="563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572" t="s">
        <v>364</v>
      </c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2"/>
      <c r="P220" s="572"/>
      <c r="Q220" s="572"/>
      <c r="R220" s="572"/>
      <c r="S220" s="572"/>
      <c r="T220" s="572"/>
      <c r="U220" s="572"/>
      <c r="V220" s="572"/>
      <c r="W220" s="572"/>
      <c r="X220" s="572"/>
      <c r="Y220" s="572"/>
      <c r="Z220" s="572"/>
      <c r="AA220" s="65"/>
      <c r="AB220" s="65"/>
      <c r="AC220" s="79"/>
    </row>
    <row r="221" spans="1:68" ht="14.25" customHeight="1" x14ac:dyDescent="0.25">
      <c r="A221" s="556" t="s">
        <v>113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66"/>
      <c r="AB221" s="66"/>
      <c r="AC221" s="80"/>
    </row>
    <row r="222" spans="1:68" ht="27" customHeight="1" x14ac:dyDescent="0.25">
      <c r="A222" s="63" t="s">
        <v>365</v>
      </c>
      <c r="B222" s="63" t="s">
        <v>366</v>
      </c>
      <c r="C222" s="36">
        <v>4301011826</v>
      </c>
      <c r="D222" s="557">
        <v>4680115884137</v>
      </c>
      <c r="E222" s="55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9"/>
      <c r="R222" s="559"/>
      <c r="S222" s="559"/>
      <c r="T222" s="5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368</v>
      </c>
      <c r="B223" s="63" t="s">
        <v>369</v>
      </c>
      <c r="C223" s="36">
        <v>4301011724</v>
      </c>
      <c r="D223" s="557">
        <v>4680115884236</v>
      </c>
      <c r="E223" s="55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9"/>
      <c r="R223" s="559"/>
      <c r="S223" s="559"/>
      <c r="T223" s="5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4301011721</v>
      </c>
      <c r="D224" s="557">
        <v>4680115884175</v>
      </c>
      <c r="E224" s="55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9"/>
      <c r="R224" s="559"/>
      <c r="S224" s="559"/>
      <c r="T224" s="5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4301011824</v>
      </c>
      <c r="D225" s="557">
        <v>4680115884144</v>
      </c>
      <c r="E225" s="55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9"/>
      <c r="R225" s="559"/>
      <c r="S225" s="559"/>
      <c r="T225" s="5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376</v>
      </c>
      <c r="C226" s="36">
        <v>4301012196</v>
      </c>
      <c r="D226" s="557">
        <v>4680115884144</v>
      </c>
      <c r="E226" s="55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696" t="s">
        <v>377</v>
      </c>
      <c r="Q226" s="559"/>
      <c r="R226" s="559"/>
      <c r="S226" s="559"/>
      <c r="T226" s="5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4301012149</v>
      </c>
      <c r="D227" s="557">
        <v>4680115886551</v>
      </c>
      <c r="E227" s="55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6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9"/>
      <c r="R227" s="559"/>
      <c r="S227" s="559"/>
      <c r="T227" s="5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4301011726</v>
      </c>
      <c r="D228" s="557">
        <v>4680115884182</v>
      </c>
      <c r="E228" s="557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9"/>
      <c r="R228" s="559"/>
      <c r="S228" s="559"/>
      <c r="T228" s="5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383</v>
      </c>
      <c r="B229" s="63" t="s">
        <v>384</v>
      </c>
      <c r="C229" s="36">
        <v>4301011722</v>
      </c>
      <c r="D229" s="557">
        <v>4680115884205</v>
      </c>
      <c r="E229" s="55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6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9"/>
      <c r="R229" s="559"/>
      <c r="S229" s="559"/>
      <c r="T229" s="5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383</v>
      </c>
      <c r="B230" s="63" t="s">
        <v>386</v>
      </c>
      <c r="C230" s="36">
        <v>4301012195</v>
      </c>
      <c r="D230" s="557">
        <v>4680115884205</v>
      </c>
      <c r="E230" s="55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00" t="s">
        <v>387</v>
      </c>
      <c r="Q230" s="559"/>
      <c r="R230" s="559"/>
      <c r="S230" s="559"/>
      <c r="T230" s="5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5"/>
      <c r="P231" s="561" t="s">
        <v>40</v>
      </c>
      <c r="Q231" s="562"/>
      <c r="R231" s="562"/>
      <c r="S231" s="562"/>
      <c r="T231" s="562"/>
      <c r="U231" s="562"/>
      <c r="V231" s="563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5"/>
      <c r="P232" s="561" t="s">
        <v>40</v>
      </c>
      <c r="Q232" s="562"/>
      <c r="R232" s="562"/>
      <c r="S232" s="562"/>
      <c r="T232" s="562"/>
      <c r="U232" s="562"/>
      <c r="V232" s="563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556" t="s">
        <v>145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66"/>
      <c r="AB233" s="66"/>
      <c r="AC233" s="80"/>
    </row>
    <row r="234" spans="1:68" ht="27" customHeight="1" x14ac:dyDescent="0.25">
      <c r="A234" s="63" t="s">
        <v>388</v>
      </c>
      <c r="B234" s="63" t="s">
        <v>389</v>
      </c>
      <c r="C234" s="36">
        <v>4301020377</v>
      </c>
      <c r="D234" s="557">
        <v>4680115885981</v>
      </c>
      <c r="E234" s="55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6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9"/>
      <c r="R234" s="559"/>
      <c r="S234" s="559"/>
      <c r="T234" s="56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5"/>
      <c r="P235" s="561" t="s">
        <v>40</v>
      </c>
      <c r="Q235" s="562"/>
      <c r="R235" s="562"/>
      <c r="S235" s="562"/>
      <c r="T235" s="562"/>
      <c r="U235" s="562"/>
      <c r="V235" s="56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5"/>
      <c r="P236" s="561" t="s">
        <v>40</v>
      </c>
      <c r="Q236" s="562"/>
      <c r="R236" s="562"/>
      <c r="S236" s="562"/>
      <c r="T236" s="562"/>
      <c r="U236" s="562"/>
      <c r="V236" s="56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56" t="s">
        <v>391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4301040362</v>
      </c>
      <c r="D238" s="557">
        <v>4680115886803</v>
      </c>
      <c r="E238" s="55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693" t="s">
        <v>394</v>
      </c>
      <c r="Q238" s="559"/>
      <c r="R238" s="559"/>
      <c r="S238" s="559"/>
      <c r="T238" s="5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5"/>
      <c r="P239" s="561" t="s">
        <v>40</v>
      </c>
      <c r="Q239" s="562"/>
      <c r="R239" s="562"/>
      <c r="S239" s="562"/>
      <c r="T239" s="562"/>
      <c r="U239" s="562"/>
      <c r="V239" s="563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5"/>
      <c r="P240" s="561" t="s">
        <v>40</v>
      </c>
      <c r="Q240" s="562"/>
      <c r="R240" s="562"/>
      <c r="S240" s="562"/>
      <c r="T240" s="562"/>
      <c r="U240" s="562"/>
      <c r="V240" s="563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56" t="s">
        <v>396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4301041004</v>
      </c>
      <c r="D242" s="557">
        <v>4680115886704</v>
      </c>
      <c r="E242" s="55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69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9"/>
      <c r="R242" s="559"/>
      <c r="S242" s="559"/>
      <c r="T242" s="56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400</v>
      </c>
      <c r="B243" s="63" t="s">
        <v>401</v>
      </c>
      <c r="C243" s="36">
        <v>4301041008</v>
      </c>
      <c r="D243" s="557">
        <v>4680115886681</v>
      </c>
      <c r="E243" s="55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690" t="s">
        <v>402</v>
      </c>
      <c r="Q243" s="559"/>
      <c r="R243" s="559"/>
      <c r="S243" s="559"/>
      <c r="T243" s="5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4301041007</v>
      </c>
      <c r="D244" s="557">
        <v>4680115886735</v>
      </c>
      <c r="E244" s="55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69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9"/>
      <c r="R244" s="559"/>
      <c r="S244" s="559"/>
      <c r="T244" s="5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557">
        <v>4680115886711</v>
      </c>
      <c r="E245" s="55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69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64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5"/>
      <c r="P246" s="561" t="s">
        <v>40</v>
      </c>
      <c r="Q246" s="562"/>
      <c r="R246" s="562"/>
      <c r="S246" s="562"/>
      <c r="T246" s="562"/>
      <c r="U246" s="562"/>
      <c r="V246" s="563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5"/>
      <c r="P247" s="561" t="s">
        <v>40</v>
      </c>
      <c r="Q247" s="562"/>
      <c r="R247" s="562"/>
      <c r="S247" s="562"/>
      <c r="T247" s="562"/>
      <c r="U247" s="562"/>
      <c r="V247" s="563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572" t="s">
        <v>407</v>
      </c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65"/>
      <c r="AB248" s="65"/>
      <c r="AC248" s="79"/>
    </row>
    <row r="249" spans="1:68" ht="14.25" customHeight="1" x14ac:dyDescent="0.25">
      <c r="A249" s="556" t="s">
        <v>113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557">
        <v>4680115885837</v>
      </c>
      <c r="E250" s="55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6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411</v>
      </c>
      <c r="B251" s="63" t="s">
        <v>412</v>
      </c>
      <c r="C251" s="36">
        <v>4301011853</v>
      </c>
      <c r="D251" s="557">
        <v>4680115885851</v>
      </c>
      <c r="E251" s="55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557">
        <v>4680115885806</v>
      </c>
      <c r="E252" s="55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6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417</v>
      </c>
      <c r="B253" s="63" t="s">
        <v>418</v>
      </c>
      <c r="C253" s="36">
        <v>4301011852</v>
      </c>
      <c r="D253" s="557">
        <v>4680115885844</v>
      </c>
      <c r="E253" s="55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6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557">
        <v>4680115885820</v>
      </c>
      <c r="E254" s="55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64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5"/>
      <c r="P255" s="561" t="s">
        <v>40</v>
      </c>
      <c r="Q255" s="562"/>
      <c r="R255" s="562"/>
      <c r="S255" s="562"/>
      <c r="T255" s="562"/>
      <c r="U255" s="562"/>
      <c r="V255" s="563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5"/>
      <c r="P256" s="561" t="s">
        <v>40</v>
      </c>
      <c r="Q256" s="562"/>
      <c r="R256" s="562"/>
      <c r="S256" s="562"/>
      <c r="T256" s="562"/>
      <c r="U256" s="562"/>
      <c r="V256" s="563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72" t="s">
        <v>423</v>
      </c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65"/>
      <c r="AB257" s="65"/>
      <c r="AC257" s="79"/>
    </row>
    <row r="258" spans="1:68" ht="14.25" customHeight="1" x14ac:dyDescent="0.25">
      <c r="A258" s="556" t="s">
        <v>113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557">
        <v>4607091383423</v>
      </c>
      <c r="E259" s="55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4301012199</v>
      </c>
      <c r="D260" s="557">
        <v>4680115886957</v>
      </c>
      <c r="E260" s="55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681" t="s">
        <v>428</v>
      </c>
      <c r="Q260" s="559"/>
      <c r="R260" s="559"/>
      <c r="S260" s="559"/>
      <c r="T260" s="5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557">
        <v>4680115885660</v>
      </c>
      <c r="E261" s="55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6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557">
        <v>4680115886773</v>
      </c>
      <c r="E262" s="55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683" t="s">
        <v>435</v>
      </c>
      <c r="Q262" s="559"/>
      <c r="R262" s="559"/>
      <c r="S262" s="559"/>
      <c r="T262" s="56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64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5"/>
      <c r="P263" s="561" t="s">
        <v>40</v>
      </c>
      <c r="Q263" s="562"/>
      <c r="R263" s="562"/>
      <c r="S263" s="562"/>
      <c r="T263" s="562"/>
      <c r="U263" s="562"/>
      <c r="V263" s="563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5"/>
      <c r="P264" s="561" t="s">
        <v>40</v>
      </c>
      <c r="Q264" s="562"/>
      <c r="R264" s="562"/>
      <c r="S264" s="562"/>
      <c r="T264" s="562"/>
      <c r="U264" s="562"/>
      <c r="V264" s="563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72" t="s">
        <v>437</v>
      </c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  <c r="T265" s="572"/>
      <c r="U265" s="572"/>
      <c r="V265" s="572"/>
      <c r="W265" s="572"/>
      <c r="X265" s="572"/>
      <c r="Y265" s="572"/>
      <c r="Z265" s="572"/>
      <c r="AA265" s="65"/>
      <c r="AB265" s="65"/>
      <c r="AC265" s="79"/>
    </row>
    <row r="266" spans="1:68" ht="14.25" customHeight="1" x14ac:dyDescent="0.25">
      <c r="A266" s="556" t="s">
        <v>82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4301051893</v>
      </c>
      <c r="D267" s="557">
        <v>4680115886186</v>
      </c>
      <c r="E267" s="55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557">
        <v>4680115881228</v>
      </c>
      <c r="E268" s="55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6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557">
        <v>4680115881211</v>
      </c>
      <c r="E269" s="55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6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64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5"/>
      <c r="P270" s="561" t="s">
        <v>40</v>
      </c>
      <c r="Q270" s="562"/>
      <c r="R270" s="562"/>
      <c r="S270" s="562"/>
      <c r="T270" s="562"/>
      <c r="U270" s="562"/>
      <c r="V270" s="563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5"/>
      <c r="P271" s="561" t="s">
        <v>40</v>
      </c>
      <c r="Q271" s="562"/>
      <c r="R271" s="562"/>
      <c r="S271" s="562"/>
      <c r="T271" s="562"/>
      <c r="U271" s="562"/>
      <c r="V271" s="563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72" t="s">
        <v>447</v>
      </c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2"/>
      <c r="P272" s="572"/>
      <c r="Q272" s="572"/>
      <c r="R272" s="572"/>
      <c r="S272" s="572"/>
      <c r="T272" s="572"/>
      <c r="U272" s="572"/>
      <c r="V272" s="572"/>
      <c r="W272" s="572"/>
      <c r="X272" s="572"/>
      <c r="Y272" s="572"/>
      <c r="Z272" s="572"/>
      <c r="AA272" s="65"/>
      <c r="AB272" s="65"/>
      <c r="AC272" s="79"/>
    </row>
    <row r="273" spans="1:68" ht="14.25" customHeight="1" x14ac:dyDescent="0.25">
      <c r="A273" s="556" t="s">
        <v>76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557">
        <v>4680115880344</v>
      </c>
      <c r="E274" s="55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6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64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5"/>
      <c r="P275" s="561" t="s">
        <v>40</v>
      </c>
      <c r="Q275" s="562"/>
      <c r="R275" s="562"/>
      <c r="S275" s="562"/>
      <c r="T275" s="562"/>
      <c r="U275" s="562"/>
      <c r="V275" s="5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5"/>
      <c r="P276" s="561" t="s">
        <v>40</v>
      </c>
      <c r="Q276" s="562"/>
      <c r="R276" s="562"/>
      <c r="S276" s="562"/>
      <c r="T276" s="562"/>
      <c r="U276" s="562"/>
      <c r="V276" s="5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56" t="s">
        <v>82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4301051782</v>
      </c>
      <c r="D278" s="557">
        <v>4680115884618</v>
      </c>
      <c r="E278" s="55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9"/>
      <c r="R278" s="559"/>
      <c r="S278" s="559"/>
      <c r="T278" s="56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64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5"/>
      <c r="P279" s="561" t="s">
        <v>40</v>
      </c>
      <c r="Q279" s="562"/>
      <c r="R279" s="562"/>
      <c r="S279" s="562"/>
      <c r="T279" s="562"/>
      <c r="U279" s="562"/>
      <c r="V279" s="56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5"/>
      <c r="P280" s="561" t="s">
        <v>40</v>
      </c>
      <c r="Q280" s="562"/>
      <c r="R280" s="562"/>
      <c r="S280" s="562"/>
      <c r="T280" s="562"/>
      <c r="U280" s="562"/>
      <c r="V280" s="56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72" t="s">
        <v>454</v>
      </c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2"/>
      <c r="P281" s="572"/>
      <c r="Q281" s="572"/>
      <c r="R281" s="572"/>
      <c r="S281" s="572"/>
      <c r="T281" s="572"/>
      <c r="U281" s="572"/>
      <c r="V281" s="572"/>
      <c r="W281" s="572"/>
      <c r="X281" s="572"/>
      <c r="Y281" s="572"/>
      <c r="Z281" s="572"/>
      <c r="AA281" s="65"/>
      <c r="AB281" s="65"/>
      <c r="AC281" s="79"/>
    </row>
    <row r="282" spans="1:68" ht="14.25" customHeight="1" x14ac:dyDescent="0.25">
      <c r="A282" s="556" t="s">
        <v>113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4301011662</v>
      </c>
      <c r="D283" s="557">
        <v>4680115883703</v>
      </c>
      <c r="E283" s="55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6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9"/>
      <c r="R283" s="559"/>
      <c r="S283" s="559"/>
      <c r="T283" s="56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64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5"/>
      <c r="P284" s="561" t="s">
        <v>40</v>
      </c>
      <c r="Q284" s="562"/>
      <c r="R284" s="562"/>
      <c r="S284" s="562"/>
      <c r="T284" s="562"/>
      <c r="U284" s="562"/>
      <c r="V284" s="56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5"/>
      <c r="P285" s="561" t="s">
        <v>40</v>
      </c>
      <c r="Q285" s="562"/>
      <c r="R285" s="562"/>
      <c r="S285" s="562"/>
      <c r="T285" s="562"/>
      <c r="U285" s="562"/>
      <c r="V285" s="56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72" t="s">
        <v>459</v>
      </c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T286" s="572"/>
      <c r="U286" s="572"/>
      <c r="V286" s="572"/>
      <c r="W286" s="572"/>
      <c r="X286" s="572"/>
      <c r="Y286" s="572"/>
      <c r="Z286" s="572"/>
      <c r="AA286" s="65"/>
      <c r="AB286" s="65"/>
      <c r="AC286" s="79"/>
    </row>
    <row r="287" spans="1:68" ht="14.25" customHeight="1" x14ac:dyDescent="0.25">
      <c r="A287" s="556" t="s">
        <v>113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4301012126</v>
      </c>
      <c r="D288" s="557">
        <v>4607091386004</v>
      </c>
      <c r="E288" s="55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67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9"/>
      <c r="R288" s="559"/>
      <c r="S288" s="559"/>
      <c r="T288" s="5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557">
        <v>4680115885615</v>
      </c>
      <c r="E289" s="55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6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9"/>
      <c r="R289" s="559"/>
      <c r="S289" s="559"/>
      <c r="T289" s="5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466</v>
      </c>
      <c r="B290" s="63" t="s">
        <v>467</v>
      </c>
      <c r="C290" s="36">
        <v>4301011858</v>
      </c>
      <c r="D290" s="557">
        <v>4680115885646</v>
      </c>
      <c r="E290" s="55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6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9"/>
      <c r="R290" s="559"/>
      <c r="S290" s="559"/>
      <c r="T290" s="5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469</v>
      </c>
      <c r="B291" s="63" t="s">
        <v>470</v>
      </c>
      <c r="C291" s="36">
        <v>4301012016</v>
      </c>
      <c r="D291" s="557">
        <v>4680115885554</v>
      </c>
      <c r="E291" s="55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6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9"/>
      <c r="R291" s="559"/>
      <c r="S291" s="559"/>
      <c r="T291" s="5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472</v>
      </c>
      <c r="B292" s="63" t="s">
        <v>473</v>
      </c>
      <c r="C292" s="36">
        <v>4301011857</v>
      </c>
      <c r="D292" s="557">
        <v>4680115885622</v>
      </c>
      <c r="E292" s="55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6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9"/>
      <c r="R292" s="559"/>
      <c r="S292" s="559"/>
      <c r="T292" s="56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474</v>
      </c>
      <c r="B293" s="63" t="s">
        <v>475</v>
      </c>
      <c r="C293" s="36">
        <v>4301011859</v>
      </c>
      <c r="D293" s="557">
        <v>4680115885608</v>
      </c>
      <c r="E293" s="55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6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9"/>
      <c r="R293" s="559"/>
      <c r="S293" s="559"/>
      <c r="T293" s="56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5"/>
      <c r="P294" s="561" t="s">
        <v>40</v>
      </c>
      <c r="Q294" s="562"/>
      <c r="R294" s="562"/>
      <c r="S294" s="562"/>
      <c r="T294" s="562"/>
      <c r="U294" s="562"/>
      <c r="V294" s="563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5"/>
      <c r="P295" s="561" t="s">
        <v>40</v>
      </c>
      <c r="Q295" s="562"/>
      <c r="R295" s="562"/>
      <c r="S295" s="562"/>
      <c r="T295" s="562"/>
      <c r="U295" s="562"/>
      <c r="V295" s="563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556" t="s">
        <v>76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66"/>
      <c r="AB296" s="66"/>
      <c r="AC296" s="80"/>
    </row>
    <row r="297" spans="1:68" ht="27" customHeight="1" x14ac:dyDescent="0.25">
      <c r="A297" s="63" t="s">
        <v>477</v>
      </c>
      <c r="B297" s="63" t="s">
        <v>478</v>
      </c>
      <c r="C297" s="36">
        <v>4301030878</v>
      </c>
      <c r="D297" s="557">
        <v>4607091387193</v>
      </c>
      <c r="E297" s="55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6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9"/>
      <c r="R297" s="559"/>
      <c r="S297" s="559"/>
      <c r="T297" s="56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480</v>
      </c>
      <c r="B298" s="63" t="s">
        <v>481</v>
      </c>
      <c r="C298" s="36">
        <v>4301031153</v>
      </c>
      <c r="D298" s="557">
        <v>4607091387230</v>
      </c>
      <c r="E298" s="55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9"/>
      <c r="R298" s="559"/>
      <c r="S298" s="559"/>
      <c r="T298" s="56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483</v>
      </c>
      <c r="B299" s="63" t="s">
        <v>484</v>
      </c>
      <c r="C299" s="36">
        <v>4301031154</v>
      </c>
      <c r="D299" s="557">
        <v>4607091387292</v>
      </c>
      <c r="E299" s="557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66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9"/>
      <c r="R299" s="559"/>
      <c r="S299" s="559"/>
      <c r="T299" s="5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486</v>
      </c>
      <c r="B300" s="63" t="s">
        <v>487</v>
      </c>
      <c r="C300" s="36">
        <v>4301031152</v>
      </c>
      <c r="D300" s="557">
        <v>4607091387285</v>
      </c>
      <c r="E300" s="557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9"/>
      <c r="R300" s="559"/>
      <c r="S300" s="559"/>
      <c r="T300" s="5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4301031305</v>
      </c>
      <c r="D301" s="557">
        <v>4607091389845</v>
      </c>
      <c r="E301" s="557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9"/>
      <c r="R301" s="559"/>
      <c r="S301" s="559"/>
      <c r="T301" s="5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491</v>
      </c>
      <c r="B302" s="63" t="s">
        <v>492</v>
      </c>
      <c r="C302" s="36">
        <v>4301031306</v>
      </c>
      <c r="D302" s="557">
        <v>4680115882881</v>
      </c>
      <c r="E302" s="557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9"/>
      <c r="R302" s="559"/>
      <c r="S302" s="559"/>
      <c r="T302" s="5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4301031066</v>
      </c>
      <c r="D303" s="557">
        <v>4607091383836</v>
      </c>
      <c r="E303" s="557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66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9"/>
      <c r="R303" s="559"/>
      <c r="S303" s="559"/>
      <c r="T303" s="5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5"/>
      <c r="P304" s="561" t="s">
        <v>40</v>
      </c>
      <c r="Q304" s="562"/>
      <c r="R304" s="562"/>
      <c r="S304" s="562"/>
      <c r="T304" s="562"/>
      <c r="U304" s="562"/>
      <c r="V304" s="563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5"/>
      <c r="P305" s="561" t="s">
        <v>40</v>
      </c>
      <c r="Q305" s="562"/>
      <c r="R305" s="562"/>
      <c r="S305" s="562"/>
      <c r="T305" s="562"/>
      <c r="U305" s="562"/>
      <c r="V305" s="563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556" t="s">
        <v>82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66"/>
      <c r="AB306" s="66"/>
      <c r="AC306" s="80"/>
    </row>
    <row r="307" spans="1:68" ht="27" customHeight="1" x14ac:dyDescent="0.25">
      <c r="A307" s="63" t="s">
        <v>496</v>
      </c>
      <c r="B307" s="63" t="s">
        <v>497</v>
      </c>
      <c r="C307" s="36">
        <v>4301051100</v>
      </c>
      <c r="D307" s="557">
        <v>4607091387766</v>
      </c>
      <c r="E307" s="557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6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9"/>
      <c r="R307" s="559"/>
      <c r="S307" s="559"/>
      <c r="T307" s="56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499</v>
      </c>
      <c r="B308" s="63" t="s">
        <v>500</v>
      </c>
      <c r="C308" s="36">
        <v>4301051818</v>
      </c>
      <c r="D308" s="557">
        <v>4607091387957</v>
      </c>
      <c r="E308" s="557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6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9"/>
      <c r="R308" s="559"/>
      <c r="S308" s="559"/>
      <c r="T308" s="56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502</v>
      </c>
      <c r="B309" s="63" t="s">
        <v>503</v>
      </c>
      <c r="C309" s="36">
        <v>4301051819</v>
      </c>
      <c r="D309" s="557">
        <v>4607091387964</v>
      </c>
      <c r="E309" s="557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6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9"/>
      <c r="R309" s="559"/>
      <c r="S309" s="559"/>
      <c r="T309" s="56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4301051734</v>
      </c>
      <c r="D310" s="557">
        <v>4680115884588</v>
      </c>
      <c r="E310" s="557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6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9"/>
      <c r="R310" s="559"/>
      <c r="S310" s="559"/>
      <c r="T310" s="56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508</v>
      </c>
      <c r="B311" s="63" t="s">
        <v>509</v>
      </c>
      <c r="C311" s="36">
        <v>4301051578</v>
      </c>
      <c r="D311" s="557">
        <v>4607091387513</v>
      </c>
      <c r="E311" s="557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6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9"/>
      <c r="R311" s="559"/>
      <c r="S311" s="559"/>
      <c r="T311" s="56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5"/>
      <c r="P312" s="561" t="s">
        <v>40</v>
      </c>
      <c r="Q312" s="562"/>
      <c r="R312" s="562"/>
      <c r="S312" s="562"/>
      <c r="T312" s="562"/>
      <c r="U312" s="562"/>
      <c r="V312" s="563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5"/>
      <c r="P313" s="561" t="s">
        <v>40</v>
      </c>
      <c r="Q313" s="562"/>
      <c r="R313" s="562"/>
      <c r="S313" s="562"/>
      <c r="T313" s="562"/>
      <c r="U313" s="562"/>
      <c r="V313" s="563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556" t="s">
        <v>175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66"/>
      <c r="AB314" s="66"/>
      <c r="AC314" s="80"/>
    </row>
    <row r="315" spans="1:68" ht="27" customHeight="1" x14ac:dyDescent="0.25">
      <c r="A315" s="63" t="s">
        <v>511</v>
      </c>
      <c r="B315" s="63" t="s">
        <v>512</v>
      </c>
      <c r="C315" s="36">
        <v>4301060387</v>
      </c>
      <c r="D315" s="557">
        <v>4607091380880</v>
      </c>
      <c r="E315" s="55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9"/>
      <c r="R315" s="559"/>
      <c r="S315" s="559"/>
      <c r="T315" s="56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514</v>
      </c>
      <c r="B316" s="63" t="s">
        <v>515</v>
      </c>
      <c r="C316" s="36">
        <v>4301060406</v>
      </c>
      <c r="D316" s="557">
        <v>4607091384482</v>
      </c>
      <c r="E316" s="557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6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9"/>
      <c r="R316" s="559"/>
      <c r="S316" s="559"/>
      <c r="T316" s="56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517</v>
      </c>
      <c r="B317" s="63" t="s">
        <v>518</v>
      </c>
      <c r="C317" s="36">
        <v>4301060484</v>
      </c>
      <c r="D317" s="557">
        <v>4607091380897</v>
      </c>
      <c r="E317" s="557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6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9"/>
      <c r="R317" s="559"/>
      <c r="S317" s="559"/>
      <c r="T317" s="56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5"/>
      <c r="P318" s="561" t="s">
        <v>40</v>
      </c>
      <c r="Q318" s="562"/>
      <c r="R318" s="562"/>
      <c r="S318" s="562"/>
      <c r="T318" s="562"/>
      <c r="U318" s="562"/>
      <c r="V318" s="563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5"/>
      <c r="P319" s="561" t="s">
        <v>40</v>
      </c>
      <c r="Q319" s="562"/>
      <c r="R319" s="562"/>
      <c r="S319" s="562"/>
      <c r="T319" s="562"/>
      <c r="U319" s="562"/>
      <c r="V319" s="563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556" t="s">
        <v>105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66"/>
      <c r="AB320" s="66"/>
      <c r="AC320" s="80"/>
    </row>
    <row r="321" spans="1:68" ht="27" customHeight="1" x14ac:dyDescent="0.25">
      <c r="A321" s="63" t="s">
        <v>520</v>
      </c>
      <c r="B321" s="63" t="s">
        <v>521</v>
      </c>
      <c r="C321" s="36">
        <v>4301030235</v>
      </c>
      <c r="D321" s="557">
        <v>4607091388381</v>
      </c>
      <c r="E321" s="557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650" t="s">
        <v>522</v>
      </c>
      <c r="Q321" s="559"/>
      <c r="R321" s="559"/>
      <c r="S321" s="559"/>
      <c r="T321" s="5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4301030232</v>
      </c>
      <c r="D322" s="557">
        <v>4607091388374</v>
      </c>
      <c r="E322" s="557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651" t="s">
        <v>526</v>
      </c>
      <c r="Q322" s="559"/>
      <c r="R322" s="559"/>
      <c r="S322" s="559"/>
      <c r="T322" s="5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527</v>
      </c>
      <c r="B323" s="63" t="s">
        <v>528</v>
      </c>
      <c r="C323" s="36">
        <v>4301032015</v>
      </c>
      <c r="D323" s="557">
        <v>4607091383102</v>
      </c>
      <c r="E323" s="557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9"/>
      <c r="R323" s="559"/>
      <c r="S323" s="559"/>
      <c r="T323" s="5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530</v>
      </c>
      <c r="B324" s="63" t="s">
        <v>531</v>
      </c>
      <c r="C324" s="36">
        <v>4301030233</v>
      </c>
      <c r="D324" s="557">
        <v>4607091388404</v>
      </c>
      <c r="E324" s="557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9"/>
      <c r="R324" s="559"/>
      <c r="S324" s="559"/>
      <c r="T324" s="56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5"/>
      <c r="P325" s="561" t="s">
        <v>40</v>
      </c>
      <c r="Q325" s="562"/>
      <c r="R325" s="562"/>
      <c r="S325" s="562"/>
      <c r="T325" s="562"/>
      <c r="U325" s="562"/>
      <c r="V325" s="563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5"/>
      <c r="P326" s="561" t="s">
        <v>40</v>
      </c>
      <c r="Q326" s="562"/>
      <c r="R326" s="562"/>
      <c r="S326" s="562"/>
      <c r="T326" s="562"/>
      <c r="U326" s="562"/>
      <c r="V326" s="563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56" t="s">
        <v>532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66"/>
      <c r="AB327" s="66"/>
      <c r="AC327" s="80"/>
    </row>
    <row r="328" spans="1:68" ht="16.5" customHeight="1" x14ac:dyDescent="0.25">
      <c r="A328" s="63" t="s">
        <v>533</v>
      </c>
      <c r="B328" s="63" t="s">
        <v>534</v>
      </c>
      <c r="C328" s="36">
        <v>4301180007</v>
      </c>
      <c r="D328" s="557">
        <v>4680115881808</v>
      </c>
      <c r="E328" s="55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9"/>
      <c r="R328" s="559"/>
      <c r="S328" s="559"/>
      <c r="T328" s="5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4301180006</v>
      </c>
      <c r="D329" s="557">
        <v>4680115881822</v>
      </c>
      <c r="E329" s="55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9"/>
      <c r="R329" s="559"/>
      <c r="S329" s="559"/>
      <c r="T329" s="56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539</v>
      </c>
      <c r="B330" s="63" t="s">
        <v>540</v>
      </c>
      <c r="C330" s="36">
        <v>4301180001</v>
      </c>
      <c r="D330" s="557">
        <v>4680115880016</v>
      </c>
      <c r="E330" s="55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9"/>
      <c r="R330" s="559"/>
      <c r="S330" s="559"/>
      <c r="T330" s="56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5"/>
      <c r="P331" s="561" t="s">
        <v>40</v>
      </c>
      <c r="Q331" s="562"/>
      <c r="R331" s="562"/>
      <c r="S331" s="562"/>
      <c r="T331" s="562"/>
      <c r="U331" s="562"/>
      <c r="V331" s="563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5"/>
      <c r="P332" s="561" t="s">
        <v>40</v>
      </c>
      <c r="Q332" s="562"/>
      <c r="R332" s="562"/>
      <c r="S332" s="562"/>
      <c r="T332" s="562"/>
      <c r="U332" s="562"/>
      <c r="V332" s="563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72" t="s">
        <v>541</v>
      </c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2"/>
      <c r="P333" s="572"/>
      <c r="Q333" s="572"/>
      <c r="R333" s="572"/>
      <c r="S333" s="572"/>
      <c r="T333" s="572"/>
      <c r="U333" s="572"/>
      <c r="V333" s="572"/>
      <c r="W333" s="572"/>
      <c r="X333" s="572"/>
      <c r="Y333" s="572"/>
      <c r="Z333" s="572"/>
      <c r="AA333" s="65"/>
      <c r="AB333" s="65"/>
      <c r="AC333" s="79"/>
    </row>
    <row r="334" spans="1:68" ht="14.25" customHeight="1" x14ac:dyDescent="0.25">
      <c r="A334" s="556" t="s">
        <v>82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66"/>
      <c r="AB334" s="66"/>
      <c r="AC334" s="80"/>
    </row>
    <row r="335" spans="1:68" ht="27" customHeight="1" x14ac:dyDescent="0.25">
      <c r="A335" s="63" t="s">
        <v>542</v>
      </c>
      <c r="B335" s="63" t="s">
        <v>543</v>
      </c>
      <c r="C335" s="36">
        <v>4301051489</v>
      </c>
      <c r="D335" s="557">
        <v>4607091387919</v>
      </c>
      <c r="E335" s="557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9"/>
      <c r="R335" s="559"/>
      <c r="S335" s="559"/>
      <c r="T335" s="5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545</v>
      </c>
      <c r="B336" s="63" t="s">
        <v>546</v>
      </c>
      <c r="C336" s="36">
        <v>4301051461</v>
      </c>
      <c r="D336" s="557">
        <v>4680115883604</v>
      </c>
      <c r="E336" s="557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64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9"/>
      <c r="R336" s="559"/>
      <c r="S336" s="559"/>
      <c r="T336" s="56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548</v>
      </c>
      <c r="B337" s="63" t="s">
        <v>549</v>
      </c>
      <c r="C337" s="36">
        <v>4301051864</v>
      </c>
      <c r="D337" s="557">
        <v>4680115883567</v>
      </c>
      <c r="E337" s="557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9"/>
      <c r="R337" s="559"/>
      <c r="S337" s="559"/>
      <c r="T337" s="56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5"/>
      <c r="P338" s="561" t="s">
        <v>40</v>
      </c>
      <c r="Q338" s="562"/>
      <c r="R338" s="562"/>
      <c r="S338" s="562"/>
      <c r="T338" s="562"/>
      <c r="U338" s="562"/>
      <c r="V338" s="56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5"/>
      <c r="P339" s="561" t="s">
        <v>40</v>
      </c>
      <c r="Q339" s="562"/>
      <c r="R339" s="562"/>
      <c r="S339" s="562"/>
      <c r="T339" s="562"/>
      <c r="U339" s="562"/>
      <c r="V339" s="56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580" t="s">
        <v>551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4"/>
      <c r="AB340" s="54"/>
      <c r="AC340" s="54"/>
    </row>
    <row r="341" spans="1:68" ht="16.5" customHeight="1" x14ac:dyDescent="0.25">
      <c r="A341" s="572" t="s">
        <v>552</v>
      </c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2"/>
      <c r="P341" s="572"/>
      <c r="Q341" s="572"/>
      <c r="R341" s="572"/>
      <c r="S341" s="572"/>
      <c r="T341" s="572"/>
      <c r="U341" s="572"/>
      <c r="V341" s="572"/>
      <c r="W341" s="572"/>
      <c r="X341" s="572"/>
      <c r="Y341" s="572"/>
      <c r="Z341" s="572"/>
      <c r="AA341" s="65"/>
      <c r="AB341" s="65"/>
      <c r="AC341" s="79"/>
    </row>
    <row r="342" spans="1:68" ht="14.25" customHeight="1" x14ac:dyDescent="0.25">
      <c r="A342" s="556" t="s">
        <v>113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66"/>
      <c r="AB342" s="66"/>
      <c r="AC342" s="80"/>
    </row>
    <row r="343" spans="1:68" ht="37.5" customHeight="1" x14ac:dyDescent="0.25">
      <c r="A343" s="63" t="s">
        <v>553</v>
      </c>
      <c r="B343" s="63" t="s">
        <v>554</v>
      </c>
      <c r="C343" s="36">
        <v>4301011869</v>
      </c>
      <c r="D343" s="557">
        <v>4680115884847</v>
      </c>
      <c r="E343" s="55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6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9"/>
      <c r="R343" s="559"/>
      <c r="S343" s="559"/>
      <c r="T343" s="560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556</v>
      </c>
      <c r="B344" s="63" t="s">
        <v>557</v>
      </c>
      <c r="C344" s="36">
        <v>4301011870</v>
      </c>
      <c r="D344" s="557">
        <v>4680115884854</v>
      </c>
      <c r="E344" s="55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6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9"/>
      <c r="R344" s="559"/>
      <c r="S344" s="559"/>
      <c r="T344" s="56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559</v>
      </c>
      <c r="B345" s="63" t="s">
        <v>560</v>
      </c>
      <c r="C345" s="36">
        <v>4301011832</v>
      </c>
      <c r="D345" s="557">
        <v>4607091383997</v>
      </c>
      <c r="E345" s="55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9"/>
      <c r="R345" s="559"/>
      <c r="S345" s="559"/>
      <c r="T345" s="56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customHeight="1" x14ac:dyDescent="0.25">
      <c r="A346" s="63" t="s">
        <v>562</v>
      </c>
      <c r="B346" s="63" t="s">
        <v>563</v>
      </c>
      <c r="C346" s="36">
        <v>4301011867</v>
      </c>
      <c r="D346" s="557">
        <v>4680115884830</v>
      </c>
      <c r="E346" s="55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6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9"/>
      <c r="R346" s="559"/>
      <c r="S346" s="559"/>
      <c r="T346" s="56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4301011433</v>
      </c>
      <c r="D347" s="557">
        <v>4680115882638</v>
      </c>
      <c r="E347" s="557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6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9"/>
      <c r="R347" s="559"/>
      <c r="S347" s="559"/>
      <c r="T347" s="56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568</v>
      </c>
      <c r="B348" s="63" t="s">
        <v>569</v>
      </c>
      <c r="C348" s="36">
        <v>4301011952</v>
      </c>
      <c r="D348" s="557">
        <v>4680115884922</v>
      </c>
      <c r="E348" s="55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6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9"/>
      <c r="R348" s="559"/>
      <c r="S348" s="559"/>
      <c r="T348" s="56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570</v>
      </c>
      <c r="B349" s="63" t="s">
        <v>571</v>
      </c>
      <c r="C349" s="36">
        <v>4301011868</v>
      </c>
      <c r="D349" s="557">
        <v>4680115884861</v>
      </c>
      <c r="E349" s="55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6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9"/>
      <c r="R349" s="559"/>
      <c r="S349" s="559"/>
      <c r="T349" s="56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5"/>
      <c r="P350" s="561" t="s">
        <v>40</v>
      </c>
      <c r="Q350" s="562"/>
      <c r="R350" s="562"/>
      <c r="S350" s="562"/>
      <c r="T350" s="562"/>
      <c r="U350" s="562"/>
      <c r="V350" s="563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5"/>
      <c r="P351" s="561" t="s">
        <v>40</v>
      </c>
      <c r="Q351" s="562"/>
      <c r="R351" s="562"/>
      <c r="S351" s="562"/>
      <c r="T351" s="562"/>
      <c r="U351" s="562"/>
      <c r="V351" s="563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556" t="s">
        <v>145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4301020178</v>
      </c>
      <c r="D353" s="557">
        <v>4607091383980</v>
      </c>
      <c r="E353" s="55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6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9"/>
      <c r="R353" s="559"/>
      <c r="S353" s="559"/>
      <c r="T353" s="56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575</v>
      </c>
      <c r="B354" s="63" t="s">
        <v>576</v>
      </c>
      <c r="C354" s="36">
        <v>4301020179</v>
      </c>
      <c r="D354" s="557">
        <v>4607091384178</v>
      </c>
      <c r="E354" s="55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9"/>
      <c r="R354" s="559"/>
      <c r="S354" s="559"/>
      <c r="T354" s="5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5"/>
      <c r="P355" s="561" t="s">
        <v>40</v>
      </c>
      <c r="Q355" s="562"/>
      <c r="R355" s="562"/>
      <c r="S355" s="562"/>
      <c r="T355" s="562"/>
      <c r="U355" s="562"/>
      <c r="V355" s="563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5"/>
      <c r="P356" s="561" t="s">
        <v>40</v>
      </c>
      <c r="Q356" s="562"/>
      <c r="R356" s="562"/>
      <c r="S356" s="562"/>
      <c r="T356" s="562"/>
      <c r="U356" s="562"/>
      <c r="V356" s="563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556" t="s">
        <v>82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66"/>
      <c r="AB357" s="66"/>
      <c r="AC357" s="80"/>
    </row>
    <row r="358" spans="1:68" ht="27" customHeight="1" x14ac:dyDescent="0.25">
      <c r="A358" s="63" t="s">
        <v>577</v>
      </c>
      <c r="B358" s="63" t="s">
        <v>578</v>
      </c>
      <c r="C358" s="36">
        <v>4301051903</v>
      </c>
      <c r="D358" s="557">
        <v>4607091383928</v>
      </c>
      <c r="E358" s="557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6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9"/>
      <c r="R358" s="559"/>
      <c r="S358" s="559"/>
      <c r="T358" s="56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580</v>
      </c>
      <c r="B359" s="63" t="s">
        <v>581</v>
      </c>
      <c r="C359" s="36">
        <v>4301051897</v>
      </c>
      <c r="D359" s="557">
        <v>4607091384260</v>
      </c>
      <c r="E359" s="557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63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9"/>
      <c r="R359" s="559"/>
      <c r="S359" s="559"/>
      <c r="T359" s="56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5"/>
      <c r="P360" s="561" t="s">
        <v>40</v>
      </c>
      <c r="Q360" s="562"/>
      <c r="R360" s="562"/>
      <c r="S360" s="562"/>
      <c r="T360" s="562"/>
      <c r="U360" s="562"/>
      <c r="V360" s="563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5"/>
      <c r="P361" s="561" t="s">
        <v>40</v>
      </c>
      <c r="Q361" s="562"/>
      <c r="R361" s="562"/>
      <c r="S361" s="562"/>
      <c r="T361" s="562"/>
      <c r="U361" s="562"/>
      <c r="V361" s="563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556" t="s">
        <v>175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66"/>
      <c r="AB362" s="66"/>
      <c r="AC362" s="80"/>
    </row>
    <row r="363" spans="1:68" ht="16.5" customHeight="1" x14ac:dyDescent="0.25">
      <c r="A363" s="63" t="s">
        <v>583</v>
      </c>
      <c r="B363" s="63" t="s">
        <v>584</v>
      </c>
      <c r="C363" s="36">
        <v>4301060524</v>
      </c>
      <c r="D363" s="557">
        <v>4607091384673</v>
      </c>
      <c r="E363" s="557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631" t="s">
        <v>585</v>
      </c>
      <c r="Q363" s="559"/>
      <c r="R363" s="559"/>
      <c r="S363" s="559"/>
      <c r="T363" s="560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5"/>
      <c r="P364" s="561" t="s">
        <v>40</v>
      </c>
      <c r="Q364" s="562"/>
      <c r="R364" s="562"/>
      <c r="S364" s="562"/>
      <c r="T364" s="562"/>
      <c r="U364" s="562"/>
      <c r="V364" s="563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5"/>
      <c r="P365" s="561" t="s">
        <v>40</v>
      </c>
      <c r="Q365" s="562"/>
      <c r="R365" s="562"/>
      <c r="S365" s="562"/>
      <c r="T365" s="562"/>
      <c r="U365" s="562"/>
      <c r="V365" s="563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572" t="s">
        <v>587</v>
      </c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2"/>
      <c r="P366" s="572"/>
      <c r="Q366" s="572"/>
      <c r="R366" s="572"/>
      <c r="S366" s="572"/>
      <c r="T366" s="572"/>
      <c r="U366" s="572"/>
      <c r="V366" s="572"/>
      <c r="W366" s="572"/>
      <c r="X366" s="572"/>
      <c r="Y366" s="572"/>
      <c r="Z366" s="572"/>
      <c r="AA366" s="65"/>
      <c r="AB366" s="65"/>
      <c r="AC366" s="79"/>
    </row>
    <row r="367" spans="1:68" ht="14.25" customHeight="1" x14ac:dyDescent="0.25">
      <c r="A367" s="556" t="s">
        <v>113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66"/>
      <c r="AB367" s="66"/>
      <c r="AC367" s="80"/>
    </row>
    <row r="368" spans="1:68" ht="37.5" customHeight="1" x14ac:dyDescent="0.25">
      <c r="A368" s="63" t="s">
        <v>588</v>
      </c>
      <c r="B368" s="63" t="s">
        <v>589</v>
      </c>
      <c r="C368" s="36">
        <v>4301011873</v>
      </c>
      <c r="D368" s="557">
        <v>4680115881907</v>
      </c>
      <c r="E368" s="55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9"/>
      <c r="R368" s="559"/>
      <c r="S368" s="559"/>
      <c r="T368" s="5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4301011875</v>
      </c>
      <c r="D369" s="557">
        <v>4680115884885</v>
      </c>
      <c r="E369" s="55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6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594</v>
      </c>
      <c r="B370" s="63" t="s">
        <v>595</v>
      </c>
      <c r="C370" s="36">
        <v>4301011871</v>
      </c>
      <c r="D370" s="557">
        <v>4680115884908</v>
      </c>
      <c r="E370" s="55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6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5"/>
      <c r="P371" s="561" t="s">
        <v>40</v>
      </c>
      <c r="Q371" s="562"/>
      <c r="R371" s="562"/>
      <c r="S371" s="562"/>
      <c r="T371" s="562"/>
      <c r="U371" s="562"/>
      <c r="V371" s="563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5"/>
      <c r="P372" s="561" t="s">
        <v>40</v>
      </c>
      <c r="Q372" s="562"/>
      <c r="R372" s="562"/>
      <c r="S372" s="562"/>
      <c r="T372" s="562"/>
      <c r="U372" s="562"/>
      <c r="V372" s="563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56" t="s">
        <v>76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66"/>
      <c r="AB373" s="66"/>
      <c r="AC373" s="80"/>
    </row>
    <row r="374" spans="1:68" ht="27" customHeight="1" x14ac:dyDescent="0.25">
      <c r="A374" s="63" t="s">
        <v>596</v>
      </c>
      <c r="B374" s="63" t="s">
        <v>597</v>
      </c>
      <c r="C374" s="36">
        <v>4301031303</v>
      </c>
      <c r="D374" s="557">
        <v>4607091384802</v>
      </c>
      <c r="E374" s="55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6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564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5"/>
      <c r="P375" s="561" t="s">
        <v>40</v>
      </c>
      <c r="Q375" s="562"/>
      <c r="R375" s="562"/>
      <c r="S375" s="562"/>
      <c r="T375" s="562"/>
      <c r="U375" s="562"/>
      <c r="V375" s="5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5"/>
      <c r="P376" s="561" t="s">
        <v>40</v>
      </c>
      <c r="Q376" s="562"/>
      <c r="R376" s="562"/>
      <c r="S376" s="562"/>
      <c r="T376" s="562"/>
      <c r="U376" s="562"/>
      <c r="V376" s="5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556" t="s">
        <v>82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66"/>
      <c r="AB377" s="66"/>
      <c r="AC377" s="80"/>
    </row>
    <row r="378" spans="1:68" ht="27" customHeight="1" x14ac:dyDescent="0.25">
      <c r="A378" s="63" t="s">
        <v>599</v>
      </c>
      <c r="B378" s="63" t="s">
        <v>600</v>
      </c>
      <c r="C378" s="36">
        <v>4301051899</v>
      </c>
      <c r="D378" s="557">
        <v>4607091384246</v>
      </c>
      <c r="E378" s="557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62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9"/>
      <c r="R378" s="559"/>
      <c r="S378" s="559"/>
      <c r="T378" s="56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602</v>
      </c>
      <c r="B379" s="63" t="s">
        <v>603</v>
      </c>
      <c r="C379" s="36">
        <v>4301051660</v>
      </c>
      <c r="D379" s="557">
        <v>4607091384253</v>
      </c>
      <c r="E379" s="557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6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9"/>
      <c r="R379" s="559"/>
      <c r="S379" s="559"/>
      <c r="T379" s="5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64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65"/>
      <c r="P380" s="561" t="s">
        <v>40</v>
      </c>
      <c r="Q380" s="562"/>
      <c r="R380" s="562"/>
      <c r="S380" s="562"/>
      <c r="T380" s="562"/>
      <c r="U380" s="562"/>
      <c r="V380" s="563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5"/>
      <c r="P381" s="561" t="s">
        <v>40</v>
      </c>
      <c r="Q381" s="562"/>
      <c r="R381" s="562"/>
      <c r="S381" s="562"/>
      <c r="T381" s="562"/>
      <c r="U381" s="562"/>
      <c r="V381" s="563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556" t="s">
        <v>175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66"/>
      <c r="AB382" s="66"/>
      <c r="AC382" s="80"/>
    </row>
    <row r="383" spans="1:68" ht="27" customHeight="1" x14ac:dyDescent="0.25">
      <c r="A383" s="63" t="s">
        <v>604</v>
      </c>
      <c r="B383" s="63" t="s">
        <v>605</v>
      </c>
      <c r="C383" s="36">
        <v>4301060441</v>
      </c>
      <c r="D383" s="557">
        <v>4607091389357</v>
      </c>
      <c r="E383" s="557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6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9"/>
      <c r="R383" s="559"/>
      <c r="S383" s="559"/>
      <c r="T383" s="5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64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5"/>
      <c r="P384" s="561" t="s">
        <v>40</v>
      </c>
      <c r="Q384" s="562"/>
      <c r="R384" s="562"/>
      <c r="S384" s="562"/>
      <c r="T384" s="562"/>
      <c r="U384" s="562"/>
      <c r="V384" s="563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5"/>
      <c r="P385" s="561" t="s">
        <v>40</v>
      </c>
      <c r="Q385" s="562"/>
      <c r="R385" s="562"/>
      <c r="S385" s="562"/>
      <c r="T385" s="562"/>
      <c r="U385" s="562"/>
      <c r="V385" s="563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580" t="s">
        <v>607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4"/>
      <c r="AB386" s="54"/>
      <c r="AC386" s="54"/>
    </row>
    <row r="387" spans="1:68" ht="16.5" customHeight="1" x14ac:dyDescent="0.25">
      <c r="A387" s="572" t="s">
        <v>608</v>
      </c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2"/>
      <c r="P387" s="572"/>
      <c r="Q387" s="572"/>
      <c r="R387" s="572"/>
      <c r="S387" s="572"/>
      <c r="T387" s="572"/>
      <c r="U387" s="572"/>
      <c r="V387" s="572"/>
      <c r="W387" s="572"/>
      <c r="X387" s="572"/>
      <c r="Y387" s="572"/>
      <c r="Z387" s="572"/>
      <c r="AA387" s="65"/>
      <c r="AB387" s="65"/>
      <c r="AC387" s="79"/>
    </row>
    <row r="388" spans="1:68" ht="14.25" customHeight="1" x14ac:dyDescent="0.25">
      <c r="A388" s="556" t="s">
        <v>76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66"/>
      <c r="AB388" s="66"/>
      <c r="AC388" s="80"/>
    </row>
    <row r="389" spans="1:68" ht="27" customHeight="1" x14ac:dyDescent="0.25">
      <c r="A389" s="63" t="s">
        <v>609</v>
      </c>
      <c r="B389" s="63" t="s">
        <v>610</v>
      </c>
      <c r="C389" s="36">
        <v>4301031405</v>
      </c>
      <c r="D389" s="557">
        <v>4680115886100</v>
      </c>
      <c r="E389" s="55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6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9"/>
      <c r="R389" s="559"/>
      <c r="S389" s="559"/>
      <c r="T389" s="56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7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0</v>
      </c>
      <c r="BN389" s="78">
        <f t="shared" ref="BN389:BN397" si="50">IFERROR(Y389*I389/H389,"0")</f>
        <v>0</v>
      </c>
      <c r="BO389" s="78">
        <f t="shared" ref="BO389:BO397" si="51">IFERROR(1/J389*(X389/H389),"0")</f>
        <v>0</v>
      </c>
      <c r="BP389" s="78">
        <f t="shared" ref="BP389:BP397" si="52">IFERROR(1/J389*(Y389/H389),"0")</f>
        <v>0</v>
      </c>
    </row>
    <row r="390" spans="1:68" ht="27" customHeight="1" x14ac:dyDescent="0.25">
      <c r="A390" s="63" t="s">
        <v>612</v>
      </c>
      <c r="B390" s="63" t="s">
        <v>613</v>
      </c>
      <c r="C390" s="36">
        <v>4301031406</v>
      </c>
      <c r="D390" s="557">
        <v>4680115886117</v>
      </c>
      <c r="E390" s="55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9"/>
      <c r="R390" s="559"/>
      <c r="S390" s="559"/>
      <c r="T390" s="56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612</v>
      </c>
      <c r="B391" s="63" t="s">
        <v>615</v>
      </c>
      <c r="C391" s="36">
        <v>4301031382</v>
      </c>
      <c r="D391" s="557">
        <v>4680115886117</v>
      </c>
      <c r="E391" s="55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62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9"/>
      <c r="R391" s="559"/>
      <c r="S391" s="559"/>
      <c r="T391" s="56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4301031402</v>
      </c>
      <c r="D392" s="557">
        <v>4680115886124</v>
      </c>
      <c r="E392" s="55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62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9"/>
      <c r="R392" s="559"/>
      <c r="S392" s="559"/>
      <c r="T392" s="56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619</v>
      </c>
      <c r="B393" s="63" t="s">
        <v>620</v>
      </c>
      <c r="C393" s="36">
        <v>4301031366</v>
      </c>
      <c r="D393" s="557">
        <v>4680115883147</v>
      </c>
      <c r="E393" s="557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9"/>
      <c r="R393" s="559"/>
      <c r="S393" s="559"/>
      <c r="T393" s="56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37.5" customHeight="1" x14ac:dyDescent="0.25">
      <c r="A394" s="63" t="s">
        <v>621</v>
      </c>
      <c r="B394" s="63" t="s">
        <v>622</v>
      </c>
      <c r="C394" s="36">
        <v>4301031361</v>
      </c>
      <c r="D394" s="557">
        <v>4607091389524</v>
      </c>
      <c r="E394" s="55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9"/>
      <c r="R394" s="559"/>
      <c r="S394" s="559"/>
      <c r="T394" s="56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 x14ac:dyDescent="0.25">
      <c r="A395" s="63" t="s">
        <v>624</v>
      </c>
      <c r="B395" s="63" t="s">
        <v>625</v>
      </c>
      <c r="C395" s="36">
        <v>4301031364</v>
      </c>
      <c r="D395" s="557">
        <v>4680115883161</v>
      </c>
      <c r="E395" s="557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9"/>
      <c r="R395" s="559"/>
      <c r="S395" s="559"/>
      <c r="T395" s="56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627</v>
      </c>
      <c r="B396" s="63" t="s">
        <v>628</v>
      </c>
      <c r="C396" s="36">
        <v>4301031358</v>
      </c>
      <c r="D396" s="557">
        <v>4607091389531</v>
      </c>
      <c r="E396" s="55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9"/>
      <c r="R396" s="559"/>
      <c r="S396" s="559"/>
      <c r="T396" s="56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37.5" customHeight="1" x14ac:dyDescent="0.25">
      <c r="A397" s="63" t="s">
        <v>630</v>
      </c>
      <c r="B397" s="63" t="s">
        <v>631</v>
      </c>
      <c r="C397" s="36">
        <v>4301031360</v>
      </c>
      <c r="D397" s="557">
        <v>4607091384345</v>
      </c>
      <c r="E397" s="557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9"/>
      <c r="R397" s="559"/>
      <c r="S397" s="559"/>
      <c r="T397" s="56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x14ac:dyDescent="0.2">
      <c r="A398" s="564"/>
      <c r="B398" s="564"/>
      <c r="C398" s="564"/>
      <c r="D398" s="564"/>
      <c r="E398" s="564"/>
      <c r="F398" s="564"/>
      <c r="G398" s="564"/>
      <c r="H398" s="564"/>
      <c r="I398" s="564"/>
      <c r="J398" s="564"/>
      <c r="K398" s="564"/>
      <c r="L398" s="564"/>
      <c r="M398" s="564"/>
      <c r="N398" s="564"/>
      <c r="O398" s="565"/>
      <c r="P398" s="561" t="s">
        <v>40</v>
      </c>
      <c r="Q398" s="562"/>
      <c r="R398" s="562"/>
      <c r="S398" s="562"/>
      <c r="T398" s="562"/>
      <c r="U398" s="562"/>
      <c r="V398" s="563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564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65"/>
      <c r="P399" s="561" t="s">
        <v>40</v>
      </c>
      <c r="Q399" s="562"/>
      <c r="R399" s="562"/>
      <c r="S399" s="562"/>
      <c r="T399" s="562"/>
      <c r="U399" s="562"/>
      <c r="V399" s="563"/>
      <c r="W399" s="42" t="s">
        <v>0</v>
      </c>
      <c r="X399" s="43">
        <f>IFERROR(SUM(X389:X397),"0")</f>
        <v>0</v>
      </c>
      <c r="Y399" s="43">
        <f>IFERROR(SUM(Y389:Y397),"0")</f>
        <v>0</v>
      </c>
      <c r="Z399" s="42"/>
      <c r="AA399" s="67"/>
      <c r="AB399" s="67"/>
      <c r="AC399" s="67"/>
    </row>
    <row r="400" spans="1:68" ht="14.25" customHeight="1" x14ac:dyDescent="0.25">
      <c r="A400" s="556" t="s">
        <v>82</v>
      </c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6"/>
      <c r="P400" s="556"/>
      <c r="Q400" s="556"/>
      <c r="R400" s="556"/>
      <c r="S400" s="556"/>
      <c r="T400" s="556"/>
      <c r="U400" s="556"/>
      <c r="V400" s="556"/>
      <c r="W400" s="556"/>
      <c r="X400" s="556"/>
      <c r="Y400" s="556"/>
      <c r="Z400" s="556"/>
      <c r="AA400" s="66"/>
      <c r="AB400" s="66"/>
      <c r="AC400" s="80"/>
    </row>
    <row r="401" spans="1:68" ht="27" customHeight="1" x14ac:dyDescent="0.25">
      <c r="A401" s="63" t="s">
        <v>632</v>
      </c>
      <c r="B401" s="63" t="s">
        <v>633</v>
      </c>
      <c r="C401" s="36">
        <v>4301051284</v>
      </c>
      <c r="D401" s="557">
        <v>4607091384352</v>
      </c>
      <c r="E401" s="557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6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9"/>
      <c r="R401" s="559"/>
      <c r="S401" s="559"/>
      <c r="T401" s="5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635</v>
      </c>
      <c r="B402" s="63" t="s">
        <v>636</v>
      </c>
      <c r="C402" s="36">
        <v>4301051431</v>
      </c>
      <c r="D402" s="557">
        <v>4607091389654</v>
      </c>
      <c r="E402" s="557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6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9"/>
      <c r="R402" s="559"/>
      <c r="S402" s="559"/>
      <c r="T402" s="5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64"/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5"/>
      <c r="P403" s="561" t="s">
        <v>40</v>
      </c>
      <c r="Q403" s="562"/>
      <c r="R403" s="562"/>
      <c r="S403" s="562"/>
      <c r="T403" s="562"/>
      <c r="U403" s="562"/>
      <c r="V403" s="563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564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65"/>
      <c r="P404" s="561" t="s">
        <v>40</v>
      </c>
      <c r="Q404" s="562"/>
      <c r="R404" s="562"/>
      <c r="S404" s="562"/>
      <c r="T404" s="562"/>
      <c r="U404" s="562"/>
      <c r="V404" s="563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572" t="s">
        <v>638</v>
      </c>
      <c r="B405" s="572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2"/>
      <c r="O405" s="572"/>
      <c r="P405" s="572"/>
      <c r="Q405" s="572"/>
      <c r="R405" s="572"/>
      <c r="S405" s="572"/>
      <c r="T405" s="572"/>
      <c r="U405" s="572"/>
      <c r="V405" s="572"/>
      <c r="W405" s="572"/>
      <c r="X405" s="572"/>
      <c r="Y405" s="572"/>
      <c r="Z405" s="572"/>
      <c r="AA405" s="65"/>
      <c r="AB405" s="65"/>
      <c r="AC405" s="79"/>
    </row>
    <row r="406" spans="1:68" ht="14.25" customHeight="1" x14ac:dyDescent="0.25">
      <c r="A406" s="556" t="s">
        <v>145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66"/>
      <c r="AB406" s="66"/>
      <c r="AC406" s="80"/>
    </row>
    <row r="407" spans="1:68" ht="27" customHeight="1" x14ac:dyDescent="0.25">
      <c r="A407" s="63" t="s">
        <v>639</v>
      </c>
      <c r="B407" s="63" t="s">
        <v>640</v>
      </c>
      <c r="C407" s="36">
        <v>4301020319</v>
      </c>
      <c r="D407" s="557">
        <v>4680115885240</v>
      </c>
      <c r="E407" s="557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6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9"/>
      <c r="R407" s="559"/>
      <c r="S407" s="559"/>
      <c r="T407" s="5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64"/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5"/>
      <c r="P408" s="561" t="s">
        <v>40</v>
      </c>
      <c r="Q408" s="562"/>
      <c r="R408" s="562"/>
      <c r="S408" s="562"/>
      <c r="T408" s="562"/>
      <c r="U408" s="562"/>
      <c r="V408" s="5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64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5"/>
      <c r="P409" s="561" t="s">
        <v>40</v>
      </c>
      <c r="Q409" s="562"/>
      <c r="R409" s="562"/>
      <c r="S409" s="562"/>
      <c r="T409" s="562"/>
      <c r="U409" s="562"/>
      <c r="V409" s="5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56" t="s">
        <v>76</v>
      </c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6"/>
      <c r="P410" s="556"/>
      <c r="Q410" s="556"/>
      <c r="R410" s="556"/>
      <c r="S410" s="556"/>
      <c r="T410" s="556"/>
      <c r="U410" s="556"/>
      <c r="V410" s="556"/>
      <c r="W410" s="556"/>
      <c r="X410" s="556"/>
      <c r="Y410" s="556"/>
      <c r="Z410" s="556"/>
      <c r="AA410" s="66"/>
      <c r="AB410" s="66"/>
      <c r="AC410" s="80"/>
    </row>
    <row r="411" spans="1:68" ht="27" customHeight="1" x14ac:dyDescent="0.25">
      <c r="A411" s="63" t="s">
        <v>642</v>
      </c>
      <c r="B411" s="63" t="s">
        <v>643</v>
      </c>
      <c r="C411" s="36">
        <v>4301031403</v>
      </c>
      <c r="D411" s="557">
        <v>4680115886094</v>
      </c>
      <c r="E411" s="557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6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9"/>
      <c r="R411" s="559"/>
      <c r="S411" s="559"/>
      <c r="T411" s="5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645</v>
      </c>
      <c r="B412" s="63" t="s">
        <v>646</v>
      </c>
      <c r="C412" s="36">
        <v>4301031363</v>
      </c>
      <c r="D412" s="557">
        <v>4607091389425</v>
      </c>
      <c r="E412" s="557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9"/>
      <c r="R412" s="559"/>
      <c r="S412" s="559"/>
      <c r="T412" s="5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648</v>
      </c>
      <c r="B413" s="63" t="s">
        <v>649</v>
      </c>
      <c r="C413" s="36">
        <v>4301031373</v>
      </c>
      <c r="D413" s="557">
        <v>4680115880771</v>
      </c>
      <c r="E413" s="557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9"/>
      <c r="R413" s="559"/>
      <c r="S413" s="559"/>
      <c r="T413" s="5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4301031359</v>
      </c>
      <c r="D414" s="557">
        <v>4607091389500</v>
      </c>
      <c r="E414" s="55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9"/>
      <c r="R414" s="559"/>
      <c r="S414" s="559"/>
      <c r="T414" s="5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64"/>
      <c r="B415" s="564"/>
      <c r="C415" s="564"/>
      <c r="D415" s="564"/>
      <c r="E415" s="564"/>
      <c r="F415" s="564"/>
      <c r="G415" s="564"/>
      <c r="H415" s="564"/>
      <c r="I415" s="564"/>
      <c r="J415" s="564"/>
      <c r="K415" s="564"/>
      <c r="L415" s="564"/>
      <c r="M415" s="564"/>
      <c r="N415" s="564"/>
      <c r="O415" s="565"/>
      <c r="P415" s="561" t="s">
        <v>40</v>
      </c>
      <c r="Q415" s="562"/>
      <c r="R415" s="562"/>
      <c r="S415" s="562"/>
      <c r="T415" s="562"/>
      <c r="U415" s="562"/>
      <c r="V415" s="563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564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65"/>
      <c r="P416" s="561" t="s">
        <v>40</v>
      </c>
      <c r="Q416" s="562"/>
      <c r="R416" s="562"/>
      <c r="S416" s="562"/>
      <c r="T416" s="562"/>
      <c r="U416" s="562"/>
      <c r="V416" s="563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572" t="s">
        <v>653</v>
      </c>
      <c r="B417" s="572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2"/>
      <c r="O417" s="572"/>
      <c r="P417" s="572"/>
      <c r="Q417" s="572"/>
      <c r="R417" s="572"/>
      <c r="S417" s="572"/>
      <c r="T417" s="572"/>
      <c r="U417" s="572"/>
      <c r="V417" s="572"/>
      <c r="W417" s="572"/>
      <c r="X417" s="572"/>
      <c r="Y417" s="572"/>
      <c r="Z417" s="572"/>
      <c r="AA417" s="65"/>
      <c r="AB417" s="65"/>
      <c r="AC417" s="79"/>
    </row>
    <row r="418" spans="1:68" ht="14.25" customHeight="1" x14ac:dyDescent="0.25">
      <c r="A418" s="556" t="s">
        <v>76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66"/>
      <c r="AB418" s="66"/>
      <c r="AC418" s="80"/>
    </row>
    <row r="419" spans="1:68" ht="27" customHeight="1" x14ac:dyDescent="0.25">
      <c r="A419" s="63" t="s">
        <v>654</v>
      </c>
      <c r="B419" s="63" t="s">
        <v>655</v>
      </c>
      <c r="C419" s="36">
        <v>4301031347</v>
      </c>
      <c r="D419" s="557">
        <v>4680115885110</v>
      </c>
      <c r="E419" s="557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6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9"/>
      <c r="R419" s="559"/>
      <c r="S419" s="559"/>
      <c r="T419" s="56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64"/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5"/>
      <c r="P420" s="561" t="s">
        <v>40</v>
      </c>
      <c r="Q420" s="562"/>
      <c r="R420" s="562"/>
      <c r="S420" s="562"/>
      <c r="T420" s="562"/>
      <c r="U420" s="562"/>
      <c r="V420" s="563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64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5"/>
      <c r="P421" s="561" t="s">
        <v>40</v>
      </c>
      <c r="Q421" s="562"/>
      <c r="R421" s="562"/>
      <c r="S421" s="562"/>
      <c r="T421" s="562"/>
      <c r="U421" s="562"/>
      <c r="V421" s="563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72" t="s">
        <v>657</v>
      </c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2"/>
      <c r="P422" s="572"/>
      <c r="Q422" s="572"/>
      <c r="R422" s="572"/>
      <c r="S422" s="572"/>
      <c r="T422" s="572"/>
      <c r="U422" s="572"/>
      <c r="V422" s="572"/>
      <c r="W422" s="572"/>
      <c r="X422" s="572"/>
      <c r="Y422" s="572"/>
      <c r="Z422" s="572"/>
      <c r="AA422" s="65"/>
      <c r="AB422" s="65"/>
      <c r="AC422" s="79"/>
    </row>
    <row r="423" spans="1:68" ht="14.25" customHeight="1" x14ac:dyDescent="0.25">
      <c r="A423" s="556" t="s">
        <v>76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66"/>
      <c r="AB423" s="66"/>
      <c r="AC423" s="80"/>
    </row>
    <row r="424" spans="1:68" ht="27" customHeight="1" x14ac:dyDescent="0.25">
      <c r="A424" s="63" t="s">
        <v>658</v>
      </c>
      <c r="B424" s="63" t="s">
        <v>659</v>
      </c>
      <c r="C424" s="36">
        <v>4301031261</v>
      </c>
      <c r="D424" s="557">
        <v>4680115885103</v>
      </c>
      <c r="E424" s="557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9"/>
      <c r="R424" s="559"/>
      <c r="S424" s="559"/>
      <c r="T424" s="56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64"/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5"/>
      <c r="P425" s="561" t="s">
        <v>40</v>
      </c>
      <c r="Q425" s="562"/>
      <c r="R425" s="562"/>
      <c r="S425" s="562"/>
      <c r="T425" s="562"/>
      <c r="U425" s="562"/>
      <c r="V425" s="56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64"/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5"/>
      <c r="P426" s="561" t="s">
        <v>40</v>
      </c>
      <c r="Q426" s="562"/>
      <c r="R426" s="562"/>
      <c r="S426" s="562"/>
      <c r="T426" s="562"/>
      <c r="U426" s="562"/>
      <c r="V426" s="56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580" t="s">
        <v>661</v>
      </c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0"/>
      <c r="P427" s="580"/>
      <c r="Q427" s="580"/>
      <c r="R427" s="580"/>
      <c r="S427" s="580"/>
      <c r="T427" s="580"/>
      <c r="U427" s="580"/>
      <c r="V427" s="580"/>
      <c r="W427" s="580"/>
      <c r="X427" s="580"/>
      <c r="Y427" s="580"/>
      <c r="Z427" s="580"/>
      <c r="AA427" s="54"/>
      <c r="AB427" s="54"/>
      <c r="AC427" s="54"/>
    </row>
    <row r="428" spans="1:68" ht="16.5" customHeight="1" x14ac:dyDescent="0.25">
      <c r="A428" s="572" t="s">
        <v>661</v>
      </c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2"/>
      <c r="P428" s="572"/>
      <c r="Q428" s="572"/>
      <c r="R428" s="572"/>
      <c r="S428" s="572"/>
      <c r="T428" s="572"/>
      <c r="U428" s="572"/>
      <c r="V428" s="572"/>
      <c r="W428" s="572"/>
      <c r="X428" s="572"/>
      <c r="Y428" s="572"/>
      <c r="Z428" s="572"/>
      <c r="AA428" s="65"/>
      <c r="AB428" s="65"/>
      <c r="AC428" s="79"/>
    </row>
    <row r="429" spans="1:68" ht="14.25" customHeight="1" x14ac:dyDescent="0.25">
      <c r="A429" s="556" t="s">
        <v>113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66"/>
      <c r="AB429" s="66"/>
      <c r="AC429" s="80"/>
    </row>
    <row r="430" spans="1:68" ht="27" customHeight="1" x14ac:dyDescent="0.25">
      <c r="A430" s="63" t="s">
        <v>662</v>
      </c>
      <c r="B430" s="63" t="s">
        <v>663</v>
      </c>
      <c r="C430" s="36">
        <v>4301011795</v>
      </c>
      <c r="D430" s="557">
        <v>4607091389067</v>
      </c>
      <c r="E430" s="55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6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9"/>
      <c r="R430" s="559"/>
      <c r="S430" s="559"/>
      <c r="T430" s="56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53">IFERROR(IF(X430="",0,CEILING((X430/$H430),1)*$H430),"")</f>
        <v>0</v>
      </c>
      <c r="Z430" s="41" t="str">
        <f t="shared" ref="Z430:Z435" si="54">IFERROR(IF(Y430=0,"",ROUNDUP(Y430/H430,0)*0.01196),"")</f>
        <v/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0</v>
      </c>
      <c r="BN430" s="78">
        <f t="shared" ref="BN430:BN440" si="56">IFERROR(Y430*I430/H430,"0")</f>
        <v>0</v>
      </c>
      <c r="BO430" s="78">
        <f t="shared" ref="BO430:BO440" si="57">IFERROR(1/J430*(X430/H430),"0")</f>
        <v>0</v>
      </c>
      <c r="BP430" s="78">
        <f t="shared" ref="BP430:BP440" si="58">IFERROR(1/J430*(Y430/H430),"0")</f>
        <v>0</v>
      </c>
    </row>
    <row r="431" spans="1:68" ht="27" customHeight="1" x14ac:dyDescent="0.25">
      <c r="A431" s="63" t="s">
        <v>665</v>
      </c>
      <c r="B431" s="63" t="s">
        <v>666</v>
      </c>
      <c r="C431" s="36">
        <v>4301011961</v>
      </c>
      <c r="D431" s="557">
        <v>4680115885271</v>
      </c>
      <c r="E431" s="55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9"/>
      <c r="R431" s="559"/>
      <c r="S431" s="559"/>
      <c r="T431" s="56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668</v>
      </c>
      <c r="B432" s="63" t="s">
        <v>669</v>
      </c>
      <c r="C432" s="36">
        <v>4301011376</v>
      </c>
      <c r="D432" s="557">
        <v>4680115885226</v>
      </c>
      <c r="E432" s="55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6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9"/>
      <c r="R432" s="559"/>
      <c r="S432" s="559"/>
      <c r="T432" s="56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 x14ac:dyDescent="0.25">
      <c r="A433" s="63" t="s">
        <v>671</v>
      </c>
      <c r="B433" s="63" t="s">
        <v>672</v>
      </c>
      <c r="C433" s="36">
        <v>4301012145</v>
      </c>
      <c r="D433" s="557">
        <v>4607091383522</v>
      </c>
      <c r="E433" s="55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03" t="s">
        <v>673</v>
      </c>
      <c r="Q433" s="559"/>
      <c r="R433" s="559"/>
      <c r="S433" s="559"/>
      <c r="T433" s="56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customHeight="1" x14ac:dyDescent="0.25">
      <c r="A434" s="63" t="s">
        <v>675</v>
      </c>
      <c r="B434" s="63" t="s">
        <v>676</v>
      </c>
      <c r="C434" s="36">
        <v>4301011774</v>
      </c>
      <c r="D434" s="557">
        <v>4680115884502</v>
      </c>
      <c r="E434" s="55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9"/>
      <c r="R434" s="559"/>
      <c r="S434" s="559"/>
      <c r="T434" s="56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4301011771</v>
      </c>
      <c r="D435" s="557">
        <v>4607091389104</v>
      </c>
      <c r="E435" s="55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9"/>
      <c r="R435" s="559"/>
      <c r="S435" s="559"/>
      <c r="T435" s="56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3"/>
        <v>0</v>
      </c>
      <c r="Z435" s="41" t="str">
        <f t="shared" si="54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0</v>
      </c>
      <c r="BN435" s="78">
        <f t="shared" si="56"/>
        <v>0</v>
      </c>
      <c r="BO435" s="78">
        <f t="shared" si="57"/>
        <v>0</v>
      </c>
      <c r="BP435" s="78">
        <f t="shared" si="58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4301012125</v>
      </c>
      <c r="D436" s="557">
        <v>4680115886391</v>
      </c>
      <c r="E436" s="557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5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9"/>
      <c r="R436" s="559"/>
      <c r="S436" s="559"/>
      <c r="T436" s="56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4301012035</v>
      </c>
      <c r="D437" s="557">
        <v>4680115880603</v>
      </c>
      <c r="E437" s="557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9"/>
      <c r="R437" s="559"/>
      <c r="S437" s="559"/>
      <c r="T437" s="56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customHeight="1" x14ac:dyDescent="0.25">
      <c r="A438" s="63" t="s">
        <v>685</v>
      </c>
      <c r="B438" s="63" t="s">
        <v>686</v>
      </c>
      <c r="C438" s="36">
        <v>4301012036</v>
      </c>
      <c r="D438" s="557">
        <v>4680115882782</v>
      </c>
      <c r="E438" s="55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5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9"/>
      <c r="R438" s="559"/>
      <c r="S438" s="559"/>
      <c r="T438" s="56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customHeight="1" x14ac:dyDescent="0.25">
      <c r="A439" s="63" t="s">
        <v>687</v>
      </c>
      <c r="B439" s="63" t="s">
        <v>688</v>
      </c>
      <c r="C439" s="36">
        <v>4301012050</v>
      </c>
      <c r="D439" s="557">
        <v>4680115885479</v>
      </c>
      <c r="E439" s="55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9"/>
      <c r="R439" s="559"/>
      <c r="S439" s="559"/>
      <c r="T439" s="56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689</v>
      </c>
      <c r="B440" s="63" t="s">
        <v>690</v>
      </c>
      <c r="C440" s="36">
        <v>4301012034</v>
      </c>
      <c r="D440" s="557">
        <v>4607091389982</v>
      </c>
      <c r="E440" s="557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9"/>
      <c r="R440" s="559"/>
      <c r="S440" s="559"/>
      <c r="T440" s="56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x14ac:dyDescent="0.2">
      <c r="A441" s="564"/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5"/>
      <c r="P441" s="561" t="s">
        <v>40</v>
      </c>
      <c r="Q441" s="562"/>
      <c r="R441" s="562"/>
      <c r="S441" s="562"/>
      <c r="T441" s="562"/>
      <c r="U441" s="562"/>
      <c r="V441" s="563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564"/>
      <c r="B442" s="564"/>
      <c r="C442" s="564"/>
      <c r="D442" s="564"/>
      <c r="E442" s="564"/>
      <c r="F442" s="564"/>
      <c r="G442" s="564"/>
      <c r="H442" s="564"/>
      <c r="I442" s="564"/>
      <c r="J442" s="564"/>
      <c r="K442" s="564"/>
      <c r="L442" s="564"/>
      <c r="M442" s="564"/>
      <c r="N442" s="564"/>
      <c r="O442" s="565"/>
      <c r="P442" s="561" t="s">
        <v>40</v>
      </c>
      <c r="Q442" s="562"/>
      <c r="R442" s="562"/>
      <c r="S442" s="562"/>
      <c r="T442" s="562"/>
      <c r="U442" s="562"/>
      <c r="V442" s="563"/>
      <c r="W442" s="42" t="s">
        <v>0</v>
      </c>
      <c r="X442" s="43">
        <f>IFERROR(SUM(X430:X440),"0")</f>
        <v>0</v>
      </c>
      <c r="Y442" s="43">
        <f>IFERROR(SUM(Y430:Y440),"0")</f>
        <v>0</v>
      </c>
      <c r="Z442" s="42"/>
      <c r="AA442" s="67"/>
      <c r="AB442" s="67"/>
      <c r="AC442" s="67"/>
    </row>
    <row r="443" spans="1:68" ht="14.25" customHeight="1" x14ac:dyDescent="0.25">
      <c r="A443" s="556" t="s">
        <v>145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66"/>
      <c r="AB443" s="66"/>
      <c r="AC443" s="80"/>
    </row>
    <row r="444" spans="1:68" ht="16.5" customHeight="1" x14ac:dyDescent="0.25">
      <c r="A444" s="63" t="s">
        <v>691</v>
      </c>
      <c r="B444" s="63" t="s">
        <v>692</v>
      </c>
      <c r="C444" s="36">
        <v>4301020334</v>
      </c>
      <c r="D444" s="557">
        <v>4607091388930</v>
      </c>
      <c r="E444" s="5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9"/>
      <c r="R444" s="559"/>
      <c r="S444" s="559"/>
      <c r="T444" s="560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694</v>
      </c>
      <c r="B445" s="63" t="s">
        <v>695</v>
      </c>
      <c r="C445" s="36">
        <v>4301020384</v>
      </c>
      <c r="D445" s="557">
        <v>4680115886407</v>
      </c>
      <c r="E445" s="557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5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9"/>
      <c r="R445" s="559"/>
      <c r="S445" s="559"/>
      <c r="T445" s="5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4301020385</v>
      </c>
      <c r="D446" s="557">
        <v>4680115880054</v>
      </c>
      <c r="E446" s="557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9"/>
      <c r="R446" s="559"/>
      <c r="S446" s="559"/>
      <c r="T446" s="5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564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5"/>
      <c r="P447" s="561" t="s">
        <v>40</v>
      </c>
      <c r="Q447" s="562"/>
      <c r="R447" s="562"/>
      <c r="S447" s="562"/>
      <c r="T447" s="562"/>
      <c r="U447" s="562"/>
      <c r="V447" s="563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65"/>
      <c r="P448" s="561" t="s">
        <v>40</v>
      </c>
      <c r="Q448" s="562"/>
      <c r="R448" s="562"/>
      <c r="S448" s="562"/>
      <c r="T448" s="562"/>
      <c r="U448" s="562"/>
      <c r="V448" s="563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556" t="s">
        <v>76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66"/>
      <c r="AB449" s="66"/>
      <c r="AC449" s="80"/>
    </row>
    <row r="450" spans="1:68" ht="27" customHeight="1" x14ac:dyDescent="0.25">
      <c r="A450" s="63" t="s">
        <v>698</v>
      </c>
      <c r="B450" s="63" t="s">
        <v>699</v>
      </c>
      <c r="C450" s="36">
        <v>4301031349</v>
      </c>
      <c r="D450" s="557">
        <v>4680115883116</v>
      </c>
      <c r="E450" s="55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59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9"/>
      <c r="R450" s="559"/>
      <c r="S450" s="559"/>
      <c r="T450" s="5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5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0</v>
      </c>
      <c r="BN450" s="78">
        <f t="shared" ref="BN450:BN455" si="61">IFERROR(Y450*I450/H450,"0")</f>
        <v>0</v>
      </c>
      <c r="BO450" s="78">
        <f t="shared" ref="BO450:BO455" si="62">IFERROR(1/J450*(X450/H450),"0")</f>
        <v>0</v>
      </c>
      <c r="BP450" s="78">
        <f t="shared" ref="BP450:BP455" si="63">IFERROR(1/J450*(Y450/H450),"0")</f>
        <v>0</v>
      </c>
    </row>
    <row r="451" spans="1:68" ht="27" customHeight="1" x14ac:dyDescent="0.25">
      <c r="A451" s="63" t="s">
        <v>701</v>
      </c>
      <c r="B451" s="63" t="s">
        <v>702</v>
      </c>
      <c r="C451" s="36">
        <v>4301031350</v>
      </c>
      <c r="D451" s="557">
        <v>4680115883093</v>
      </c>
      <c r="E451" s="557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59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9"/>
      <c r="R451" s="559"/>
      <c r="S451" s="559"/>
      <c r="T451" s="5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9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0</v>
      </c>
      <c r="BN451" s="78">
        <f t="shared" si="61"/>
        <v>0</v>
      </c>
      <c r="BO451" s="78">
        <f t="shared" si="62"/>
        <v>0</v>
      </c>
      <c r="BP451" s="78">
        <f t="shared" si="63"/>
        <v>0</v>
      </c>
    </row>
    <row r="452" spans="1:68" ht="27" customHeight="1" x14ac:dyDescent="0.25">
      <c r="A452" s="63" t="s">
        <v>704</v>
      </c>
      <c r="B452" s="63" t="s">
        <v>705</v>
      </c>
      <c r="C452" s="36">
        <v>4301031353</v>
      </c>
      <c r="D452" s="557">
        <v>4680115883109</v>
      </c>
      <c r="E452" s="557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5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9"/>
      <c r="R452" s="559"/>
      <c r="S452" s="559"/>
      <c r="T452" s="5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9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0</v>
      </c>
      <c r="BN452" s="78">
        <f t="shared" si="61"/>
        <v>0</v>
      </c>
      <c r="BO452" s="78">
        <f t="shared" si="62"/>
        <v>0</v>
      </c>
      <c r="BP452" s="78">
        <f t="shared" si="63"/>
        <v>0</v>
      </c>
    </row>
    <row r="453" spans="1:68" ht="27" customHeight="1" x14ac:dyDescent="0.25">
      <c r="A453" s="63" t="s">
        <v>707</v>
      </c>
      <c r="B453" s="63" t="s">
        <v>708</v>
      </c>
      <c r="C453" s="36">
        <v>4301031419</v>
      </c>
      <c r="D453" s="557">
        <v>4680115882072</v>
      </c>
      <c r="E453" s="557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5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9"/>
      <c r="R453" s="559"/>
      <c r="S453" s="559"/>
      <c r="T453" s="5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customHeight="1" x14ac:dyDescent="0.25">
      <c r="A454" s="63" t="s">
        <v>709</v>
      </c>
      <c r="B454" s="63" t="s">
        <v>710</v>
      </c>
      <c r="C454" s="36">
        <v>4301031418</v>
      </c>
      <c r="D454" s="557">
        <v>4680115882102</v>
      </c>
      <c r="E454" s="557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9"/>
      <c r="R454" s="559"/>
      <c r="S454" s="559"/>
      <c r="T454" s="5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customHeight="1" x14ac:dyDescent="0.25">
      <c r="A455" s="63" t="s">
        <v>711</v>
      </c>
      <c r="B455" s="63" t="s">
        <v>712</v>
      </c>
      <c r="C455" s="36">
        <v>4301031417</v>
      </c>
      <c r="D455" s="557">
        <v>4680115882096</v>
      </c>
      <c r="E455" s="557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5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9"/>
      <c r="R455" s="559"/>
      <c r="S455" s="559"/>
      <c r="T455" s="5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 x14ac:dyDescent="0.2">
      <c r="A456" s="564"/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5"/>
      <c r="P456" s="561" t="s">
        <v>40</v>
      </c>
      <c r="Q456" s="562"/>
      <c r="R456" s="562"/>
      <c r="S456" s="562"/>
      <c r="T456" s="562"/>
      <c r="U456" s="562"/>
      <c r="V456" s="563"/>
      <c r="W456" s="42" t="s">
        <v>39</v>
      </c>
      <c r="X456" s="43">
        <f>IFERROR(X450/H450,"0")+IFERROR(X451/H451,"0")+IFERROR(X452/H452,"0")+IFERROR(X453/H453,"0")+IFERROR(X454/H454,"0")+IFERROR(X455/H455,"0")</f>
        <v>0</v>
      </c>
      <c r="Y456" s="43">
        <f>IFERROR(Y450/H450,"0")+IFERROR(Y451/H451,"0")+IFERROR(Y452/H452,"0")+IFERROR(Y453/H453,"0")+IFERROR(Y454/H454,"0")+IFERROR(Y455/H455,"0")</f>
        <v>0</v>
      </c>
      <c r="Z456" s="43">
        <f>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564"/>
      <c r="B457" s="564"/>
      <c r="C457" s="564"/>
      <c r="D457" s="564"/>
      <c r="E457" s="564"/>
      <c r="F457" s="564"/>
      <c r="G457" s="564"/>
      <c r="H457" s="564"/>
      <c r="I457" s="564"/>
      <c r="J457" s="564"/>
      <c r="K457" s="564"/>
      <c r="L457" s="564"/>
      <c r="M457" s="564"/>
      <c r="N457" s="564"/>
      <c r="O457" s="565"/>
      <c r="P457" s="561" t="s">
        <v>40</v>
      </c>
      <c r="Q457" s="562"/>
      <c r="R457" s="562"/>
      <c r="S457" s="562"/>
      <c r="T457" s="562"/>
      <c r="U457" s="562"/>
      <c r="V457" s="563"/>
      <c r="W457" s="42" t="s">
        <v>0</v>
      </c>
      <c r="X457" s="43">
        <f>IFERROR(SUM(X450:X455),"0")</f>
        <v>0</v>
      </c>
      <c r="Y457" s="43">
        <f>IFERROR(SUM(Y450:Y455),"0")</f>
        <v>0</v>
      </c>
      <c r="Z457" s="42"/>
      <c r="AA457" s="67"/>
      <c r="AB457" s="67"/>
      <c r="AC457" s="67"/>
    </row>
    <row r="458" spans="1:68" ht="14.25" customHeight="1" x14ac:dyDescent="0.25">
      <c r="A458" s="556" t="s">
        <v>82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66"/>
      <c r="AB458" s="66"/>
      <c r="AC458" s="80"/>
    </row>
    <row r="459" spans="1:68" ht="16.5" customHeight="1" x14ac:dyDescent="0.25">
      <c r="A459" s="63" t="s">
        <v>713</v>
      </c>
      <c r="B459" s="63" t="s">
        <v>714</v>
      </c>
      <c r="C459" s="36">
        <v>4301051232</v>
      </c>
      <c r="D459" s="557">
        <v>4607091383409</v>
      </c>
      <c r="E459" s="557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9"/>
      <c r="R459" s="559"/>
      <c r="S459" s="559"/>
      <c r="T459" s="5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716</v>
      </c>
      <c r="B460" s="63" t="s">
        <v>717</v>
      </c>
      <c r="C460" s="36">
        <v>4301051233</v>
      </c>
      <c r="D460" s="557">
        <v>4607091383416</v>
      </c>
      <c r="E460" s="557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9"/>
      <c r="R460" s="559"/>
      <c r="S460" s="559"/>
      <c r="T460" s="5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719</v>
      </c>
      <c r="B461" s="63" t="s">
        <v>720</v>
      </c>
      <c r="C461" s="36">
        <v>4301051064</v>
      </c>
      <c r="D461" s="557">
        <v>4680115883536</v>
      </c>
      <c r="E461" s="557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9"/>
      <c r="R461" s="559"/>
      <c r="S461" s="559"/>
      <c r="T461" s="5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564"/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5"/>
      <c r="P462" s="561" t="s">
        <v>40</v>
      </c>
      <c r="Q462" s="562"/>
      <c r="R462" s="562"/>
      <c r="S462" s="562"/>
      <c r="T462" s="562"/>
      <c r="U462" s="562"/>
      <c r="V462" s="563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564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5"/>
      <c r="P463" s="561" t="s">
        <v>40</v>
      </c>
      <c r="Q463" s="562"/>
      <c r="R463" s="562"/>
      <c r="S463" s="562"/>
      <c r="T463" s="562"/>
      <c r="U463" s="562"/>
      <c r="V463" s="563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580" t="s">
        <v>722</v>
      </c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0"/>
      <c r="P464" s="580"/>
      <c r="Q464" s="580"/>
      <c r="R464" s="580"/>
      <c r="S464" s="580"/>
      <c r="T464" s="580"/>
      <c r="U464" s="580"/>
      <c r="V464" s="580"/>
      <c r="W464" s="580"/>
      <c r="X464" s="580"/>
      <c r="Y464" s="580"/>
      <c r="Z464" s="580"/>
      <c r="AA464" s="54"/>
      <c r="AB464" s="54"/>
      <c r="AC464" s="54"/>
    </row>
    <row r="465" spans="1:68" ht="16.5" customHeight="1" x14ac:dyDescent="0.25">
      <c r="A465" s="572" t="s">
        <v>722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5"/>
      <c r="AB465" s="65"/>
      <c r="AC465" s="79"/>
    </row>
    <row r="466" spans="1:68" ht="14.25" customHeight="1" x14ac:dyDescent="0.25">
      <c r="A466" s="556" t="s">
        <v>113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66"/>
      <c r="AB466" s="66"/>
      <c r="AC466" s="80"/>
    </row>
    <row r="467" spans="1:68" ht="27" customHeight="1" x14ac:dyDescent="0.25">
      <c r="A467" s="63" t="s">
        <v>723</v>
      </c>
      <c r="B467" s="63" t="s">
        <v>724</v>
      </c>
      <c r="C467" s="36">
        <v>4301011763</v>
      </c>
      <c r="D467" s="557">
        <v>4640242181011</v>
      </c>
      <c r="E467" s="557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58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9"/>
      <c r="R467" s="559"/>
      <c r="S467" s="559"/>
      <c r="T467" s="56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726</v>
      </c>
      <c r="B468" s="63" t="s">
        <v>727</v>
      </c>
      <c r="C468" s="36">
        <v>4301011585</v>
      </c>
      <c r="D468" s="557">
        <v>4640242180441</v>
      </c>
      <c r="E468" s="557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58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9"/>
      <c r="R468" s="559"/>
      <c r="S468" s="559"/>
      <c r="T468" s="56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729</v>
      </c>
      <c r="B469" s="63" t="s">
        <v>730</v>
      </c>
      <c r="C469" s="36">
        <v>4301011584</v>
      </c>
      <c r="D469" s="557">
        <v>4640242180564</v>
      </c>
      <c r="E469" s="557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5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9"/>
      <c r="R469" s="559"/>
      <c r="S469" s="559"/>
      <c r="T469" s="56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732</v>
      </c>
      <c r="B470" s="63" t="s">
        <v>733</v>
      </c>
      <c r="C470" s="36">
        <v>4301011764</v>
      </c>
      <c r="D470" s="557">
        <v>4640242181189</v>
      </c>
      <c r="E470" s="557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5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9"/>
      <c r="R470" s="559"/>
      <c r="S470" s="559"/>
      <c r="T470" s="5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564"/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5"/>
      <c r="P471" s="561" t="s">
        <v>40</v>
      </c>
      <c r="Q471" s="562"/>
      <c r="R471" s="562"/>
      <c r="S471" s="562"/>
      <c r="T471" s="562"/>
      <c r="U471" s="562"/>
      <c r="V471" s="563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564"/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5"/>
      <c r="P472" s="561" t="s">
        <v>40</v>
      </c>
      <c r="Q472" s="562"/>
      <c r="R472" s="562"/>
      <c r="S472" s="562"/>
      <c r="T472" s="562"/>
      <c r="U472" s="562"/>
      <c r="V472" s="563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556" t="s">
        <v>145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66"/>
      <c r="AB473" s="66"/>
      <c r="AC473" s="80"/>
    </row>
    <row r="474" spans="1:68" ht="27" customHeight="1" x14ac:dyDescent="0.25">
      <c r="A474" s="63" t="s">
        <v>734</v>
      </c>
      <c r="B474" s="63" t="s">
        <v>735</v>
      </c>
      <c r="C474" s="36">
        <v>4301020400</v>
      </c>
      <c r="D474" s="557">
        <v>4640242180519</v>
      </c>
      <c r="E474" s="55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9"/>
      <c r="R474" s="559"/>
      <c r="S474" s="559"/>
      <c r="T474" s="5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737</v>
      </c>
      <c r="B475" s="63" t="s">
        <v>738</v>
      </c>
      <c r="C475" s="36">
        <v>4301020260</v>
      </c>
      <c r="D475" s="557">
        <v>4640242180526</v>
      </c>
      <c r="E475" s="557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579" t="s">
        <v>739</v>
      </c>
      <c r="Q475" s="559"/>
      <c r="R475" s="559"/>
      <c r="S475" s="559"/>
      <c r="T475" s="5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741</v>
      </c>
      <c r="B476" s="63" t="s">
        <v>742</v>
      </c>
      <c r="C476" s="36">
        <v>4301020295</v>
      </c>
      <c r="D476" s="557">
        <v>4640242181363</v>
      </c>
      <c r="E476" s="55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57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9"/>
      <c r="R476" s="559"/>
      <c r="S476" s="559"/>
      <c r="T476" s="5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64"/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5"/>
      <c r="P477" s="561" t="s">
        <v>40</v>
      </c>
      <c r="Q477" s="562"/>
      <c r="R477" s="562"/>
      <c r="S477" s="562"/>
      <c r="T477" s="562"/>
      <c r="U477" s="562"/>
      <c r="V477" s="56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64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65"/>
      <c r="P478" s="561" t="s">
        <v>40</v>
      </c>
      <c r="Q478" s="562"/>
      <c r="R478" s="562"/>
      <c r="S478" s="562"/>
      <c r="T478" s="562"/>
      <c r="U478" s="562"/>
      <c r="V478" s="56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556" t="s">
        <v>76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4301031280</v>
      </c>
      <c r="D480" s="557">
        <v>4640242180816</v>
      </c>
      <c r="E480" s="557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57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9"/>
      <c r="R480" s="559"/>
      <c r="S480" s="559"/>
      <c r="T480" s="56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747</v>
      </c>
      <c r="B481" s="63" t="s">
        <v>748</v>
      </c>
      <c r="C481" s="36">
        <v>4301031244</v>
      </c>
      <c r="D481" s="557">
        <v>4640242180595</v>
      </c>
      <c r="E481" s="557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57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9"/>
      <c r="R481" s="559"/>
      <c r="S481" s="559"/>
      <c r="T481" s="5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564"/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5"/>
      <c r="P482" s="561" t="s">
        <v>40</v>
      </c>
      <c r="Q482" s="562"/>
      <c r="R482" s="562"/>
      <c r="S482" s="562"/>
      <c r="T482" s="562"/>
      <c r="U482" s="562"/>
      <c r="V482" s="563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564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65"/>
      <c r="P483" s="561" t="s">
        <v>40</v>
      </c>
      <c r="Q483" s="562"/>
      <c r="R483" s="562"/>
      <c r="S483" s="562"/>
      <c r="T483" s="562"/>
      <c r="U483" s="562"/>
      <c r="V483" s="563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556" t="s">
        <v>82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66"/>
      <c r="AB484" s="66"/>
      <c r="AC484" s="80"/>
    </row>
    <row r="485" spans="1:68" ht="27" customHeight="1" x14ac:dyDescent="0.25">
      <c r="A485" s="63" t="s">
        <v>750</v>
      </c>
      <c r="B485" s="63" t="s">
        <v>751</v>
      </c>
      <c r="C485" s="36">
        <v>4301052046</v>
      </c>
      <c r="D485" s="557">
        <v>4640242180533</v>
      </c>
      <c r="E485" s="557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5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9"/>
      <c r="R485" s="559"/>
      <c r="S485" s="559"/>
      <c r="T485" s="5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64"/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5"/>
      <c r="P486" s="561" t="s">
        <v>40</v>
      </c>
      <c r="Q486" s="562"/>
      <c r="R486" s="562"/>
      <c r="S486" s="562"/>
      <c r="T486" s="562"/>
      <c r="U486" s="562"/>
      <c r="V486" s="5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564"/>
      <c r="B487" s="564"/>
      <c r="C487" s="564"/>
      <c r="D487" s="564"/>
      <c r="E487" s="564"/>
      <c r="F487" s="564"/>
      <c r="G487" s="564"/>
      <c r="H487" s="564"/>
      <c r="I487" s="564"/>
      <c r="J487" s="564"/>
      <c r="K487" s="564"/>
      <c r="L487" s="564"/>
      <c r="M487" s="564"/>
      <c r="N487" s="564"/>
      <c r="O487" s="565"/>
      <c r="P487" s="561" t="s">
        <v>40</v>
      </c>
      <c r="Q487" s="562"/>
      <c r="R487" s="562"/>
      <c r="S487" s="562"/>
      <c r="T487" s="562"/>
      <c r="U487" s="562"/>
      <c r="V487" s="5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556" t="s">
        <v>175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66"/>
      <c r="AB488" s="66"/>
      <c r="AC488" s="80"/>
    </row>
    <row r="489" spans="1:68" ht="27" customHeight="1" x14ac:dyDescent="0.25">
      <c r="A489" s="63" t="s">
        <v>753</v>
      </c>
      <c r="B489" s="63" t="s">
        <v>754</v>
      </c>
      <c r="C489" s="36">
        <v>4301060491</v>
      </c>
      <c r="D489" s="557">
        <v>4640242180120</v>
      </c>
      <c r="E489" s="557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5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9"/>
      <c r="R489" s="559"/>
      <c r="S489" s="559"/>
      <c r="T489" s="5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756</v>
      </c>
      <c r="B490" s="63" t="s">
        <v>757</v>
      </c>
      <c r="C490" s="36">
        <v>4301060493</v>
      </c>
      <c r="D490" s="557">
        <v>4640242180137</v>
      </c>
      <c r="E490" s="557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5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9"/>
      <c r="R490" s="559"/>
      <c r="S490" s="559"/>
      <c r="T490" s="5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564"/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5"/>
      <c r="P491" s="561" t="s">
        <v>40</v>
      </c>
      <c r="Q491" s="562"/>
      <c r="R491" s="562"/>
      <c r="S491" s="562"/>
      <c r="T491" s="562"/>
      <c r="U491" s="562"/>
      <c r="V491" s="563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564"/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5"/>
      <c r="P492" s="561" t="s">
        <v>40</v>
      </c>
      <c r="Q492" s="562"/>
      <c r="R492" s="562"/>
      <c r="S492" s="562"/>
      <c r="T492" s="562"/>
      <c r="U492" s="562"/>
      <c r="V492" s="563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572" t="s">
        <v>759</v>
      </c>
      <c r="B493" s="572"/>
      <c r="C493" s="572"/>
      <c r="D493" s="572"/>
      <c r="E493" s="572"/>
      <c r="F493" s="572"/>
      <c r="G493" s="572"/>
      <c r="H493" s="572"/>
      <c r="I493" s="572"/>
      <c r="J493" s="572"/>
      <c r="K493" s="572"/>
      <c r="L493" s="572"/>
      <c r="M493" s="572"/>
      <c r="N493" s="572"/>
      <c r="O493" s="572"/>
      <c r="P493" s="572"/>
      <c r="Q493" s="572"/>
      <c r="R493" s="572"/>
      <c r="S493" s="572"/>
      <c r="T493" s="572"/>
      <c r="U493" s="572"/>
      <c r="V493" s="572"/>
      <c r="W493" s="572"/>
      <c r="X493" s="572"/>
      <c r="Y493" s="572"/>
      <c r="Z493" s="572"/>
      <c r="AA493" s="65"/>
      <c r="AB493" s="65"/>
      <c r="AC493" s="79"/>
    </row>
    <row r="494" spans="1:68" ht="14.25" customHeight="1" x14ac:dyDescent="0.25">
      <c r="A494" s="556" t="s">
        <v>145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66"/>
      <c r="AB494" s="66"/>
      <c r="AC494" s="80"/>
    </row>
    <row r="495" spans="1:68" ht="27" customHeight="1" x14ac:dyDescent="0.25">
      <c r="A495" s="63" t="s">
        <v>760</v>
      </c>
      <c r="B495" s="63" t="s">
        <v>761</v>
      </c>
      <c r="C495" s="36">
        <v>4301020314</v>
      </c>
      <c r="D495" s="557">
        <v>4640242180090</v>
      </c>
      <c r="E495" s="5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558" t="s">
        <v>762</v>
      </c>
      <c r="Q495" s="559"/>
      <c r="R495" s="559"/>
      <c r="S495" s="559"/>
      <c r="T495" s="5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5"/>
      <c r="P496" s="561" t="s">
        <v>40</v>
      </c>
      <c r="Q496" s="562"/>
      <c r="R496" s="562"/>
      <c r="S496" s="562"/>
      <c r="T496" s="562"/>
      <c r="U496" s="562"/>
      <c r="V496" s="563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5"/>
      <c r="P497" s="561" t="s">
        <v>40</v>
      </c>
      <c r="Q497" s="562"/>
      <c r="R497" s="562"/>
      <c r="S497" s="562"/>
      <c r="T497" s="562"/>
      <c r="U497" s="562"/>
      <c r="V497" s="563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69"/>
      <c r="P498" s="566" t="s">
        <v>33</v>
      </c>
      <c r="Q498" s="567"/>
      <c r="R498" s="567"/>
      <c r="S498" s="567"/>
      <c r="T498" s="567"/>
      <c r="U498" s="567"/>
      <c r="V498" s="568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0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0</v>
      </c>
      <c r="Z498" s="42"/>
      <c r="AA498" s="67"/>
      <c r="AB498" s="67"/>
      <c r="AC498" s="67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69"/>
      <c r="P499" s="566" t="s">
        <v>34</v>
      </c>
      <c r="Q499" s="567"/>
      <c r="R499" s="567"/>
      <c r="S499" s="567"/>
      <c r="T499" s="567"/>
      <c r="U499" s="567"/>
      <c r="V499" s="568"/>
      <c r="W499" s="42" t="s">
        <v>0</v>
      </c>
      <c r="X499" s="43">
        <f>IFERROR(SUM(BM22:BM495),"0")</f>
        <v>0</v>
      </c>
      <c r="Y499" s="43">
        <f>IFERROR(SUM(BN22:BN495),"0")</f>
        <v>0</v>
      </c>
      <c r="Z499" s="42"/>
      <c r="AA499" s="67"/>
      <c r="AB499" s="67"/>
      <c r="AC499" s="67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69"/>
      <c r="P500" s="566" t="s">
        <v>35</v>
      </c>
      <c r="Q500" s="567"/>
      <c r="R500" s="567"/>
      <c r="S500" s="567"/>
      <c r="T500" s="567"/>
      <c r="U500" s="567"/>
      <c r="V500" s="568"/>
      <c r="W500" s="42" t="s">
        <v>20</v>
      </c>
      <c r="X500" s="44">
        <f>ROUNDUP(SUM(BO22:BO495),0)</f>
        <v>0</v>
      </c>
      <c r="Y500" s="44">
        <f>ROUNDUP(SUM(BP22:BP495),0)</f>
        <v>0</v>
      </c>
      <c r="Z500" s="42"/>
      <c r="AA500" s="67"/>
      <c r="AB500" s="67"/>
      <c r="AC500" s="67"/>
    </row>
    <row r="501" spans="1:32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9"/>
      <c r="P501" s="566" t="s">
        <v>36</v>
      </c>
      <c r="Q501" s="567"/>
      <c r="R501" s="567"/>
      <c r="S501" s="567"/>
      <c r="T501" s="567"/>
      <c r="U501" s="567"/>
      <c r="V501" s="568"/>
      <c r="W501" s="42" t="s">
        <v>0</v>
      </c>
      <c r="X501" s="43">
        <f>GrossWeightTotal+PalletQtyTotal*25</f>
        <v>0</v>
      </c>
      <c r="Y501" s="43">
        <f>GrossWeightTotalR+PalletQtyTotalR*25</f>
        <v>0</v>
      </c>
      <c r="Z501" s="42"/>
      <c r="AA501" s="67"/>
      <c r="AB501" s="67"/>
      <c r="AC501" s="67"/>
    </row>
    <row r="502" spans="1:32" x14ac:dyDescent="0.2">
      <c r="A502" s="564"/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9"/>
      <c r="P502" s="566" t="s">
        <v>37</v>
      </c>
      <c r="Q502" s="567"/>
      <c r="R502" s="567"/>
      <c r="S502" s="567"/>
      <c r="T502" s="567"/>
      <c r="U502" s="567"/>
      <c r="V502" s="568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0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0</v>
      </c>
      <c r="Z502" s="42"/>
      <c r="AA502" s="67"/>
      <c r="AB502" s="67"/>
      <c r="AC502" s="67"/>
    </row>
    <row r="503" spans="1:32" ht="14.25" x14ac:dyDescent="0.2">
      <c r="A503" s="564"/>
      <c r="B503" s="564"/>
      <c r="C503" s="564"/>
      <c r="D503" s="564"/>
      <c r="E503" s="564"/>
      <c r="F503" s="564"/>
      <c r="G503" s="564"/>
      <c r="H503" s="564"/>
      <c r="I503" s="564"/>
      <c r="J503" s="564"/>
      <c r="K503" s="564"/>
      <c r="L503" s="564"/>
      <c r="M503" s="564"/>
      <c r="N503" s="564"/>
      <c r="O503" s="569"/>
      <c r="P503" s="566" t="s">
        <v>38</v>
      </c>
      <c r="Q503" s="567"/>
      <c r="R503" s="567"/>
      <c r="S503" s="567"/>
      <c r="T503" s="567"/>
      <c r="U503" s="567"/>
      <c r="V503" s="568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0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552" t="s">
        <v>111</v>
      </c>
      <c r="D505" s="552" t="s">
        <v>111</v>
      </c>
      <c r="E505" s="552" t="s">
        <v>111</v>
      </c>
      <c r="F505" s="552" t="s">
        <v>111</v>
      </c>
      <c r="G505" s="552" t="s">
        <v>111</v>
      </c>
      <c r="H505" s="552" t="s">
        <v>111</v>
      </c>
      <c r="I505" s="552" t="s">
        <v>263</v>
      </c>
      <c r="J505" s="552" t="s">
        <v>263</v>
      </c>
      <c r="K505" s="552" t="s">
        <v>263</v>
      </c>
      <c r="L505" s="552" t="s">
        <v>263</v>
      </c>
      <c r="M505" s="552" t="s">
        <v>263</v>
      </c>
      <c r="N505" s="553"/>
      <c r="O505" s="552" t="s">
        <v>263</v>
      </c>
      <c r="P505" s="552" t="s">
        <v>263</v>
      </c>
      <c r="Q505" s="552" t="s">
        <v>263</v>
      </c>
      <c r="R505" s="552" t="s">
        <v>263</v>
      </c>
      <c r="S505" s="552" t="s">
        <v>263</v>
      </c>
      <c r="T505" s="552" t="s">
        <v>551</v>
      </c>
      <c r="U505" s="552" t="s">
        <v>551</v>
      </c>
      <c r="V505" s="552" t="s">
        <v>607</v>
      </c>
      <c r="W505" s="552" t="s">
        <v>607</v>
      </c>
      <c r="X505" s="552" t="s">
        <v>607</v>
      </c>
      <c r="Y505" s="552" t="s">
        <v>607</v>
      </c>
      <c r="Z505" s="85" t="s">
        <v>661</v>
      </c>
      <c r="AA505" s="552" t="s">
        <v>722</v>
      </c>
      <c r="AB505" s="552" t="s">
        <v>722</v>
      </c>
      <c r="AC505" s="60"/>
      <c r="AF505" s="1"/>
    </row>
    <row r="506" spans="1:32" ht="14.25" customHeight="1" thickTop="1" x14ac:dyDescent="0.2">
      <c r="A506" s="554" t="s">
        <v>10</v>
      </c>
      <c r="B506" s="552" t="s">
        <v>75</v>
      </c>
      <c r="C506" s="552" t="s">
        <v>112</v>
      </c>
      <c r="D506" s="552" t="s">
        <v>127</v>
      </c>
      <c r="E506" s="552" t="s">
        <v>182</v>
      </c>
      <c r="F506" s="552" t="s">
        <v>202</v>
      </c>
      <c r="G506" s="552" t="s">
        <v>235</v>
      </c>
      <c r="H506" s="552" t="s">
        <v>111</v>
      </c>
      <c r="I506" s="552" t="s">
        <v>264</v>
      </c>
      <c r="J506" s="552" t="s">
        <v>304</v>
      </c>
      <c r="K506" s="552" t="s">
        <v>364</v>
      </c>
      <c r="L506" s="552" t="s">
        <v>407</v>
      </c>
      <c r="M506" s="552" t="s">
        <v>423</v>
      </c>
      <c r="N506" s="1"/>
      <c r="O506" s="552" t="s">
        <v>437</v>
      </c>
      <c r="P506" s="552" t="s">
        <v>447</v>
      </c>
      <c r="Q506" s="552" t="s">
        <v>454</v>
      </c>
      <c r="R506" s="552" t="s">
        <v>459</v>
      </c>
      <c r="S506" s="552" t="s">
        <v>541</v>
      </c>
      <c r="T506" s="552" t="s">
        <v>552</v>
      </c>
      <c r="U506" s="552" t="s">
        <v>587</v>
      </c>
      <c r="V506" s="552" t="s">
        <v>608</v>
      </c>
      <c r="W506" s="552" t="s">
        <v>638</v>
      </c>
      <c r="X506" s="552" t="s">
        <v>653</v>
      </c>
      <c r="Y506" s="552" t="s">
        <v>657</v>
      </c>
      <c r="Z506" s="552" t="s">
        <v>661</v>
      </c>
      <c r="AA506" s="552" t="s">
        <v>722</v>
      </c>
      <c r="AB506" s="552" t="s">
        <v>759</v>
      </c>
      <c r="AC506" s="60"/>
      <c r="AF506" s="1"/>
    </row>
    <row r="507" spans="1:32" ht="13.5" thickBot="1" x14ac:dyDescent="0.25">
      <c r="A507" s="555"/>
      <c r="B507" s="552"/>
      <c r="C507" s="552"/>
      <c r="D507" s="552"/>
      <c r="E507" s="552"/>
      <c r="F507" s="552"/>
      <c r="G507" s="552"/>
      <c r="H507" s="552"/>
      <c r="I507" s="552"/>
      <c r="J507" s="552"/>
      <c r="K507" s="552"/>
      <c r="L507" s="552"/>
      <c r="M507" s="552"/>
      <c r="N507" s="1"/>
      <c r="O507" s="552"/>
      <c r="P507" s="552"/>
      <c r="Q507" s="552"/>
      <c r="R507" s="552"/>
      <c r="S507" s="552"/>
      <c r="T507" s="552"/>
      <c r="U507" s="552"/>
      <c r="V507" s="552"/>
      <c r="W507" s="552"/>
      <c r="X507" s="552"/>
      <c r="Y507" s="552"/>
      <c r="Z507" s="552"/>
      <c r="AA507" s="552"/>
      <c r="AB507" s="552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0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52">
        <f>IFERROR(Y87*1,"0")+IFERROR(Y88*1,"0")+IFERROR(Y89*1,"0")+IFERROR(Y93*1,"0")+IFERROR(Y94*1,"0")+IFERROR(Y95*1,"0")+IFERROR(Y96*1,"0")</f>
        <v>0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8" s="52">
        <f>IFERROR(Y127*1,"0")+IFERROR(Y128*1,"0")+IFERROR(Y132*1,"0")+IFERROR(Y133*1,"0")+IFERROR(Y137*1,"0")+IFERROR(Y138*1,"0")</f>
        <v>0</v>
      </c>
      <c r="H508" s="52">
        <f>IFERROR(Y143*1,"0")+IFERROR(Y144*1,"0")+IFERROR(Y148*1,"0")+IFERROR(Y149*1,"0")+IFERROR(Y150*1,"0")</f>
        <v>0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8" s="52">
        <f>IFERROR(Y335*1,"0")+IFERROR(Y336*1,"0")+IFERROR(Y337*1,"0")</f>
        <v>0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8" s="52">
        <f>IFERROR(Y368*1,"0")+IFERROR(Y369*1,"0")+IFERROR(Y370*1,"0")+IFERROR(Y374*1,"0")+IFERROR(Y378*1,"0")+IFERROR(Y379*1,"0")+IFERROR(Y383*1,"0")</f>
        <v>0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52">
        <f>IFERROR(Y407*1,"0")+IFERROR(Y411*1,"0")+IFERROR(Y412*1,"0")+IFERROR(Y413*1,"0")+IFERROR(Y414*1,"0")</f>
        <v>0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2025-09-30T12:39:52Z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