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AC02C6C-1DE8-4CE9-AA0E-8D1676DBBB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Y31" i="1"/>
  <c r="Y496" i="1" s="1"/>
  <c r="Y43" i="1"/>
  <c r="Z63" i="1"/>
  <c r="BP61" i="1"/>
  <c r="BN61" i="1"/>
  <c r="Z61" i="1"/>
  <c r="Z77" i="1"/>
  <c r="BP73" i="1"/>
  <c r="BN73" i="1"/>
  <c r="Z73" i="1"/>
  <c r="Y77" i="1"/>
  <c r="BP81" i="1"/>
  <c r="BN81" i="1"/>
  <c r="Z81" i="1"/>
  <c r="Z82" i="1" s="1"/>
  <c r="Y83" i="1"/>
  <c r="Y89" i="1"/>
  <c r="BP86" i="1"/>
  <c r="Y494" i="1" s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M502" i="1"/>
  <c r="Y263" i="1"/>
  <c r="BP268" i="1"/>
  <c r="BN268" i="1"/>
  <c r="Z268" i="1"/>
  <c r="Z270" i="1" s="1"/>
  <c r="Y270" i="1"/>
  <c r="BP311" i="1"/>
  <c r="BN311" i="1"/>
  <c r="Z311" i="1"/>
  <c r="Z339" i="1"/>
  <c r="BP337" i="1"/>
  <c r="BN337" i="1"/>
  <c r="Z337" i="1"/>
  <c r="Y339" i="1"/>
  <c r="E502" i="1"/>
  <c r="H9" i="1"/>
  <c r="B502" i="1"/>
  <c r="X493" i="1"/>
  <c r="X494" i="1"/>
  <c r="X496" i="1"/>
  <c r="Y24" i="1"/>
  <c r="Z27" i="1"/>
  <c r="BN27" i="1"/>
  <c r="Y493" i="1" s="1"/>
  <c r="Y495" i="1" s="1"/>
  <c r="Z29" i="1"/>
  <c r="BN29" i="1"/>
  <c r="C502" i="1"/>
  <c r="Z41" i="1"/>
  <c r="Z43" i="1" s="1"/>
  <c r="BN41" i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Z69" i="1"/>
  <c r="BP67" i="1"/>
  <c r="BN67" i="1"/>
  <c r="Z67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Z326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Z376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Z450" i="1" s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BP309" i="1"/>
  <c r="BN309" i="1"/>
  <c r="Z309" i="1"/>
  <c r="Z313" i="1" s="1"/>
  <c r="Y313" i="1"/>
  <c r="Z319" i="1"/>
  <c r="BP317" i="1"/>
  <c r="BN317" i="1"/>
  <c r="Z317" i="1"/>
  <c r="Y327" i="1"/>
  <c r="BP330" i="1"/>
  <c r="BN330" i="1"/>
  <c r="Z330" i="1"/>
  <c r="Z332" i="1" s="1"/>
  <c r="BP345" i="1"/>
  <c r="BN345" i="1"/>
  <c r="Z345" i="1"/>
  <c r="Z351" i="1" s="1"/>
  <c r="BP349" i="1"/>
  <c r="BN349" i="1"/>
  <c r="Z349" i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Z44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Z471" i="1"/>
  <c r="BP469" i="1"/>
  <c r="BN469" i="1"/>
  <c r="Z469" i="1"/>
  <c r="Y476" i="1"/>
  <c r="Y491" i="1"/>
  <c r="Z435" i="1" l="1"/>
  <c r="Y492" i="1"/>
  <c r="Z255" i="1"/>
  <c r="Z295" i="1"/>
  <c r="Z456" i="1"/>
  <c r="Z211" i="1"/>
  <c r="X495" i="1"/>
  <c r="Z246" i="1"/>
  <c r="Z110" i="1"/>
  <c r="Z497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<sst xmlns="http://schemas.openxmlformats.org/spreadsheetml/2006/main" count="2366" uniqueCount="770">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</sst>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6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30</v>
      </c>
      <c r="Y40" s="546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31.208333333333329</v>
      </c>
      <c r="BN40" s="64">
        <f>IFERROR(Y40*I40/H40,"0")</f>
        <v>33.705000000000005</v>
      </c>
      <c r="BO40" s="64">
        <f>IFERROR(1/J40*(X40/H40),"0")</f>
        <v>4.3402777777777776E-2</v>
      </c>
      <c r="BP40" s="64">
        <f>IFERROR(1/J40*(Y40/H40),"0")</f>
        <v>4.6875000000000007E-2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2.7777777777777777</v>
      </c>
      <c r="Y43" s="547">
        <f>IFERROR(Y40/H40,"0")+IFERROR(Y41/H41,"0")+IFERROR(Y42/H42,"0")</f>
        <v>3.0000000000000004</v>
      </c>
      <c r="Z43" s="547">
        <f>IFERROR(IF(Z40="",0,Z40),"0")+IFERROR(IF(Z41="",0,Z41),"0")+IFERROR(IF(Z42="",0,Z42),"0")</f>
        <v>5.6940000000000004E-2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30</v>
      </c>
      <c r="Y44" s="547">
        <f>IFERROR(SUM(Y40:Y42),"0")</f>
        <v>32.400000000000006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120</v>
      </c>
      <c r="Y52" s="546">
        <f t="shared" si="0"/>
        <v>129.60000000000002</v>
      </c>
      <c r="Z52" s="36">
        <f>IFERROR(IF(Y52=0,"",ROUNDUP(Y52/H52,0)*0.01898),"")</f>
        <v>0.22776000000000002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124.83333333333331</v>
      </c>
      <c r="BN52" s="64">
        <f t="shared" si="2"/>
        <v>134.82000000000002</v>
      </c>
      <c r="BO52" s="64">
        <f t="shared" si="3"/>
        <v>0.1736111111111111</v>
      </c>
      <c r="BP52" s="64">
        <f t="shared" si="4"/>
        <v>0.18750000000000003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13.5</v>
      </c>
      <c r="Y56" s="546">
        <f t="shared" si="0"/>
        <v>13.5</v>
      </c>
      <c r="Z56" s="36">
        <f>IFERROR(IF(Y56=0,"",ROUNDUP(Y56/H56,0)*0.00902),"")</f>
        <v>2.7060000000000001E-2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14.13</v>
      </c>
      <c r="BN56" s="64">
        <f t="shared" si="2"/>
        <v>14.13</v>
      </c>
      <c r="BO56" s="64">
        <f t="shared" si="3"/>
        <v>2.2727272727272728E-2</v>
      </c>
      <c r="BP56" s="64">
        <f t="shared" si="4"/>
        <v>2.2727272727272728E-2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14.111111111111111</v>
      </c>
      <c r="Y57" s="547">
        <f>IFERROR(Y51/H51,"0")+IFERROR(Y52/H52,"0")+IFERROR(Y53/H53,"0")+IFERROR(Y54/H54,"0")+IFERROR(Y55/H55,"0")+IFERROR(Y56/H56,"0")</f>
        <v>15.000000000000002</v>
      </c>
      <c r="Z57" s="547">
        <f>IFERROR(IF(Z51="",0,Z51),"0")+IFERROR(IF(Z52="",0,Z52),"0")+IFERROR(IF(Z53="",0,Z53),"0")+IFERROR(IF(Z54="",0,Z54),"0")+IFERROR(IF(Z55="",0,Z55),"0")+IFERROR(IF(Z56="",0,Z56),"0")</f>
        <v>0.25482000000000005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133.5</v>
      </c>
      <c r="Y58" s="547">
        <f>IFERROR(SUM(Y51:Y56),"0")</f>
        <v>143.10000000000002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30</v>
      </c>
      <c r="Y60" s="546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2.7777777777777777</v>
      </c>
      <c r="Y63" s="547">
        <f>IFERROR(Y60/H60,"0")+IFERROR(Y61/H61,"0")+IFERROR(Y62/H62,"0")</f>
        <v>3.0000000000000004</v>
      </c>
      <c r="Z63" s="547">
        <f>IFERROR(IF(Z60="",0,Z60),"0")+IFERROR(IF(Z61="",0,Z61),"0")+IFERROR(IF(Z62="",0,Z62),"0")</f>
        <v>5.6940000000000004E-2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30</v>
      </c>
      <c r="Y64" s="547">
        <f>IFERROR(SUM(Y60:Y62),"0")</f>
        <v>32.400000000000006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8</v>
      </c>
      <c r="Y158" s="546">
        <f t="shared" ref="Y158:Y166" si="5">IFERROR(IF(X158="",0,CEILING((X158/$H158),1)*$H158),"")</f>
        <v>8.4</v>
      </c>
      <c r="Z158" s="36">
        <f>IFERROR(IF(Y158=0,"",ROUNDUP(Y158/H158,0)*0.00902),"")</f>
        <v>1.804E-2</v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8.5142857142857142</v>
      </c>
      <c r="BN158" s="64">
        <f t="shared" ref="BN158:BN166" si="7">IFERROR(Y158*I158/H158,"0")</f>
        <v>8.94</v>
      </c>
      <c r="BO158" s="64">
        <f t="shared" ref="BO158:BO166" si="8">IFERROR(1/J158*(X158/H158),"0")</f>
        <v>1.443001443001443E-2</v>
      </c>
      <c r="BP158" s="64">
        <f t="shared" ref="BP158:BP166" si="9">IFERROR(1/J158*(Y158/H158),"0")</f>
        <v>1.5151515151515152E-2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8</v>
      </c>
      <c r="Y159" s="546">
        <f t="shared" si="5"/>
        <v>8.4</v>
      </c>
      <c r="Z159" s="36">
        <f>IFERROR(IF(Y159=0,"",ROUNDUP(Y159/H159,0)*0.00902),"")</f>
        <v>1.804E-2</v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8.5142857142857142</v>
      </c>
      <c r="BN159" s="64">
        <f t="shared" si="7"/>
        <v>8.94</v>
      </c>
      <c r="BO159" s="64">
        <f t="shared" si="8"/>
        <v>1.443001443001443E-2</v>
      </c>
      <c r="BP159" s="64">
        <f t="shared" si="9"/>
        <v>1.5151515151515152E-2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3.8095238095238093</v>
      </c>
      <c r="Y167" s="547">
        <f>IFERROR(Y158/H158,"0")+IFERROR(Y159/H159,"0")+IFERROR(Y160/H160,"0")+IFERROR(Y161/H161,"0")+IFERROR(Y162/H162,"0")+IFERROR(Y163/H163,"0")+IFERROR(Y164/H164,"0")+IFERROR(Y165/H165,"0")+IFERROR(Y166/H166,"0")</f>
        <v>4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3.6080000000000001E-2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16</v>
      </c>
      <c r="Y168" s="547">
        <f>IFERROR(SUM(Y158:Y166),"0")</f>
        <v>16.8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10</v>
      </c>
      <c r="Y222" s="546">
        <f t="shared" si="21"/>
        <v>11.6</v>
      </c>
      <c r="Z222" s="36">
        <f>IFERROR(IF(Y222=0,"",ROUNDUP(Y222/H222,0)*0.01898),"")</f>
        <v>1.898E-2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10.375</v>
      </c>
      <c r="BN222" s="64">
        <f t="shared" si="23"/>
        <v>12.035</v>
      </c>
      <c r="BO222" s="64">
        <f t="shared" si="24"/>
        <v>1.3469827586206897E-2</v>
      </c>
      <c r="BP222" s="64">
        <f t="shared" si="25"/>
        <v>1.5625E-2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0.86206896551724144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1.898E-2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10</v>
      </c>
      <c r="Y231" s="547">
        <f>IFERROR(SUM(Y220:Y229),"0")</f>
        <v>11.6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10</v>
      </c>
      <c r="Y252" s="546">
        <f>IFERROR(IF(X252="",0,CEILING((X252/$H252),1)*$H252),"")</f>
        <v>10.8</v>
      </c>
      <c r="Z252" s="36">
        <f>IFERROR(IF(Y252=0,"",ROUNDUP(Y252/H252,0)*0.01898),"")</f>
        <v>1.898E-2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10.402777777777777</v>
      </c>
      <c r="BN252" s="64">
        <f>IFERROR(Y252*I252/H252,"0")</f>
        <v>11.234999999999999</v>
      </c>
      <c r="BO252" s="64">
        <f>IFERROR(1/J252*(X252/H252),"0")</f>
        <v>1.4467592592592591E-2</v>
      </c>
      <c r="BP252" s="64">
        <f>IFERROR(1/J252*(Y252/H252),"0")</f>
        <v>1.5625E-2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4</v>
      </c>
      <c r="Y254" s="546">
        <f>IFERROR(IF(X254="",0,CEILING((X254/$H254),1)*$H254),"")</f>
        <v>4</v>
      </c>
      <c r="Z254" s="36">
        <f>IFERROR(IF(Y254=0,"",ROUNDUP(Y254/H254,0)*0.00902),"")</f>
        <v>9.0200000000000002E-3</v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4.21</v>
      </c>
      <c r="BN254" s="64">
        <f>IFERROR(Y254*I254/H254,"0")</f>
        <v>4.21</v>
      </c>
      <c r="BO254" s="64">
        <f>IFERROR(1/J254*(X254/H254),"0")</f>
        <v>7.575757575757576E-3</v>
      </c>
      <c r="BP254" s="64">
        <f>IFERROR(1/J254*(Y254/H254),"0")</f>
        <v>7.575757575757576E-3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1.9259259259259258</v>
      </c>
      <c r="Y255" s="547">
        <f>IFERROR(Y250/H250,"0")+IFERROR(Y251/H251,"0")+IFERROR(Y252/H252,"0")+IFERROR(Y253/H253,"0")+IFERROR(Y254/H254,"0")</f>
        <v>2</v>
      </c>
      <c r="Z255" s="547">
        <f>IFERROR(IF(Z250="",0,Z250),"0")+IFERROR(IF(Z251="",0,Z251),"0")+IFERROR(IF(Z252="",0,Z252),"0")+IFERROR(IF(Z253="",0,Z253),"0")+IFERROR(IF(Z254="",0,Z254),"0")</f>
        <v>2.8000000000000001E-2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14</v>
      </c>
      <c r="Y256" s="547">
        <f>IFERROR(SUM(Y250:Y254),"0")</f>
        <v>14.8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130</v>
      </c>
      <c r="Y292" s="546">
        <f t="shared" si="27"/>
        <v>140.4</v>
      </c>
      <c r="Z292" s="36">
        <f>IFERROR(IF(Y292=0,"",ROUNDUP(Y292/H292,0)*0.01898),"")</f>
        <v>0.24674000000000001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135.23611111111109</v>
      </c>
      <c r="BN292" s="64">
        <f t="shared" si="29"/>
        <v>146.05499999999998</v>
      </c>
      <c r="BO292" s="64">
        <f t="shared" si="30"/>
        <v>0.18807870370370369</v>
      </c>
      <c r="BP292" s="64">
        <f t="shared" si="31"/>
        <v>0.203125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12.037037037037036</v>
      </c>
      <c r="Y295" s="547">
        <f>IFERROR(Y289/H289,"0")+IFERROR(Y290/H290,"0")+IFERROR(Y291/H291,"0")+IFERROR(Y292/H292,"0")+IFERROR(Y293/H293,"0")+IFERROR(Y294/H294,"0")</f>
        <v>13</v>
      </c>
      <c r="Z295" s="547">
        <f>IFERROR(IF(Z289="",0,Z289),"0")+IFERROR(IF(Z290="",0,Z290),"0")+IFERROR(IF(Z291="",0,Z291),"0")+IFERROR(IF(Z292="",0,Z292),"0")+IFERROR(IF(Z293="",0,Z293),"0")+IFERROR(IF(Z294="",0,Z294),"0")</f>
        <v>0.24674000000000001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130</v>
      </c>
      <c r="Y296" s="547">
        <f>IFERROR(SUM(Y289:Y294),"0")</f>
        <v>140.4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20</v>
      </c>
      <c r="Y298" s="546">
        <f t="shared" ref="Y298:Y304" si="32">IFERROR(IF(X298="",0,CEILING((X298/$H298),1)*$H298),"")</f>
        <v>21</v>
      </c>
      <c r="Z298" s="36">
        <f>IFERROR(IF(Y298=0,"",ROUNDUP(Y298/H298,0)*0.00902),"")</f>
        <v>4.5100000000000001E-2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21.285714285714281</v>
      </c>
      <c r="BN298" s="64">
        <f t="shared" ref="BN298:BN304" si="34">IFERROR(Y298*I298/H298,"0")</f>
        <v>22.349999999999998</v>
      </c>
      <c r="BO298" s="64">
        <f t="shared" ref="BO298:BO304" si="35">IFERROR(1/J298*(X298/H298),"0")</f>
        <v>3.6075036075036072E-2</v>
      </c>
      <c r="BP298" s="64">
        <f t="shared" ref="BP298:BP304" si="36">IFERROR(1/J298*(Y298/H298),"0")</f>
        <v>3.787878787878788E-2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20</v>
      </c>
      <c r="Y299" s="546">
        <f t="shared" si="32"/>
        <v>21</v>
      </c>
      <c r="Z299" s="36">
        <f>IFERROR(IF(Y299=0,"",ROUNDUP(Y299/H299,0)*0.00902),"")</f>
        <v>4.5100000000000001E-2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21.285714285714281</v>
      </c>
      <c r="BN299" s="64">
        <f t="shared" si="34"/>
        <v>22.349999999999998</v>
      </c>
      <c r="BO299" s="64">
        <f t="shared" si="35"/>
        <v>3.6075036075036072E-2</v>
      </c>
      <c r="BP299" s="64">
        <f t="shared" si="36"/>
        <v>3.787878787878788E-2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9.5238095238095237</v>
      </c>
      <c r="Y305" s="547">
        <f>IFERROR(Y298/H298,"0")+IFERROR(Y299/H299,"0")+IFERROR(Y300/H300,"0")+IFERROR(Y301/H301,"0")+IFERROR(Y302/H302,"0")+IFERROR(Y303/H303,"0")+IFERROR(Y304/H304,"0")</f>
        <v>10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40</v>
      </c>
      <c r="Y306" s="547">
        <f>IFERROR(SUM(Y298:Y304),"0")</f>
        <v>42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150</v>
      </c>
      <c r="Y308" s="546">
        <f>IFERROR(IF(X308="",0,CEILING((X308/$H308),1)*$H308),"")</f>
        <v>156</v>
      </c>
      <c r="Z308" s="36">
        <f>IFERROR(IF(Y308=0,"",ROUNDUP(Y308/H308,0)*0.01898),"")</f>
        <v>0.37959999999999999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159.86538461538461</v>
      </c>
      <c r="BN308" s="64">
        <f>IFERROR(Y308*I308/H308,"0")</f>
        <v>166.26000000000002</v>
      </c>
      <c r="BO308" s="64">
        <f>IFERROR(1/J308*(X308/H308),"0")</f>
        <v>0.30048076923076922</v>
      </c>
      <c r="BP308" s="64">
        <f>IFERROR(1/J308*(Y308/H308),"0")</f>
        <v>0.3125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19.23076923076923</v>
      </c>
      <c r="Y313" s="547">
        <f>IFERROR(Y308/H308,"0")+IFERROR(Y309/H309,"0")+IFERROR(Y310/H310,"0")+IFERROR(Y311/H311,"0")+IFERROR(Y312/H312,"0")</f>
        <v>20</v>
      </c>
      <c r="Z313" s="547">
        <f>IFERROR(IF(Z308="",0,Z308),"0")+IFERROR(IF(Z309="",0,Z309),"0")+IFERROR(IF(Z310="",0,Z310),"0")+IFERROR(IF(Z311="",0,Z311),"0")+IFERROR(IF(Z312="",0,Z312),"0")</f>
        <v>0.37959999999999999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150</v>
      </c>
      <c r="Y314" s="547">
        <f>IFERROR(SUM(Y308:Y312),"0")</f>
        <v>156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50</v>
      </c>
      <c r="Y317" s="546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53.326923076923087</v>
      </c>
      <c r="BN317" s="64">
        <f>IFERROR(Y317*I317/H317,"0")</f>
        <v>58.233000000000011</v>
      </c>
      <c r="BO317" s="64">
        <f>IFERROR(1/J317*(X317/H317),"0")</f>
        <v>0.10016025641025642</v>
      </c>
      <c r="BP317" s="64">
        <f>IFERROR(1/J317*(Y317/H317),"0")</f>
        <v>0.109375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6.4102564102564106</v>
      </c>
      <c r="Y319" s="547">
        <f>IFERROR(Y316/H316,"0")+IFERROR(Y317/H317,"0")+IFERROR(Y318/H318,"0")</f>
        <v>7</v>
      </c>
      <c r="Z319" s="547">
        <f>IFERROR(IF(Z316="",0,Z316),"0")+IFERROR(IF(Z317="",0,Z317),"0")+IFERROR(IF(Z318="",0,Z318),"0")</f>
        <v>0.13286000000000001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50</v>
      </c>
      <c r="Y320" s="547">
        <f>IFERROR(SUM(Y316:Y318),"0")</f>
        <v>54.6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0</v>
      </c>
      <c r="Y351" s="547">
        <f>IFERROR(Y344/H344,"0")+IFERROR(Y345/H345,"0")+IFERROR(Y346/H346,"0")+IFERROR(Y347/H347,"0")+IFERROR(Y348/H348,"0")+IFERROR(Y349/H349,"0")+IFERROR(Y350/H350,"0")</f>
        <v>0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0</v>
      </c>
      <c r="Y352" s="547">
        <f>IFERROR(SUM(Y344:Y350),"0")</f>
        <v>0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75</v>
      </c>
      <c r="Y354" s="546">
        <f>IFERROR(IF(X354="",0,CEILING((X354/$H354),1)*$H354),"")</f>
        <v>75</v>
      </c>
      <c r="Z354" s="36">
        <f>IFERROR(IF(Y354=0,"",ROUNDUP(Y354/H354,0)*0.02175),"")</f>
        <v>0.10874999999999999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77.400000000000006</v>
      </c>
      <c r="BN354" s="64">
        <f>IFERROR(Y354*I354/H354,"0")</f>
        <v>77.400000000000006</v>
      </c>
      <c r="BO354" s="64">
        <f>IFERROR(1/J354*(X354/H354),"0")</f>
        <v>0.10416666666666666</v>
      </c>
      <c r="BP354" s="64">
        <f>IFERROR(1/J354*(Y354/H354),"0")</f>
        <v>0.10416666666666666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5</v>
      </c>
      <c r="Y356" s="547">
        <f>IFERROR(Y354/H354,"0")+IFERROR(Y355/H355,"0")</f>
        <v>5</v>
      </c>
      <c r="Z356" s="547">
        <f>IFERROR(IF(Z354="",0,Z354),"0")+IFERROR(IF(Z355="",0,Z355),"0")</f>
        <v>0.10874999999999999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75</v>
      </c>
      <c r="Y357" s="547">
        <f>IFERROR(SUM(Y354:Y355),"0")</f>
        <v>75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8</v>
      </c>
      <c r="Y386" s="546">
        <f t="shared" ref="Y386:Y395" si="42">IFERROR(IF(X386="",0,CEILING((X386/$H386),1)*$H386),"")</f>
        <v>10.8</v>
      </c>
      <c r="Z386" s="36">
        <f>IFERROR(IF(Y386=0,"",ROUNDUP(Y386/H386,0)*0.00902),"")</f>
        <v>1.804E-2</v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8.3111111111111118</v>
      </c>
      <c r="BN386" s="64">
        <f t="shared" ref="BN386:BN395" si="44">IFERROR(Y386*I386/H386,"0")</f>
        <v>11.22</v>
      </c>
      <c r="BO386" s="64">
        <f t="shared" ref="BO386:BO395" si="45">IFERROR(1/J386*(X386/H386),"0")</f>
        <v>1.1223344556677889E-2</v>
      </c>
      <c r="BP386" s="64">
        <f t="shared" ref="BP386:BP395" si="46">IFERROR(1/J386*(Y386/H386),"0")</f>
        <v>1.5151515151515152E-2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8</v>
      </c>
      <c r="Y388" s="546">
        <f t="shared" si="42"/>
        <v>10.8</v>
      </c>
      <c r="Z388" s="36">
        <f>IFERROR(IF(Y388=0,"",ROUNDUP(Y388/H388,0)*0.00902),"")</f>
        <v>1.804E-2</v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8.3111111111111118</v>
      </c>
      <c r="BN388" s="64">
        <f t="shared" si="44"/>
        <v>11.22</v>
      </c>
      <c r="BO388" s="64">
        <f t="shared" si="45"/>
        <v>1.1223344556677889E-2</v>
      </c>
      <c r="BP388" s="64">
        <f t="shared" si="46"/>
        <v>1.5151515151515152E-2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8</v>
      </c>
      <c r="Y389" s="546">
        <f t="shared" si="42"/>
        <v>10.8</v>
      </c>
      <c r="Z389" s="36">
        <f>IFERROR(IF(Y389=0,"",ROUNDUP(Y389/H389,0)*0.00902),"")</f>
        <v>1.804E-2</v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8.3111111111111118</v>
      </c>
      <c r="BN389" s="64">
        <f t="shared" si="44"/>
        <v>11.22</v>
      </c>
      <c r="BO389" s="64">
        <f t="shared" si="45"/>
        <v>1.1223344556677889E-2</v>
      </c>
      <c r="BP389" s="64">
        <f t="shared" si="46"/>
        <v>1.5151515151515152E-2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4.4444444444444446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6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5.4120000000000001E-2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24</v>
      </c>
      <c r="Y397" s="547">
        <f>IFERROR(SUM(Y386:Y395),"0")</f>
        <v>32.400000000000006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20</v>
      </c>
      <c r="Y446" s="546">
        <f t="shared" si="54"/>
        <v>21.12</v>
      </c>
      <c r="Z446" s="36">
        <f>IFERROR(IF(Y446=0,"",ROUNDUP(Y446/H446,0)*0.01196),"")</f>
        <v>4.7840000000000001E-2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21.363636363636363</v>
      </c>
      <c r="BN446" s="64">
        <f t="shared" si="56"/>
        <v>22.56</v>
      </c>
      <c r="BO446" s="64">
        <f t="shared" si="57"/>
        <v>3.6421911421911424E-2</v>
      </c>
      <c r="BP446" s="64">
        <f t="shared" si="58"/>
        <v>3.8461538461538464E-2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3.7878787878787876</v>
      </c>
      <c r="Y450" s="547">
        <f>IFERROR(Y444/H444,"0")+IFERROR(Y445/H445,"0")+IFERROR(Y446/H446,"0")+IFERROR(Y447/H447,"0")+IFERROR(Y448/H448,"0")+IFERROR(Y449/H449,"0")</f>
        <v>4</v>
      </c>
      <c r="Z450" s="547">
        <f>IFERROR(IF(Z444="",0,Z444),"0")+IFERROR(IF(Z445="",0,Z445),"0")+IFERROR(IF(Z446="",0,Z446),"0")+IFERROR(IF(Z447="",0,Z447),"0")+IFERROR(IF(Z448="",0,Z448),"0")+IFERROR(IF(Z449="",0,Z449),"0")</f>
        <v>4.7840000000000001E-2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20</v>
      </c>
      <c r="Y451" s="547">
        <f>IFERROR(SUM(Y444:Y449),"0")</f>
        <v>21.12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722.5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772.62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758.09316627816622</v>
      </c>
      <c r="Y493" s="547">
        <f>IFERROR(SUM(BN22:BN489),"0")</f>
        <v>810.58800000000008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2</v>
      </c>
      <c r="Y494" s="38">
        <f>ROUNDUP(SUM(BP22:BP489),0)</f>
        <v>2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808.09316627816622</v>
      </c>
      <c r="Y495" s="547">
        <f>GrossWeightTotalR+PalletQtyTotalR*25</f>
        <v>860.58800000000008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86.698380801829074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93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1.51187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32.400000000000006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175.50000000000003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16.8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11.6</v>
      </c>
      <c r="L502" s="46">
        <f>IFERROR(Y250*1,"0")+IFERROR(Y251*1,"0")+IFERROR(Y252*1,"0")+IFERROR(Y253*1,"0")+IFERROR(Y254*1,"0")</f>
        <v>14.8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393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75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32.400000000000006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21.12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