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E8C6CAA-9D67-4D0E-A0F1-26BF5BC939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Y476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50" i="1" s="1"/>
  <c r="P444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X419" i="1"/>
  <c r="Y418" i="1"/>
  <c r="X418" i="1"/>
  <c r="BP417" i="1"/>
  <c r="BO417" i="1"/>
  <c r="BN417" i="1"/>
  <c r="BM417" i="1"/>
  <c r="Z417" i="1"/>
  <c r="Z418" i="1" s="1"/>
  <c r="Y417" i="1"/>
  <c r="X502" i="1" s="1"/>
  <c r="P417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Y414" i="1" s="1"/>
  <c r="P409" i="1"/>
  <c r="X407" i="1"/>
  <c r="X406" i="1"/>
  <c r="BO405" i="1"/>
  <c r="BM405" i="1"/>
  <c r="Y405" i="1"/>
  <c r="W502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V502" i="1" s="1"/>
  <c r="P386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Y381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6" i="1" s="1"/>
  <c r="P241" i="1"/>
  <c r="X239" i="1"/>
  <c r="X238" i="1"/>
  <c r="BO237" i="1"/>
  <c r="BM237" i="1"/>
  <c r="Y237" i="1"/>
  <c r="Y238" i="1" s="1"/>
  <c r="P237" i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H502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0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7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2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2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2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6" i="1" s="1"/>
  <c r="BO22" i="1"/>
  <c r="X494" i="1" s="1"/>
  <c r="BM22" i="1"/>
  <c r="X493" i="1" s="1"/>
  <c r="X495" i="1" s="1"/>
  <c r="Y22" i="1"/>
  <c r="B502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Y90" i="1"/>
  <c r="Y96" i="1"/>
  <c r="Y105" i="1"/>
  <c r="Y111" i="1"/>
  <c r="Y117" i="1"/>
  <c r="Y128" i="1"/>
  <c r="Y132" i="1"/>
  <c r="Y138" i="1"/>
  <c r="Y143" i="1"/>
  <c r="Y149" i="1"/>
  <c r="Y167" i="1"/>
  <c r="Y173" i="1"/>
  <c r="Y184" i="1"/>
  <c r="Y188" i="1"/>
  <c r="Y200" i="1"/>
  <c r="Y212" i="1"/>
  <c r="Y216" i="1"/>
  <c r="Y231" i="1"/>
  <c r="Y235" i="1"/>
  <c r="Y239" i="1"/>
  <c r="Y247" i="1"/>
  <c r="L502" i="1"/>
  <c r="Y255" i="1"/>
  <c r="BP254" i="1"/>
  <c r="BN254" i="1"/>
  <c r="Z254" i="1"/>
  <c r="Y256" i="1"/>
  <c r="M50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Y295" i="1"/>
  <c r="BP299" i="1"/>
  <c r="BN299" i="1"/>
  <c r="Z299" i="1"/>
  <c r="Z305" i="1" s="1"/>
  <c r="BP303" i="1"/>
  <c r="BN303" i="1"/>
  <c r="Z303" i="1"/>
  <c r="BP311" i="1"/>
  <c r="BN311" i="1"/>
  <c r="Z311" i="1"/>
  <c r="BP324" i="1"/>
  <c r="BN324" i="1"/>
  <c r="Z324" i="1"/>
  <c r="Z326" i="1" s="1"/>
  <c r="BP337" i="1"/>
  <c r="BN337" i="1"/>
  <c r="Z337" i="1"/>
  <c r="Z339" i="1" s="1"/>
  <c r="BP347" i="1"/>
  <c r="BN347" i="1"/>
  <c r="Z347" i="1"/>
  <c r="Y351" i="1"/>
  <c r="F9" i="1"/>
  <c r="J9" i="1"/>
  <c r="Z22" i="1"/>
  <c r="Z23" i="1" s="1"/>
  <c r="BN22" i="1"/>
  <c r="BP22" i="1"/>
  <c r="Y23" i="1"/>
  <c r="X492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F502" i="1"/>
  <c r="Z101" i="1"/>
  <c r="Z104" i="1" s="1"/>
  <c r="BN101" i="1"/>
  <c r="Z103" i="1"/>
  <c r="BN103" i="1"/>
  <c r="Y104" i="1"/>
  <c r="Z107" i="1"/>
  <c r="BN107" i="1"/>
  <c r="BP107" i="1"/>
  <c r="Z109" i="1"/>
  <c r="BN109" i="1"/>
  <c r="Z113" i="1"/>
  <c r="Z117" i="1" s="1"/>
  <c r="BN113" i="1"/>
  <c r="BP113" i="1"/>
  <c r="Z115" i="1"/>
  <c r="BN115" i="1"/>
  <c r="G502" i="1"/>
  <c r="Z126" i="1"/>
  <c r="Z127" i="1" s="1"/>
  <c r="BN126" i="1"/>
  <c r="Y127" i="1"/>
  <c r="Z130" i="1"/>
  <c r="Z132" i="1" s="1"/>
  <c r="BN130" i="1"/>
  <c r="BP130" i="1"/>
  <c r="Z136" i="1"/>
  <c r="Z137" i="1" s="1"/>
  <c r="BN136" i="1"/>
  <c r="Z141" i="1"/>
  <c r="Z143" i="1" s="1"/>
  <c r="BN141" i="1"/>
  <c r="BP141" i="1"/>
  <c r="Y144" i="1"/>
  <c r="Z147" i="1"/>
  <c r="Z149" i="1" s="1"/>
  <c r="BN147" i="1"/>
  <c r="I502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02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2" i="1"/>
  <c r="Z221" i="1"/>
  <c r="Z230" i="1" s="1"/>
  <c r="BN221" i="1"/>
  <c r="Z223" i="1"/>
  <c r="BN223" i="1"/>
  <c r="Z225" i="1"/>
  <c r="BN225" i="1"/>
  <c r="Z227" i="1"/>
  <c r="BN227" i="1"/>
  <c r="Z229" i="1"/>
  <c r="BN229" i="1"/>
  <c r="Y230" i="1"/>
  <c r="Z233" i="1"/>
  <c r="Z234" i="1" s="1"/>
  <c r="BN233" i="1"/>
  <c r="BP233" i="1"/>
  <c r="Z237" i="1"/>
  <c r="Z238" i="1" s="1"/>
  <c r="BN237" i="1"/>
  <c r="BP237" i="1"/>
  <c r="Z241" i="1"/>
  <c r="BN241" i="1"/>
  <c r="BP241" i="1"/>
  <c r="Z243" i="1"/>
  <c r="BN243" i="1"/>
  <c r="Z245" i="1"/>
  <c r="BN245" i="1"/>
  <c r="Z250" i="1"/>
  <c r="Z255" i="1" s="1"/>
  <c r="BN250" i="1"/>
  <c r="BP250" i="1"/>
  <c r="Z252" i="1"/>
  <c r="BN252" i="1"/>
  <c r="BP261" i="1"/>
  <c r="BN261" i="1"/>
  <c r="Z261" i="1"/>
  <c r="Y270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Z295" i="1" s="1"/>
  <c r="BP293" i="1"/>
  <c r="BN293" i="1"/>
  <c r="Z293" i="1"/>
  <c r="Y306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27" i="1"/>
  <c r="Y326" i="1"/>
  <c r="Z332" i="1"/>
  <c r="BP330" i="1"/>
  <c r="BN330" i="1"/>
  <c r="Z330" i="1"/>
  <c r="Y339" i="1"/>
  <c r="BP345" i="1"/>
  <c r="BN345" i="1"/>
  <c r="Z345" i="1"/>
  <c r="Z351" i="1" s="1"/>
  <c r="BP349" i="1"/>
  <c r="BN349" i="1"/>
  <c r="Z349" i="1"/>
  <c r="Y357" i="1"/>
  <c r="Y361" i="1"/>
  <c r="Y372" i="1"/>
  <c r="Y376" i="1"/>
  <c r="Y382" i="1"/>
  <c r="Y396" i="1"/>
  <c r="Y402" i="1"/>
  <c r="Y407" i="1"/>
  <c r="Y413" i="1"/>
  <c r="BP427" i="1"/>
  <c r="BN427" i="1"/>
  <c r="Z427" i="1"/>
  <c r="BP431" i="1"/>
  <c r="BN431" i="1"/>
  <c r="Z431" i="1"/>
  <c r="Y435" i="1"/>
  <c r="BP439" i="1"/>
  <c r="BN439" i="1"/>
  <c r="Z439" i="1"/>
  <c r="Z441" i="1" s="1"/>
  <c r="BP447" i="1"/>
  <c r="BN447" i="1"/>
  <c r="Z447" i="1"/>
  <c r="BP455" i="1"/>
  <c r="BN455" i="1"/>
  <c r="Z455" i="1"/>
  <c r="Y457" i="1"/>
  <c r="Y466" i="1"/>
  <c r="BP461" i="1"/>
  <c r="BN461" i="1"/>
  <c r="Z461" i="1"/>
  <c r="Z502" i="1"/>
  <c r="Y465" i="1"/>
  <c r="Z471" i="1"/>
  <c r="BP469" i="1"/>
  <c r="BN469" i="1"/>
  <c r="Z469" i="1"/>
  <c r="O502" i="1"/>
  <c r="Y271" i="1"/>
  <c r="P502" i="1"/>
  <c r="Y276" i="1"/>
  <c r="S502" i="1"/>
  <c r="Y340" i="1"/>
  <c r="T502" i="1"/>
  <c r="Y352" i="1"/>
  <c r="Z355" i="1"/>
  <c r="Z356" i="1" s="1"/>
  <c r="BN355" i="1"/>
  <c r="Z359" i="1"/>
  <c r="Z361" i="1" s="1"/>
  <c r="BN359" i="1"/>
  <c r="BP359" i="1"/>
  <c r="U502" i="1"/>
  <c r="Z370" i="1"/>
  <c r="Z371" i="1" s="1"/>
  <c r="BN370" i="1"/>
  <c r="Y371" i="1"/>
  <c r="Z374" i="1"/>
  <c r="Z376" i="1" s="1"/>
  <c r="BN374" i="1"/>
  <c r="BP374" i="1"/>
  <c r="Z380" i="1"/>
  <c r="Z381" i="1" s="1"/>
  <c r="BN380" i="1"/>
  <c r="Z386" i="1"/>
  <c r="Z396" i="1" s="1"/>
  <c r="BN386" i="1"/>
  <c r="BP386" i="1"/>
  <c r="Z388" i="1"/>
  <c r="BN388" i="1"/>
  <c r="Z390" i="1"/>
  <c r="BN390" i="1"/>
  <c r="Z392" i="1"/>
  <c r="BN392" i="1"/>
  <c r="Z394" i="1"/>
  <c r="BN394" i="1"/>
  <c r="Y397" i="1"/>
  <c r="Z400" i="1"/>
  <c r="Z401" i="1" s="1"/>
  <c r="BN400" i="1"/>
  <c r="Z405" i="1"/>
  <c r="Z406" i="1" s="1"/>
  <c r="BN405" i="1"/>
  <c r="BP405" i="1"/>
  <c r="Y406" i="1"/>
  <c r="Z409" i="1"/>
  <c r="Z413" i="1" s="1"/>
  <c r="BN409" i="1"/>
  <c r="BP409" i="1"/>
  <c r="Z411" i="1"/>
  <c r="BN411" i="1"/>
  <c r="Y419" i="1"/>
  <c r="Y502" i="1"/>
  <c r="Y436" i="1"/>
  <c r="Z424" i="1"/>
  <c r="Z435" i="1" s="1"/>
  <c r="BN424" i="1"/>
  <c r="BP425" i="1"/>
  <c r="BN425" i="1"/>
  <c r="Z425" i="1"/>
  <c r="BP429" i="1"/>
  <c r="BN429" i="1"/>
  <c r="Z429" i="1"/>
  <c r="BP433" i="1"/>
  <c r="BN433" i="1"/>
  <c r="Z433" i="1"/>
  <c r="Y442" i="1"/>
  <c r="Y441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Z456" i="1" s="1"/>
  <c r="BP463" i="1"/>
  <c r="BN463" i="1"/>
  <c r="Z463" i="1"/>
  <c r="Y472" i="1"/>
  <c r="Y471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91" i="1"/>
  <c r="Y494" i="1" l="1"/>
  <c r="Z263" i="1"/>
  <c r="Z465" i="1"/>
  <c r="Z246" i="1"/>
  <c r="Z211" i="1"/>
  <c r="Z110" i="1"/>
  <c r="Z43" i="1"/>
  <c r="Z31" i="1"/>
  <c r="Z497" i="1" s="1"/>
  <c r="Y496" i="1"/>
  <c r="Y493" i="1"/>
  <c r="Y495" i="1" s="1"/>
  <c r="Y492" i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<sst xmlns="http://schemas.openxmlformats.org/spreadsheetml/2006/main" count="2366" uniqueCount="770">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</sst>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6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80</v>
      </c>
      <c r="Y125" s="546">
        <f>IFERROR(IF(X125="",0,CEILING((X125/$H125),1)*$H125),"")</f>
        <v>80</v>
      </c>
      <c r="Z125" s="36">
        <f>IFERROR(IF(Y125=0,"",ROUNDUP(Y125/H125,0)*0.00651),"")</f>
        <v>0.16275000000000001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84.499999999999986</v>
      </c>
      <c r="BN125" s="64">
        <f>IFERROR(Y125*I125/H125,"0")</f>
        <v>84.499999999999986</v>
      </c>
      <c r="BO125" s="64">
        <f>IFERROR(1/J125*(X125/H125),"0")</f>
        <v>0.13736263736263737</v>
      </c>
      <c r="BP125" s="64">
        <f>IFERROR(1/J125*(Y125/H125),"0")</f>
        <v>0.13736263736263737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25</v>
      </c>
      <c r="Y127" s="547">
        <f>IFERROR(Y125/H125,"0")+IFERROR(Y126/H126,"0")</f>
        <v>25</v>
      </c>
      <c r="Z127" s="547">
        <f>IFERROR(IF(Z125="",0,Z125),"0")+IFERROR(IF(Z126="",0,Z126),"0")</f>
        <v>0.16275000000000001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80</v>
      </c>
      <c r="Y128" s="547">
        <f>IFERROR(SUM(Y125:Y126),"0")</f>
        <v>80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84</v>
      </c>
      <c r="Y130" s="546">
        <f>IFERROR(IF(X130="",0,CEILING((X130/$H130),1)*$H130),"")</f>
        <v>84</v>
      </c>
      <c r="Z130" s="36">
        <f>IFERROR(IF(Y130=0,"",ROUNDUP(Y130/H130,0)*0.00651),"")</f>
        <v>0.1953</v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92.04</v>
      </c>
      <c r="BN130" s="64">
        <f>IFERROR(Y130*I130/H130,"0")</f>
        <v>92.04</v>
      </c>
      <c r="BO130" s="64">
        <f>IFERROR(1/J130*(X130/H130),"0")</f>
        <v>0.16483516483516486</v>
      </c>
      <c r="BP130" s="64">
        <f>IFERROR(1/J130*(Y130/H130),"0")</f>
        <v>0.16483516483516486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30.000000000000004</v>
      </c>
      <c r="Y132" s="547">
        <f>IFERROR(Y130/H130,"0")+IFERROR(Y131/H131,"0")</f>
        <v>30.000000000000004</v>
      </c>
      <c r="Z132" s="547">
        <f>IFERROR(IF(Z130="",0,Z130),"0")+IFERROR(IF(Z131="",0,Z131),"0")</f>
        <v>0.1953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84</v>
      </c>
      <c r="Y133" s="547">
        <f>IFERROR(SUM(Y130:Y131),"0")</f>
        <v>84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80</v>
      </c>
      <c r="Y146" s="546">
        <f>IFERROR(IF(X146="",0,CEILING((X146/$H146),1)*$H146),"")</f>
        <v>81</v>
      </c>
      <c r="Z146" s="36">
        <f>IFERROR(IF(Y146=0,"",ROUNDUP(Y146/H146,0)*0.01898),"")</f>
        <v>0.17082</v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85.2</v>
      </c>
      <c r="BN146" s="64">
        <f>IFERROR(Y146*I146/H146,"0")</f>
        <v>86.265000000000015</v>
      </c>
      <c r="BO146" s="64">
        <f>IFERROR(1/J146*(X146/H146),"0")</f>
        <v>0.1388888888888889</v>
      </c>
      <c r="BP146" s="64">
        <f>IFERROR(1/J146*(Y146/H146),"0")</f>
        <v>0.140625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8.8888888888888893</v>
      </c>
      <c r="Y149" s="547">
        <f>IFERROR(Y146/H146,"0")+IFERROR(Y147/H147,"0")+IFERROR(Y148/H148,"0")</f>
        <v>9</v>
      </c>
      <c r="Z149" s="547">
        <f>IFERROR(IF(Z146="",0,Z146),"0")+IFERROR(IF(Z147="",0,Z147),"0")+IFERROR(IF(Z148="",0,Z148),"0")</f>
        <v>0.17082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80</v>
      </c>
      <c r="Y150" s="547">
        <f>IFERROR(SUM(Y146:Y148),"0")</f>
        <v>81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0</v>
      </c>
      <c r="Y351" s="547">
        <f>IFERROR(Y344/H344,"0")+IFERROR(Y345/H345,"0")+IFERROR(Y346/H346,"0")+IFERROR(Y347/H347,"0")+IFERROR(Y348/H348,"0")+IFERROR(Y349/H349,"0")+IFERROR(Y350/H350,"0")</f>
        <v>0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0</v>
      </c>
      <c r="Y352" s="547">
        <f>IFERROR(SUM(Y344:Y350),"0")</f>
        <v>0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0</v>
      </c>
      <c r="Y356" s="547">
        <f>IFERROR(Y354/H354,"0")+IFERROR(Y355/H355,"0")</f>
        <v>0</v>
      </c>
      <c r="Z356" s="547">
        <f>IFERROR(IF(Z354="",0,Z354),"0")+IFERROR(IF(Z355="",0,Z355),"0")</f>
        <v>0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0</v>
      </c>
      <c r="Y357" s="547">
        <f>IFERROR(SUM(Y354:Y355),"0")</f>
        <v>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244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245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261.74</v>
      </c>
      <c r="Y493" s="547">
        <f>IFERROR(SUM(BN22:BN489),"0")</f>
        <v>262.80500000000001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1</v>
      </c>
      <c r="Y494" s="38">
        <f>ROUNDUP(SUM(BP22:BP489),0)</f>
        <v>1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286.74</v>
      </c>
      <c r="Y495" s="547">
        <f>GrossWeightTotalR+PalletQtyTotalR*25</f>
        <v>287.80500000000001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63.888888888888886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64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0.52886999999999995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164</v>
      </c>
      <c r="H502" s="46">
        <f>IFERROR(Y141*1,"0")+IFERROR(Y142*1,"0")+IFERROR(Y146*1,"0")+IFERROR(Y147*1,"0")+IFERROR(Y148*1,"0")</f>
        <v>81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2025-10-28T09:24:10Z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