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ПОКОМ КИ филиалы\"/>
    </mc:Choice>
  </mc:AlternateContent>
  <xr:revisionPtr revIDLastSave="0" documentId="13_ncr:1_{F195F74A-340E-440B-9464-235C2B4B08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M7" i="1" l="1"/>
  <c r="Q7" i="1" s="1"/>
  <c r="AG7" i="1" s="1"/>
  <c r="M8" i="1"/>
  <c r="Q8" i="1" s="1"/>
  <c r="R8" i="1" s="1"/>
  <c r="M9" i="1"/>
  <c r="Q9" i="1" s="1"/>
  <c r="AG9" i="1" s="1"/>
  <c r="M10" i="1"/>
  <c r="Q10" i="1" s="1"/>
  <c r="M11" i="1"/>
  <c r="Q11" i="1" s="1"/>
  <c r="M12" i="1"/>
  <c r="Q12" i="1" s="1"/>
  <c r="AG12" i="1" s="1"/>
  <c r="M13" i="1"/>
  <c r="Q13" i="1" s="1"/>
  <c r="AG13" i="1" s="1"/>
  <c r="M14" i="1"/>
  <c r="Q14" i="1" s="1"/>
  <c r="M15" i="1"/>
  <c r="Q15" i="1" s="1"/>
  <c r="R15" i="1" s="1"/>
  <c r="AG15" i="1" s="1"/>
  <c r="M16" i="1"/>
  <c r="Q16" i="1" s="1"/>
  <c r="R16" i="1" s="1"/>
  <c r="AG16" i="1" s="1"/>
  <c r="M17" i="1"/>
  <c r="Q17" i="1" s="1"/>
  <c r="M18" i="1"/>
  <c r="Q18" i="1" s="1"/>
  <c r="M19" i="1"/>
  <c r="Q19" i="1" s="1"/>
  <c r="AG19" i="1" s="1"/>
  <c r="M20" i="1"/>
  <c r="Q20" i="1" s="1"/>
  <c r="R20" i="1" s="1"/>
  <c r="AG20" i="1" s="1"/>
  <c r="M21" i="1"/>
  <c r="Q21" i="1" s="1"/>
  <c r="R21" i="1" s="1"/>
  <c r="AG21" i="1" s="1"/>
  <c r="M22" i="1"/>
  <c r="Q22" i="1" s="1"/>
  <c r="AG22" i="1" s="1"/>
  <c r="M23" i="1"/>
  <c r="Q23" i="1" s="1"/>
  <c r="M24" i="1"/>
  <c r="Q24" i="1" s="1"/>
  <c r="R24" i="1" s="1"/>
  <c r="AG24" i="1" s="1"/>
  <c r="M25" i="1"/>
  <c r="Q25" i="1" s="1"/>
  <c r="AG25" i="1" s="1"/>
  <c r="M26" i="1"/>
  <c r="Q26" i="1" s="1"/>
  <c r="AG26" i="1" s="1"/>
  <c r="M27" i="1"/>
  <c r="Q27" i="1" s="1"/>
  <c r="R27" i="1" s="1"/>
  <c r="AG27" i="1" s="1"/>
  <c r="M28" i="1"/>
  <c r="Q28" i="1" s="1"/>
  <c r="M29" i="1"/>
  <c r="Q29" i="1" s="1"/>
  <c r="AG29" i="1" s="1"/>
  <c r="M30" i="1"/>
  <c r="Q30" i="1" s="1"/>
  <c r="R30" i="1" s="1"/>
  <c r="AG30" i="1" s="1"/>
  <c r="M31" i="1"/>
  <c r="Q31" i="1" s="1"/>
  <c r="M32" i="1"/>
  <c r="Q32" i="1" s="1"/>
  <c r="AG32" i="1" s="1"/>
  <c r="M33" i="1"/>
  <c r="Q33" i="1" s="1"/>
  <c r="AG33" i="1" s="1"/>
  <c r="M34" i="1"/>
  <c r="Q34" i="1" s="1"/>
  <c r="AG34" i="1" s="1"/>
  <c r="M35" i="1"/>
  <c r="Q35" i="1" s="1"/>
  <c r="AG35" i="1" s="1"/>
  <c r="M36" i="1"/>
  <c r="Q36" i="1" s="1"/>
  <c r="M37" i="1"/>
  <c r="Q37" i="1" s="1"/>
  <c r="R37" i="1" s="1"/>
  <c r="AG37" i="1" s="1"/>
  <c r="M38" i="1"/>
  <c r="Q38" i="1" s="1"/>
  <c r="R38" i="1" s="1"/>
  <c r="M39" i="1"/>
  <c r="Q39" i="1" s="1"/>
  <c r="R39" i="1" s="1"/>
  <c r="AG39" i="1" s="1"/>
  <c r="M40" i="1"/>
  <c r="Q40" i="1" s="1"/>
  <c r="M41" i="1"/>
  <c r="Q41" i="1" s="1"/>
  <c r="AG41" i="1" s="1"/>
  <c r="M42" i="1"/>
  <c r="Q42" i="1" s="1"/>
  <c r="M43" i="1"/>
  <c r="Q43" i="1" s="1"/>
  <c r="R43" i="1" s="1"/>
  <c r="AG43" i="1" s="1"/>
  <c r="M44" i="1"/>
  <c r="Q44" i="1" s="1"/>
  <c r="R44" i="1" s="1"/>
  <c r="M45" i="1"/>
  <c r="Q45" i="1" s="1"/>
  <c r="AG45" i="1" s="1"/>
  <c r="M46" i="1"/>
  <c r="Q46" i="1" s="1"/>
  <c r="R46" i="1" s="1"/>
  <c r="M47" i="1"/>
  <c r="Q47" i="1" s="1"/>
  <c r="R47" i="1" s="1"/>
  <c r="AG47" i="1" s="1"/>
  <c r="M48" i="1"/>
  <c r="Q48" i="1" s="1"/>
  <c r="R48" i="1" s="1"/>
  <c r="M49" i="1"/>
  <c r="Q49" i="1" s="1"/>
  <c r="M50" i="1"/>
  <c r="Q50" i="1" s="1"/>
  <c r="M51" i="1"/>
  <c r="Q51" i="1" s="1"/>
  <c r="M52" i="1"/>
  <c r="Q52" i="1" s="1"/>
  <c r="R52" i="1" s="1"/>
  <c r="AG52" i="1" s="1"/>
  <c r="M53" i="1"/>
  <c r="Q53" i="1" s="1"/>
  <c r="AG53" i="1" s="1"/>
  <c r="M54" i="1"/>
  <c r="Q54" i="1" s="1"/>
  <c r="R54" i="1" s="1"/>
  <c r="AG54" i="1" s="1"/>
  <c r="M55" i="1"/>
  <c r="Q55" i="1" s="1"/>
  <c r="R55" i="1" s="1"/>
  <c r="AG55" i="1" s="1"/>
  <c r="M56" i="1"/>
  <c r="Q56" i="1" s="1"/>
  <c r="AG56" i="1" s="1"/>
  <c r="M57" i="1"/>
  <c r="Q57" i="1" s="1"/>
  <c r="R57" i="1" s="1"/>
  <c r="AG57" i="1" s="1"/>
  <c r="M58" i="1"/>
  <c r="Q58" i="1" s="1"/>
  <c r="AG58" i="1" s="1"/>
  <c r="M59" i="1"/>
  <c r="Q59" i="1" s="1"/>
  <c r="R59" i="1" s="1"/>
  <c r="AG59" i="1" s="1"/>
  <c r="M60" i="1"/>
  <c r="Q60" i="1" s="1"/>
  <c r="R60" i="1" s="1"/>
  <c r="AG60" i="1" s="1"/>
  <c r="M61" i="1"/>
  <c r="Q61" i="1" s="1"/>
  <c r="R61" i="1" s="1"/>
  <c r="AG61" i="1" s="1"/>
  <c r="M62" i="1"/>
  <c r="Q62" i="1" s="1"/>
  <c r="AG62" i="1" s="1"/>
  <c r="M63" i="1"/>
  <c r="Q63" i="1" s="1"/>
  <c r="M64" i="1"/>
  <c r="Q64" i="1" s="1"/>
  <c r="M65" i="1"/>
  <c r="Q65" i="1" s="1"/>
  <c r="AG65" i="1" s="1"/>
  <c r="M66" i="1"/>
  <c r="Q66" i="1" s="1"/>
  <c r="M67" i="1"/>
  <c r="Q67" i="1" s="1"/>
  <c r="M68" i="1"/>
  <c r="Q68" i="1" s="1"/>
  <c r="M69" i="1"/>
  <c r="Q69" i="1" s="1"/>
  <c r="AG69" i="1" s="1"/>
  <c r="M70" i="1"/>
  <c r="Q70" i="1" s="1"/>
  <c r="R70" i="1" s="1"/>
  <c r="M71" i="1"/>
  <c r="Q71" i="1" s="1"/>
  <c r="AG71" i="1" s="1"/>
  <c r="M72" i="1"/>
  <c r="Q72" i="1" s="1"/>
  <c r="M73" i="1"/>
  <c r="Q73" i="1" s="1"/>
  <c r="R73" i="1" s="1"/>
  <c r="AG73" i="1" s="1"/>
  <c r="M74" i="1"/>
  <c r="Q74" i="1" s="1"/>
  <c r="R74" i="1" s="1"/>
  <c r="AG74" i="1" s="1"/>
  <c r="M75" i="1"/>
  <c r="Q75" i="1" s="1"/>
  <c r="AG75" i="1" s="1"/>
  <c r="M76" i="1"/>
  <c r="Q76" i="1" s="1"/>
  <c r="M77" i="1"/>
  <c r="Q77" i="1" s="1"/>
  <c r="M78" i="1"/>
  <c r="Q78" i="1" s="1"/>
  <c r="M79" i="1"/>
  <c r="Q79" i="1" s="1"/>
  <c r="R79" i="1" s="1"/>
  <c r="AG79" i="1" s="1"/>
  <c r="M80" i="1"/>
  <c r="Q80" i="1" s="1"/>
  <c r="AG80" i="1" s="1"/>
  <c r="M81" i="1"/>
  <c r="Q81" i="1" s="1"/>
  <c r="AG81" i="1" s="1"/>
  <c r="M82" i="1"/>
  <c r="Q82" i="1" s="1"/>
  <c r="AG82" i="1" s="1"/>
  <c r="M83" i="1"/>
  <c r="Q83" i="1" s="1"/>
  <c r="R83" i="1" s="1"/>
  <c r="AG83" i="1" s="1"/>
  <c r="M84" i="1"/>
  <c r="Q84" i="1" s="1"/>
  <c r="AG84" i="1" s="1"/>
  <c r="M85" i="1"/>
  <c r="Q85" i="1" s="1"/>
  <c r="AG85" i="1" s="1"/>
  <c r="M86" i="1"/>
  <c r="Q86" i="1" s="1"/>
  <c r="AG86" i="1" s="1"/>
  <c r="M87" i="1"/>
  <c r="Q87" i="1" s="1"/>
  <c r="R87" i="1" s="1"/>
  <c r="AG87" i="1" s="1"/>
  <c r="M88" i="1"/>
  <c r="Q88" i="1" s="1"/>
  <c r="AG88" i="1" s="1"/>
  <c r="M89" i="1"/>
  <c r="Q89" i="1" s="1"/>
  <c r="AG89" i="1" s="1"/>
  <c r="M90" i="1"/>
  <c r="Q90" i="1" s="1"/>
  <c r="AG90" i="1" s="1"/>
  <c r="M91" i="1"/>
  <c r="Q91" i="1" s="1"/>
  <c r="AG91" i="1" s="1"/>
  <c r="M92" i="1"/>
  <c r="Q92" i="1" s="1"/>
  <c r="AG92" i="1" s="1"/>
  <c r="M93" i="1"/>
  <c r="Q93" i="1" s="1"/>
  <c r="AG93" i="1" s="1"/>
  <c r="M94" i="1"/>
  <c r="Q94" i="1" s="1"/>
  <c r="AG94" i="1" s="1"/>
  <c r="M95" i="1"/>
  <c r="Q95" i="1" s="1"/>
  <c r="M6" i="1"/>
  <c r="Q6" i="1" s="1"/>
  <c r="R6" i="1" s="1"/>
  <c r="AG95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AG70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AG50" i="1"/>
  <c r="L50" i="1"/>
  <c r="L49" i="1"/>
  <c r="AG48" i="1"/>
  <c r="L48" i="1"/>
  <c r="L47" i="1"/>
  <c r="AG46" i="1"/>
  <c r="L46" i="1"/>
  <c r="L45" i="1"/>
  <c r="AG44" i="1"/>
  <c r="L44" i="1"/>
  <c r="L43" i="1"/>
  <c r="AG42" i="1"/>
  <c r="L42" i="1"/>
  <c r="L41" i="1"/>
  <c r="AG40" i="1"/>
  <c r="L40" i="1"/>
  <c r="L39" i="1"/>
  <c r="AG38" i="1"/>
  <c r="L38" i="1"/>
  <c r="L37" i="1"/>
  <c r="L36" i="1"/>
  <c r="L35" i="1"/>
  <c r="L34" i="1"/>
  <c r="L33" i="1"/>
  <c r="L32" i="1"/>
  <c r="AG31" i="1"/>
  <c r="L31" i="1"/>
  <c r="L30" i="1"/>
  <c r="L29" i="1"/>
  <c r="L28" i="1"/>
  <c r="L27" i="1"/>
  <c r="L26" i="1"/>
  <c r="L25" i="1"/>
  <c r="L24" i="1"/>
  <c r="AG23" i="1"/>
  <c r="L23" i="1"/>
  <c r="L22" i="1"/>
  <c r="L21" i="1"/>
  <c r="L20" i="1"/>
  <c r="L19" i="1"/>
  <c r="L18" i="1"/>
  <c r="AG17" i="1"/>
  <c r="L17" i="1"/>
  <c r="L16" i="1"/>
  <c r="L15" i="1"/>
  <c r="L14" i="1"/>
  <c r="L13" i="1"/>
  <c r="L12" i="1"/>
  <c r="L11" i="1"/>
  <c r="AG10" i="1"/>
  <c r="L10" i="1"/>
  <c r="L9" i="1"/>
  <c r="AG8" i="1"/>
  <c r="L8" i="1"/>
  <c r="L7" i="1"/>
  <c r="AG6" i="1"/>
  <c r="L6" i="1"/>
  <c r="AE5" i="1"/>
  <c r="AD5" i="1"/>
  <c r="AC5" i="1"/>
  <c r="AB5" i="1"/>
  <c r="AA5" i="1"/>
  <c r="Z5" i="1"/>
  <c r="Y5" i="1"/>
  <c r="X5" i="1"/>
  <c r="S5" i="1"/>
  <c r="P5" i="1"/>
  <c r="O5" i="1"/>
  <c r="N5" i="1"/>
  <c r="K5" i="1"/>
  <c r="F5" i="1"/>
  <c r="E5" i="1"/>
  <c r="R49" i="1" l="1"/>
  <c r="AG49" i="1" s="1"/>
  <c r="R76" i="1"/>
  <c r="AG76" i="1" s="1"/>
  <c r="R14" i="1"/>
  <c r="W95" i="1"/>
  <c r="V95" i="1"/>
  <c r="W93" i="1"/>
  <c r="V93" i="1"/>
  <c r="W91" i="1"/>
  <c r="V91" i="1"/>
  <c r="W89" i="1"/>
  <c r="V89" i="1"/>
  <c r="W87" i="1"/>
  <c r="V87" i="1"/>
  <c r="W85" i="1"/>
  <c r="V85" i="1"/>
  <c r="W83" i="1"/>
  <c r="V83" i="1"/>
  <c r="W81" i="1"/>
  <c r="V81" i="1"/>
  <c r="W79" i="1"/>
  <c r="V79" i="1"/>
  <c r="V77" i="1"/>
  <c r="W77" i="1"/>
  <c r="V75" i="1"/>
  <c r="W75" i="1"/>
  <c r="V73" i="1"/>
  <c r="W73" i="1"/>
  <c r="V71" i="1"/>
  <c r="W71" i="1"/>
  <c r="V69" i="1"/>
  <c r="W69" i="1"/>
  <c r="V67" i="1"/>
  <c r="W67" i="1"/>
  <c r="V65" i="1"/>
  <c r="W65" i="1"/>
  <c r="V63" i="1"/>
  <c r="W63" i="1"/>
  <c r="V61" i="1"/>
  <c r="W61" i="1"/>
  <c r="V60" i="1"/>
  <c r="W60" i="1"/>
  <c r="V58" i="1"/>
  <c r="W58" i="1"/>
  <c r="V55" i="1"/>
  <c r="W55" i="1"/>
  <c r="V53" i="1"/>
  <c r="W53" i="1"/>
  <c r="V51" i="1"/>
  <c r="W51" i="1"/>
  <c r="W49" i="1"/>
  <c r="V47" i="1"/>
  <c r="W47" i="1"/>
  <c r="V46" i="1"/>
  <c r="W46" i="1"/>
  <c r="V44" i="1"/>
  <c r="W44" i="1"/>
  <c r="V42" i="1"/>
  <c r="W42" i="1"/>
  <c r="V41" i="1"/>
  <c r="W41" i="1"/>
  <c r="V39" i="1"/>
  <c r="W39" i="1"/>
  <c r="V37" i="1"/>
  <c r="W37" i="1"/>
  <c r="V35" i="1"/>
  <c r="W35" i="1"/>
  <c r="V33" i="1"/>
  <c r="W33" i="1"/>
  <c r="V32" i="1"/>
  <c r="W32" i="1"/>
  <c r="V31" i="1"/>
  <c r="W31" i="1"/>
  <c r="V29" i="1"/>
  <c r="W29" i="1"/>
  <c r="V27" i="1"/>
  <c r="W27" i="1"/>
  <c r="V25" i="1"/>
  <c r="W25" i="1"/>
  <c r="V24" i="1"/>
  <c r="W24" i="1"/>
  <c r="V22" i="1"/>
  <c r="W22" i="1"/>
  <c r="V20" i="1"/>
  <c r="W20" i="1"/>
  <c r="V18" i="1"/>
  <c r="W18" i="1"/>
  <c r="V16" i="1"/>
  <c r="W16" i="1"/>
  <c r="W14" i="1"/>
  <c r="V12" i="1"/>
  <c r="W12" i="1"/>
  <c r="V10" i="1"/>
  <c r="W10" i="1"/>
  <c r="V8" i="1"/>
  <c r="W8" i="1"/>
  <c r="V6" i="1"/>
  <c r="W6" i="1"/>
  <c r="W94" i="1"/>
  <c r="V94" i="1"/>
  <c r="W92" i="1"/>
  <c r="V92" i="1"/>
  <c r="W90" i="1"/>
  <c r="V90" i="1"/>
  <c r="W88" i="1"/>
  <c r="V88" i="1"/>
  <c r="W86" i="1"/>
  <c r="V86" i="1"/>
  <c r="W84" i="1"/>
  <c r="V84" i="1"/>
  <c r="W82" i="1"/>
  <c r="V82" i="1"/>
  <c r="W80" i="1"/>
  <c r="V80" i="1"/>
  <c r="V78" i="1"/>
  <c r="W78" i="1"/>
  <c r="W76" i="1"/>
  <c r="V74" i="1"/>
  <c r="W74" i="1"/>
  <c r="V72" i="1"/>
  <c r="W72" i="1"/>
  <c r="V70" i="1"/>
  <c r="W70" i="1"/>
  <c r="V68" i="1"/>
  <c r="W68" i="1"/>
  <c r="V66" i="1"/>
  <c r="W66" i="1"/>
  <c r="V64" i="1"/>
  <c r="W64" i="1"/>
  <c r="V62" i="1"/>
  <c r="W62" i="1"/>
  <c r="V59" i="1"/>
  <c r="W59" i="1"/>
  <c r="V57" i="1"/>
  <c r="W57" i="1"/>
  <c r="V56" i="1"/>
  <c r="W56" i="1"/>
  <c r="V54" i="1"/>
  <c r="W54" i="1"/>
  <c r="V52" i="1"/>
  <c r="W52" i="1"/>
  <c r="V50" i="1"/>
  <c r="W50" i="1"/>
  <c r="V48" i="1"/>
  <c r="W48" i="1"/>
  <c r="V45" i="1"/>
  <c r="W45" i="1"/>
  <c r="V43" i="1"/>
  <c r="W43" i="1"/>
  <c r="V40" i="1"/>
  <c r="W40" i="1"/>
  <c r="V38" i="1"/>
  <c r="W38" i="1"/>
  <c r="V36" i="1"/>
  <c r="W36" i="1"/>
  <c r="V34" i="1"/>
  <c r="W34" i="1"/>
  <c r="V30" i="1"/>
  <c r="W30" i="1"/>
  <c r="V28" i="1"/>
  <c r="W28" i="1"/>
  <c r="V26" i="1"/>
  <c r="W26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L5" i="1"/>
  <c r="Q5" i="1"/>
  <c r="M5" i="1"/>
  <c r="R5" i="1" l="1"/>
  <c r="V49" i="1"/>
  <c r="V76" i="1"/>
  <c r="V14" i="1"/>
  <c r="AG14" i="1"/>
  <c r="AG5" i="1" s="1"/>
</calcChain>
</file>

<file path=xl/sharedStrings.xml><?xml version="1.0" encoding="utf-8"?>
<sst xmlns="http://schemas.openxmlformats.org/spreadsheetml/2006/main" count="366" uniqueCount="147">
  <si>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</si>
  <si>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</si>
  <si>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</si>
  <si>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</si>
  <si>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</si>
  <si>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</si>
  <si>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</si>
  <si>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</si>
  <si>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</si>
  <si>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</si>
  <si>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</si>
  <si>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</si>
  <si>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</si>
  <si>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</si>
  <si>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</si>
  <si>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</si>
  <si>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</si>
  <si>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</si>
  <si>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</si>
  <si>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</si>
  <si>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</si>
  <si>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</si>
  <si>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</si>
  <si>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</si>
  <si>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25,10,</t>
  </si>
  <si>
    <t>26,10,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</si>
  <si>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</si>
  <si>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</si>
  <si>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</si>
  <si>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</si>
  <si>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</si>
  <si>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</si>
  <si>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</si>
  <si>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</si>
  <si>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</si>
  <si>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</si>
  <si>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</si>
  <si>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</si>
  <si>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</si>
  <si>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</si>
  <si>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</si>
  <si>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</si>
  <si>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</si>
  <si>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</si>
  <si>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нужно увеличить продажи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</si>
  <si>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</si>
  <si>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</si>
  <si>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</si>
  <si>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</si>
  <si>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не в матрице</t>
  </si>
  <si>
    <t>вывод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</si>
  <si>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</si>
  <si>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</si>
  <si>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</si>
  <si>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</si>
  <si>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</si>
  <si>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</si>
  <si>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</si>
  <si>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</si>
  <si>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</si>
  <si>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</si>
  <si>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</si>
  <si>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</si>
  <si>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</si>
  <si>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</si>
  <si>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</si>
  <si>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</si>
  <si>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</si>
  <si>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</si>
  <si>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</si>
  <si>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</si>
  <si>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</si>
  <si>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</si>
  <si>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</si>
  <si>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</si>
  <si>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</si>
  <si>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</si>
  <si>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</si>
  <si>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</si>
  <si>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</si>
  <si>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</si>
  <si>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</si>
  <si>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</si>
  <si>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</si>
  <si>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</si>
  <si>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</si>
  <si>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</si>
  <si>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</si>
  <si>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</si>
  <si>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</si>
  <si>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</si>
  <si>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</si>
  <si>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</si>
  <si>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</si>
  <si>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</si>
  <si>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</si>
  <si>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</si>
  <si>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</si>
  <si>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</si>
  <si>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</si>
  <si>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</si>
  <si>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</si>
  <si>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</si>
  <si>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</si>
  <si>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</si>
  <si>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</si>
  <si>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</si>
  <si>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</si>
  <si>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</si>
  <si>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</si>
  <si>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</si>
  <si>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</si>
  <si>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</si>
  <si>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</si>
  <si>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</si>
  <si>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</si>
  <si>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</si>
  <si>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</si>
  <si>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</si>
  <si>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</si>
  <si>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</si>
  <si>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</si>
  <si>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</si>
  <si>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</si>
  <si>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</si>
  <si>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</si>
  <si>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</si>
  <si>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</si>
  <si>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</si>
  <si>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</si>
  <si>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</si>
  <si>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</si>
  <si>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</si>
  <si>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</si>
  <si>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</si>
  <si>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</si>
  <si>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</si>
  <si>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</si>
  <si>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</si>
  <si>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</si>
  <si>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Химич</t>
  </si>
  <si>
    <t>ТМА октябрь_ноябрь</t>
  </si>
  <si>
    <t>ТМА ноябрь</t>
  </si>
  <si>
    <t>Мера / ТМА октябрь_ноябрь</t>
  </si>
  <si>
    <t>ТМА ноябрь / Мера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</si>
  <si>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26,09,25 заказываем</t>
    </r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</si>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</sst>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1" width="7" customWidth="1"/>
    <col min="22" max="23" width="5" customWidth="1"/>
    <col min="24" max="31" width="6" customWidth="1"/>
    <col min="32" max="32" width="35.8554687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140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9365.485999999999</v>
      </c>
      <c r="F5" s="4">
        <f>SUM(F6:F487)</f>
        <v>8665.9239999999972</v>
      </c>
      <c r="G5" s="8"/>
      <c r="H5" s="1"/>
      <c r="I5" s="1"/>
      <c r="J5" s="1"/>
      <c r="K5" s="4">
        <f>SUM(K6:K487)</f>
        <v>9692.7289999999994</v>
      </c>
      <c r="L5" s="4">
        <f>SUM(L6:L487)</f>
        <v>-327.24300000000028</v>
      </c>
      <c r="M5" s="4">
        <f>SUM(M6:M487)</f>
        <v>8997.5379999999986</v>
      </c>
      <c r="N5" s="4">
        <f>SUM(N6:N487)</f>
        <v>367.94800000000004</v>
      </c>
      <c r="O5" s="4">
        <f>SUM(O6:O487)</f>
        <v>6816.9177999999984</v>
      </c>
      <c r="P5" s="4">
        <f>SUM(P6:P487)</f>
        <v>3880.933119999997</v>
      </c>
      <c r="Q5" s="4">
        <f>SUM(Q6:Q487)</f>
        <v>1799.5075999999999</v>
      </c>
      <c r="R5" s="4">
        <f>SUM(R6:R487)</f>
        <v>3047.0320800000027</v>
      </c>
      <c r="S5" s="4">
        <f>SUM(S6:S487)</f>
        <v>0</v>
      </c>
      <c r="T5" s="1"/>
      <c r="U5" s="4">
        <f>SUM(U6:U487)</f>
        <v>0</v>
      </c>
      <c r="V5" s="1"/>
      <c r="W5" s="1"/>
      <c r="X5" s="4">
        <f>SUM(X6:X487)</f>
        <v>2009.7679999999993</v>
      </c>
      <c r="Y5" s="4">
        <f>SUM(Y6:Y487)</f>
        <v>2158.1591999999996</v>
      </c>
      <c r="Z5" s="4">
        <f>SUM(Z6:Z487)</f>
        <v>2079.7829999999999</v>
      </c>
      <c r="AA5" s="4">
        <f>SUM(AA6:AA487)</f>
        <v>2096.4331999999995</v>
      </c>
      <c r="AB5" s="4">
        <f>SUM(AB6:AB487)</f>
        <v>1962.5640000000005</v>
      </c>
      <c r="AC5" s="4">
        <f>SUM(AC6:AC487)</f>
        <v>2017.0808</v>
      </c>
      <c r="AD5" s="4">
        <f>SUM(AD6:AD487)</f>
        <v>1989.9437999999998</v>
      </c>
      <c r="AE5" s="4">
        <f>SUM(AE6:AE487)</f>
        <v>1933.3080000000002</v>
      </c>
      <c r="AF5" s="1"/>
      <c r="AG5" s="4">
        <f>SUM(AG6:AG487)</f>
        <v>2631.9120800000023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124.92400000000001</v>
      </c>
      <c r="D6" s="1">
        <v>89.885000000000005</v>
      </c>
      <c r="E6" s="1">
        <v>89.278999999999996</v>
      </c>
      <c r="F6" s="1">
        <v>53.944000000000003</v>
      </c>
      <c r="G6" s="8">
        <v>1</v>
      </c>
      <c r="H6" s="1">
        <v>50</v>
      </c>
      <c r="I6" s="1" t="s">
        <v>37</v>
      </c>
      <c r="J6" s="1"/>
      <c r="K6" s="1">
        <v>78.8</v>
      </c>
      <c r="L6" s="1">
        <f t="shared" ref="L6:L32" si="0">E6-K6</f>
        <v>10.478999999999999</v>
      </c>
      <c r="M6" s="1">
        <f>E6-N6</f>
        <v>78.5</v>
      </c>
      <c r="N6" s="1">
        <v>10.779</v>
      </c>
      <c r="O6" s="1">
        <v>35.129599999999968</v>
      </c>
      <c r="P6" s="1">
        <v>0</v>
      </c>
      <c r="Q6" s="1">
        <f>M6/5</f>
        <v>15.7</v>
      </c>
      <c r="R6" s="5">
        <f>11*Q6-P6-O6-F6</f>
        <v>83.626400000000004</v>
      </c>
      <c r="S6" s="5"/>
      <c r="T6" s="1"/>
      <c r="U6" s="1"/>
      <c r="V6" s="1">
        <f>(F6+O6+P6+R6)/Q6</f>
        <v>11</v>
      </c>
      <c r="W6" s="1">
        <f>(F6+O6+P6)/Q6</f>
        <v>5.6734777070063682</v>
      </c>
      <c r="X6" s="1">
        <v>13.016</v>
      </c>
      <c r="Y6" s="1">
        <v>15.3188</v>
      </c>
      <c r="Z6" s="1">
        <v>15.3352</v>
      </c>
      <c r="AA6" s="1">
        <v>13.241199999999999</v>
      </c>
      <c r="AB6" s="1">
        <v>18.474399999999999</v>
      </c>
      <c r="AC6" s="1">
        <v>22.165199999999999</v>
      </c>
      <c r="AD6" s="1">
        <v>16.283799999999999</v>
      </c>
      <c r="AE6" s="1">
        <v>14.07</v>
      </c>
      <c r="AF6" s="1"/>
      <c r="AG6" s="1">
        <f>G6*R6</f>
        <v>83.626400000000004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67.040000000000006</v>
      </c>
      <c r="D7" s="1">
        <v>257.565</v>
      </c>
      <c r="E7" s="1">
        <v>108.401</v>
      </c>
      <c r="F7" s="1">
        <v>176.23400000000001</v>
      </c>
      <c r="G7" s="8">
        <v>1</v>
      </c>
      <c r="H7" s="1">
        <v>45</v>
      </c>
      <c r="I7" s="1" t="s">
        <v>37</v>
      </c>
      <c r="J7" s="1"/>
      <c r="K7" s="1">
        <v>110.4</v>
      </c>
      <c r="L7" s="1">
        <f t="shared" si="0"/>
        <v>-1.9990000000000094</v>
      </c>
      <c r="M7" s="1">
        <f t="shared" ref="M7:M60" si="1">E7-N7</f>
        <v>97.492999999999995</v>
      </c>
      <c r="N7" s="1">
        <v>10.907999999999999</v>
      </c>
      <c r="O7" s="1">
        <v>62.824800000000053</v>
      </c>
      <c r="P7" s="1">
        <v>48.110399999999942</v>
      </c>
      <c r="Q7" s="1">
        <f>M7/5</f>
        <v>19.4986</v>
      </c>
      <c r="R7" s="5"/>
      <c r="S7" s="5"/>
      <c r="T7" s="1"/>
      <c r="U7" s="1"/>
      <c r="V7" s="1">
        <f t="shared" ref="V7:V60" si="2">(F7+O7+P7+R7)/Q7</f>
        <v>14.727683013139407</v>
      </c>
      <c r="W7" s="1">
        <f t="shared" ref="W7:W60" si="3">(F7+O7+P7)/Q7</f>
        <v>14.727683013139407</v>
      </c>
      <c r="X7" s="1">
        <v>29.548999999999989</v>
      </c>
      <c r="Y7" s="1">
        <v>30.4298</v>
      </c>
      <c r="Z7" s="1">
        <v>33.033200000000001</v>
      </c>
      <c r="AA7" s="1">
        <v>35.073</v>
      </c>
      <c r="AB7" s="1">
        <v>28.8398</v>
      </c>
      <c r="AC7" s="1">
        <v>28.616800000000001</v>
      </c>
      <c r="AD7" s="1">
        <v>37.083599999999997</v>
      </c>
      <c r="AE7" s="1">
        <v>33.96</v>
      </c>
      <c r="AF7" s="1" t="s">
        <v>39</v>
      </c>
      <c r="AG7" s="1">
        <f>G7*R7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138.42099999999999</v>
      </c>
      <c r="D8" s="1">
        <v>25.824999999999999</v>
      </c>
      <c r="E8" s="1">
        <v>102.036</v>
      </c>
      <c r="F8" s="1">
        <v>37.905999999999999</v>
      </c>
      <c r="G8" s="8">
        <v>1</v>
      </c>
      <c r="H8" s="1">
        <v>45</v>
      </c>
      <c r="I8" s="1" t="s">
        <v>37</v>
      </c>
      <c r="J8" s="1"/>
      <c r="K8" s="1">
        <v>93.3</v>
      </c>
      <c r="L8" s="1">
        <f t="shared" si="0"/>
        <v>8.7360000000000042</v>
      </c>
      <c r="M8" s="1">
        <f t="shared" si="1"/>
        <v>93.834000000000003</v>
      </c>
      <c r="N8" s="1">
        <v>8.202</v>
      </c>
      <c r="O8" s="1">
        <v>134.64060000000001</v>
      </c>
      <c r="P8" s="1">
        <v>0</v>
      </c>
      <c r="Q8" s="1">
        <f>M8/5</f>
        <v>18.7668</v>
      </c>
      <c r="R8" s="5">
        <f t="shared" ref="R7:R10" si="4">11*Q8-P8-O8-F8</f>
        <v>33.888199999999991</v>
      </c>
      <c r="S8" s="5"/>
      <c r="T8" s="1"/>
      <c r="U8" s="1"/>
      <c r="V8" s="1">
        <f t="shared" si="2"/>
        <v>11</v>
      </c>
      <c r="W8" s="1">
        <f t="shared" si="3"/>
        <v>9.1942472877634973</v>
      </c>
      <c r="X8" s="1">
        <v>18.908999999999999</v>
      </c>
      <c r="Y8" s="1">
        <v>24.2136</v>
      </c>
      <c r="Z8" s="1">
        <v>16.2166</v>
      </c>
      <c r="AA8" s="1">
        <v>17.152200000000001</v>
      </c>
      <c r="AB8" s="1">
        <v>25.320799999999998</v>
      </c>
      <c r="AC8" s="1">
        <v>27.835999999999999</v>
      </c>
      <c r="AD8" s="1">
        <v>22.988</v>
      </c>
      <c r="AE8" s="1">
        <v>17.3</v>
      </c>
      <c r="AF8" s="1"/>
      <c r="AG8" s="1">
        <f>G8*R8</f>
        <v>33.888199999999991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-5</v>
      </c>
      <c r="D9" s="1">
        <v>648</v>
      </c>
      <c r="E9" s="1">
        <v>159</v>
      </c>
      <c r="F9" s="1">
        <v>226</v>
      </c>
      <c r="G9" s="8">
        <v>0.45</v>
      </c>
      <c r="H9" s="1">
        <v>45</v>
      </c>
      <c r="I9" s="1" t="s">
        <v>37</v>
      </c>
      <c r="J9" s="1"/>
      <c r="K9" s="1">
        <v>158</v>
      </c>
      <c r="L9" s="1">
        <f t="shared" si="0"/>
        <v>1</v>
      </c>
      <c r="M9" s="1">
        <f t="shared" si="1"/>
        <v>153</v>
      </c>
      <c r="N9" s="1">
        <v>6</v>
      </c>
      <c r="O9" s="1">
        <v>125.8000000000001</v>
      </c>
      <c r="P9" s="1">
        <v>0</v>
      </c>
      <c r="Q9" s="1">
        <f>M9/5</f>
        <v>30.6</v>
      </c>
      <c r="R9" s="5"/>
      <c r="S9" s="5"/>
      <c r="T9" s="1"/>
      <c r="U9" s="1"/>
      <c r="V9" s="1">
        <f t="shared" si="2"/>
        <v>11.496732026143793</v>
      </c>
      <c r="W9" s="1">
        <f t="shared" si="3"/>
        <v>11.496732026143793</v>
      </c>
      <c r="X9" s="1">
        <v>25.2</v>
      </c>
      <c r="Y9" s="1">
        <v>45.2</v>
      </c>
      <c r="Z9" s="1">
        <v>45.4</v>
      </c>
      <c r="AA9" s="1">
        <v>44.8</v>
      </c>
      <c r="AB9" s="1">
        <v>32.200000000000003</v>
      </c>
      <c r="AC9" s="1">
        <v>32</v>
      </c>
      <c r="AD9" s="1">
        <v>46</v>
      </c>
      <c r="AE9" s="1">
        <v>46.2</v>
      </c>
      <c r="AF9" s="1" t="s">
        <v>39</v>
      </c>
      <c r="AG9" s="1">
        <f>G9*R9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1</v>
      </c>
      <c r="D10" s="1">
        <v>522</v>
      </c>
      <c r="E10" s="1">
        <v>158</v>
      </c>
      <c r="F10" s="1">
        <v>339</v>
      </c>
      <c r="G10" s="8">
        <v>0.45</v>
      </c>
      <c r="H10" s="1">
        <v>45</v>
      </c>
      <c r="I10" s="1" t="s">
        <v>37</v>
      </c>
      <c r="J10" s="1"/>
      <c r="K10" s="1">
        <v>168</v>
      </c>
      <c r="L10" s="1">
        <f t="shared" si="0"/>
        <v>-10</v>
      </c>
      <c r="M10" s="1">
        <f t="shared" si="1"/>
        <v>152</v>
      </c>
      <c r="N10" s="1">
        <v>6</v>
      </c>
      <c r="O10" s="1">
        <v>0</v>
      </c>
      <c r="P10" s="1">
        <v>0</v>
      </c>
      <c r="Q10" s="1">
        <f>M10/5</f>
        <v>30.4</v>
      </c>
      <c r="R10" s="5"/>
      <c r="S10" s="5"/>
      <c r="T10" s="1"/>
      <c r="U10" s="1"/>
      <c r="V10" s="1">
        <f t="shared" si="2"/>
        <v>11.151315789473685</v>
      </c>
      <c r="W10" s="1">
        <f t="shared" si="3"/>
        <v>11.151315789473685</v>
      </c>
      <c r="X10" s="1">
        <v>16.8</v>
      </c>
      <c r="Y10" s="1">
        <v>36.200000000000003</v>
      </c>
      <c r="Z10" s="1">
        <v>52</v>
      </c>
      <c r="AA10" s="1">
        <v>53</v>
      </c>
      <c r="AB10" s="1">
        <v>31.2</v>
      </c>
      <c r="AC10" s="1">
        <v>26.6</v>
      </c>
      <c r="AD10" s="1">
        <v>38.200000000000003</v>
      </c>
      <c r="AE10" s="1">
        <v>43.6</v>
      </c>
      <c r="AF10" s="1" t="s">
        <v>44</v>
      </c>
      <c r="AG10" s="1">
        <f>G10*R10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45</v>
      </c>
      <c r="B11" s="14" t="s">
        <v>42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/>
      <c r="L11" s="14">
        <f t="shared" si="0"/>
        <v>0</v>
      </c>
      <c r="M11" s="14">
        <f t="shared" si="1"/>
        <v>0</v>
      </c>
      <c r="N11" s="14"/>
      <c r="O11" s="14">
        <v>0</v>
      </c>
      <c r="P11" s="14">
        <v>0</v>
      </c>
      <c r="Q11" s="14">
        <f>M11/5</f>
        <v>0</v>
      </c>
      <c r="R11" s="16"/>
      <c r="S11" s="16"/>
      <c r="T11" s="14"/>
      <c r="U11" s="14"/>
      <c r="V11" s="14" t="e">
        <f t="shared" si="2"/>
        <v>#DIV/0!</v>
      </c>
      <c r="W11" s="14" t="e">
        <f t="shared" si="3"/>
        <v>#DIV/0!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46</v>
      </c>
      <c r="AG11" s="14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42</v>
      </c>
      <c r="C12" s="1">
        <v>10</v>
      </c>
      <c r="D12" s="1">
        <v>42</v>
      </c>
      <c r="E12" s="1">
        <v>17</v>
      </c>
      <c r="F12" s="1">
        <v>28</v>
      </c>
      <c r="G12" s="8">
        <v>0.3</v>
      </c>
      <c r="H12" s="1">
        <v>40</v>
      </c>
      <c r="I12" s="1" t="s">
        <v>37</v>
      </c>
      <c r="J12" s="1"/>
      <c r="K12" s="1">
        <v>20</v>
      </c>
      <c r="L12" s="1">
        <f t="shared" si="0"/>
        <v>-3</v>
      </c>
      <c r="M12" s="1">
        <f t="shared" si="1"/>
        <v>17</v>
      </c>
      <c r="N12" s="1"/>
      <c r="O12" s="1">
        <v>23.599999999999991</v>
      </c>
      <c r="P12" s="1">
        <v>0</v>
      </c>
      <c r="Q12" s="1">
        <f>M12/5</f>
        <v>3.4</v>
      </c>
      <c r="R12" s="5"/>
      <c r="S12" s="5"/>
      <c r="T12" s="1"/>
      <c r="U12" s="1"/>
      <c r="V12" s="1">
        <f t="shared" si="2"/>
        <v>15.176470588235293</v>
      </c>
      <c r="W12" s="1">
        <f t="shared" si="3"/>
        <v>15.176470588235293</v>
      </c>
      <c r="X12" s="1">
        <v>4</v>
      </c>
      <c r="Y12" s="1">
        <v>5.6</v>
      </c>
      <c r="Z12" s="1">
        <v>5.4</v>
      </c>
      <c r="AA12" s="1">
        <v>3.2</v>
      </c>
      <c r="AB12" s="1">
        <v>2.4</v>
      </c>
      <c r="AC12" s="1">
        <v>4.4000000000000004</v>
      </c>
      <c r="AD12" s="1">
        <v>5</v>
      </c>
      <c r="AE12" s="1">
        <v>4.5999999999999996</v>
      </c>
      <c r="AF12" s="1"/>
      <c r="AG12" s="1">
        <f>G12*R12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42</v>
      </c>
      <c r="C13" s="1">
        <v>8</v>
      </c>
      <c r="D13" s="1">
        <v>99</v>
      </c>
      <c r="E13" s="1">
        <v>10</v>
      </c>
      <c r="F13" s="1">
        <v>88</v>
      </c>
      <c r="G13" s="8">
        <v>0.17</v>
      </c>
      <c r="H13" s="1">
        <v>180</v>
      </c>
      <c r="I13" s="1" t="s">
        <v>37</v>
      </c>
      <c r="J13" s="1"/>
      <c r="K13" s="1">
        <v>10</v>
      </c>
      <c r="L13" s="1">
        <f t="shared" si="0"/>
        <v>0</v>
      </c>
      <c r="M13" s="1">
        <f t="shared" si="1"/>
        <v>10</v>
      </c>
      <c r="N13" s="1"/>
      <c r="O13" s="1">
        <v>19.599999999999991</v>
      </c>
      <c r="P13" s="1">
        <v>0</v>
      </c>
      <c r="Q13" s="1">
        <f>M13/5</f>
        <v>2</v>
      </c>
      <c r="R13" s="5"/>
      <c r="S13" s="5"/>
      <c r="T13" s="1"/>
      <c r="U13" s="1"/>
      <c r="V13" s="1">
        <f t="shared" si="2"/>
        <v>53.8</v>
      </c>
      <c r="W13" s="1">
        <f t="shared" si="3"/>
        <v>53.8</v>
      </c>
      <c r="X13" s="1">
        <v>6</v>
      </c>
      <c r="Y13" s="1">
        <v>8.6</v>
      </c>
      <c r="Z13" s="1">
        <v>9</v>
      </c>
      <c r="AA13" s="1">
        <v>6.8</v>
      </c>
      <c r="AB13" s="1">
        <v>2.2000000000000002</v>
      </c>
      <c r="AC13" s="1">
        <v>6.2</v>
      </c>
      <c r="AD13" s="1">
        <v>8</v>
      </c>
      <c r="AE13" s="1">
        <v>4</v>
      </c>
      <c r="AF13" s="1"/>
      <c r="AG13" s="1">
        <f>G13*R13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8" t="s">
        <v>51</v>
      </c>
      <c r="B14" s="18" t="s">
        <v>36</v>
      </c>
      <c r="C14" s="18">
        <v>159.637</v>
      </c>
      <c r="D14" s="18">
        <v>229.505</v>
      </c>
      <c r="E14" s="18">
        <v>145.512</v>
      </c>
      <c r="F14" s="18">
        <v>93.04</v>
      </c>
      <c r="G14" s="19">
        <v>1</v>
      </c>
      <c r="H14" s="18">
        <v>55</v>
      </c>
      <c r="I14" s="18" t="s">
        <v>37</v>
      </c>
      <c r="J14" s="18"/>
      <c r="K14" s="18">
        <v>136.05000000000001</v>
      </c>
      <c r="L14" s="18">
        <f t="shared" si="0"/>
        <v>9.4619999999999891</v>
      </c>
      <c r="M14" s="18">
        <f t="shared" si="1"/>
        <v>140.196</v>
      </c>
      <c r="N14" s="18">
        <v>5.3159999999999998</v>
      </c>
      <c r="O14" s="18">
        <v>98.907799999999952</v>
      </c>
      <c r="P14" s="18">
        <v>56.657200000000117</v>
      </c>
      <c r="Q14" s="18">
        <f>M14/5</f>
        <v>28.039200000000001</v>
      </c>
      <c r="R14" s="20">
        <f>12*Q14-P14-O14-F14</f>
        <v>87.86539999999998</v>
      </c>
      <c r="S14" s="20"/>
      <c r="T14" s="18"/>
      <c r="U14" s="18"/>
      <c r="V14" s="18">
        <f t="shared" si="2"/>
        <v>12.000000000000002</v>
      </c>
      <c r="W14" s="18">
        <f t="shared" si="3"/>
        <v>8.8663371280207741</v>
      </c>
      <c r="X14" s="18">
        <v>29.833000000000009</v>
      </c>
      <c r="Y14" s="18">
        <v>28.7682</v>
      </c>
      <c r="Z14" s="18">
        <v>29.721399999999999</v>
      </c>
      <c r="AA14" s="18">
        <v>32.180999999999997</v>
      </c>
      <c r="AB14" s="18">
        <v>32.1584</v>
      </c>
      <c r="AC14" s="18">
        <v>35.527999999999999</v>
      </c>
      <c r="AD14" s="18">
        <v>36.204999999999998</v>
      </c>
      <c r="AE14" s="18">
        <v>30.356000000000002</v>
      </c>
      <c r="AF14" s="18" t="s">
        <v>143</v>
      </c>
      <c r="AG14" s="18">
        <f>G14*R14</f>
        <v>87.86539999999998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52</v>
      </c>
      <c r="B15" s="18" t="s">
        <v>36</v>
      </c>
      <c r="C15" s="18">
        <v>573.80899999999997</v>
      </c>
      <c r="D15" s="18">
        <v>985.423</v>
      </c>
      <c r="E15" s="18">
        <v>632.32899999999995</v>
      </c>
      <c r="F15" s="18">
        <v>353.29700000000003</v>
      </c>
      <c r="G15" s="19">
        <v>1</v>
      </c>
      <c r="H15" s="18">
        <v>50</v>
      </c>
      <c r="I15" s="18" t="s">
        <v>37</v>
      </c>
      <c r="J15" s="18"/>
      <c r="K15" s="18">
        <v>631</v>
      </c>
      <c r="L15" s="18">
        <f t="shared" si="0"/>
        <v>1.3289999999999509</v>
      </c>
      <c r="M15" s="18">
        <f t="shared" si="1"/>
        <v>602.33999999999992</v>
      </c>
      <c r="N15" s="18">
        <v>29.989000000000001</v>
      </c>
      <c r="O15" s="18">
        <v>328.30419999999998</v>
      </c>
      <c r="P15" s="18">
        <v>344.63899999999899</v>
      </c>
      <c r="Q15" s="18">
        <f>M15/5</f>
        <v>120.46799999999999</v>
      </c>
      <c r="R15" s="20">
        <f>12*Q15-P15-O15-F15</f>
        <v>419.37580000000094</v>
      </c>
      <c r="S15" s="20"/>
      <c r="T15" s="18"/>
      <c r="U15" s="18"/>
      <c r="V15" s="18">
        <f t="shared" si="2"/>
        <v>12.000000000000002</v>
      </c>
      <c r="W15" s="18">
        <f t="shared" si="3"/>
        <v>8.5187784307865915</v>
      </c>
      <c r="X15" s="18">
        <v>120.5817999999999</v>
      </c>
      <c r="Y15" s="18">
        <v>119.04640000000001</v>
      </c>
      <c r="Z15" s="18">
        <v>126.0252</v>
      </c>
      <c r="AA15" s="18">
        <v>127.1422</v>
      </c>
      <c r="AB15" s="18">
        <v>127.61960000000001</v>
      </c>
      <c r="AC15" s="18">
        <v>131.41499999999999</v>
      </c>
      <c r="AD15" s="18">
        <v>110.8464</v>
      </c>
      <c r="AE15" s="18">
        <v>121.9</v>
      </c>
      <c r="AF15" s="18" t="s">
        <v>141</v>
      </c>
      <c r="AG15" s="18">
        <f>G15*R15</f>
        <v>419.37580000000094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>
        <v>37.808</v>
      </c>
      <c r="D16" s="1">
        <v>418.47</v>
      </c>
      <c r="E16" s="1">
        <v>87.474999999999994</v>
      </c>
      <c r="F16" s="1">
        <v>170.441</v>
      </c>
      <c r="G16" s="8">
        <v>1</v>
      </c>
      <c r="H16" s="1">
        <v>60</v>
      </c>
      <c r="I16" s="1" t="s">
        <v>37</v>
      </c>
      <c r="J16" s="1"/>
      <c r="K16" s="1">
        <v>88.5</v>
      </c>
      <c r="L16" s="1">
        <f t="shared" si="0"/>
        <v>-1.0250000000000057</v>
      </c>
      <c r="M16" s="1">
        <f t="shared" si="1"/>
        <v>87.474999999999994</v>
      </c>
      <c r="N16" s="1"/>
      <c r="O16" s="1">
        <v>0</v>
      </c>
      <c r="P16" s="1">
        <v>0</v>
      </c>
      <c r="Q16" s="1">
        <f>M16/5</f>
        <v>17.494999999999997</v>
      </c>
      <c r="R16" s="5">
        <f t="shared" ref="R12:R17" si="5">11*Q16-P16-O16-F16</f>
        <v>22.003999999999962</v>
      </c>
      <c r="S16" s="5"/>
      <c r="T16" s="1"/>
      <c r="U16" s="1"/>
      <c r="V16" s="1">
        <f t="shared" si="2"/>
        <v>11</v>
      </c>
      <c r="W16" s="1">
        <f t="shared" si="3"/>
        <v>9.7422692197770804</v>
      </c>
      <c r="X16" s="1">
        <v>17.176400000000001</v>
      </c>
      <c r="Y16" s="1">
        <v>19.824000000000002</v>
      </c>
      <c r="Z16" s="1">
        <v>26.962</v>
      </c>
      <c r="AA16" s="1">
        <v>26.436599999999999</v>
      </c>
      <c r="AB16" s="1">
        <v>18.712800000000001</v>
      </c>
      <c r="AC16" s="1">
        <v>23.261399999999998</v>
      </c>
      <c r="AD16" s="1">
        <v>27.263400000000001</v>
      </c>
      <c r="AE16" s="1">
        <v>25.1</v>
      </c>
      <c r="AF16" s="1"/>
      <c r="AG16" s="1">
        <f>G16*R16</f>
        <v>22.003999999999962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1" t="s">
        <v>54</v>
      </c>
      <c r="B17" s="21" t="s">
        <v>36</v>
      </c>
      <c r="C17" s="21">
        <v>249.73599999999999</v>
      </c>
      <c r="D17" s="21">
        <v>1194.444</v>
      </c>
      <c r="E17" s="21">
        <v>346.07499999999999</v>
      </c>
      <c r="F17" s="21">
        <v>497.59699999999998</v>
      </c>
      <c r="G17" s="22">
        <v>1</v>
      </c>
      <c r="H17" s="21">
        <v>60</v>
      </c>
      <c r="I17" s="21" t="s">
        <v>37</v>
      </c>
      <c r="J17" s="21"/>
      <c r="K17" s="21">
        <v>388.8</v>
      </c>
      <c r="L17" s="21">
        <f t="shared" si="0"/>
        <v>-42.725000000000023</v>
      </c>
      <c r="M17" s="21">
        <f t="shared" si="1"/>
        <v>346.07499999999999</v>
      </c>
      <c r="N17" s="21"/>
      <c r="O17" s="21">
        <v>211.8348000000004</v>
      </c>
      <c r="P17" s="21">
        <v>0</v>
      </c>
      <c r="Q17" s="21">
        <f>M17/5</f>
        <v>69.215000000000003</v>
      </c>
      <c r="R17" s="23"/>
      <c r="S17" s="23"/>
      <c r="T17" s="21"/>
      <c r="U17" s="21"/>
      <c r="V17" s="21">
        <f t="shared" si="2"/>
        <v>10.249682872209787</v>
      </c>
      <c r="W17" s="21">
        <f t="shared" si="3"/>
        <v>10.249682872209787</v>
      </c>
      <c r="X17" s="21">
        <v>78.350200000000001</v>
      </c>
      <c r="Y17" s="21">
        <v>96.427999999999997</v>
      </c>
      <c r="Z17" s="21">
        <v>101.5228</v>
      </c>
      <c r="AA17" s="21">
        <v>93.814800000000005</v>
      </c>
      <c r="AB17" s="21">
        <v>89.904200000000003</v>
      </c>
      <c r="AC17" s="21">
        <v>94.1036</v>
      </c>
      <c r="AD17" s="21">
        <v>62.0398</v>
      </c>
      <c r="AE17" s="21">
        <v>66.97999999999999</v>
      </c>
      <c r="AF17" s="21" t="s">
        <v>65</v>
      </c>
      <c r="AG17" s="21">
        <f>G17*R17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55</v>
      </c>
      <c r="B18" s="14" t="s">
        <v>36</v>
      </c>
      <c r="C18" s="14"/>
      <c r="D18" s="14"/>
      <c r="E18" s="14">
        <v>10.542999999999999</v>
      </c>
      <c r="F18" s="14"/>
      <c r="G18" s="15">
        <v>0</v>
      </c>
      <c r="H18" s="14">
        <v>60</v>
      </c>
      <c r="I18" s="14" t="s">
        <v>37</v>
      </c>
      <c r="J18" s="14"/>
      <c r="K18" s="14"/>
      <c r="L18" s="14">
        <f t="shared" si="0"/>
        <v>10.542999999999999</v>
      </c>
      <c r="M18" s="14">
        <f t="shared" si="1"/>
        <v>0</v>
      </c>
      <c r="N18" s="14">
        <v>10.542999999999999</v>
      </c>
      <c r="O18" s="14">
        <v>0</v>
      </c>
      <c r="P18" s="14">
        <v>0</v>
      </c>
      <c r="Q18" s="14">
        <f>M18/5</f>
        <v>0</v>
      </c>
      <c r="R18" s="16"/>
      <c r="S18" s="16"/>
      <c r="T18" s="14"/>
      <c r="U18" s="14"/>
      <c r="V18" s="14" t="e">
        <f t="shared" si="2"/>
        <v>#DIV/0!</v>
      </c>
      <c r="W18" s="14" t="e">
        <f t="shared" si="3"/>
        <v>#DIV/0!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 t="s">
        <v>46</v>
      </c>
      <c r="AG18" s="1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7.7370000000000001</v>
      </c>
      <c r="D19" s="1">
        <v>39.289000000000001</v>
      </c>
      <c r="E19" s="1">
        <v>1.1519999999999999</v>
      </c>
      <c r="F19" s="1">
        <v>21.373999999999999</v>
      </c>
      <c r="G19" s="8">
        <v>1</v>
      </c>
      <c r="H19" s="1">
        <v>180</v>
      </c>
      <c r="I19" s="1" t="s">
        <v>37</v>
      </c>
      <c r="J19" s="1"/>
      <c r="K19" s="1">
        <v>1.1000000000000001</v>
      </c>
      <c r="L19" s="1">
        <f t="shared" si="0"/>
        <v>5.1999999999999824E-2</v>
      </c>
      <c r="M19" s="1">
        <f t="shared" si="1"/>
        <v>1.1519999999999999</v>
      </c>
      <c r="N19" s="1"/>
      <c r="O19" s="1">
        <v>0</v>
      </c>
      <c r="P19" s="1">
        <v>0</v>
      </c>
      <c r="Q19" s="1">
        <f>M19/5</f>
        <v>0.23039999999999999</v>
      </c>
      <c r="R19" s="5"/>
      <c r="S19" s="5"/>
      <c r="T19" s="1"/>
      <c r="U19" s="1"/>
      <c r="V19" s="1">
        <f t="shared" si="2"/>
        <v>92.769097222222214</v>
      </c>
      <c r="W19" s="1">
        <f t="shared" si="3"/>
        <v>92.769097222222214</v>
      </c>
      <c r="X19" s="1">
        <v>0.37919999999999998</v>
      </c>
      <c r="Y19" s="1">
        <v>0.98619999999999997</v>
      </c>
      <c r="Z19" s="1">
        <v>1.6794</v>
      </c>
      <c r="AA19" s="1">
        <v>1.8996</v>
      </c>
      <c r="AB19" s="1">
        <v>1.2704</v>
      </c>
      <c r="AC19" s="1">
        <v>0.44319999999999998</v>
      </c>
      <c r="AD19" s="1">
        <v>0</v>
      </c>
      <c r="AE19" s="1">
        <v>0</v>
      </c>
      <c r="AF19" s="1" t="s">
        <v>77</v>
      </c>
      <c r="AG19" s="1">
        <f>G19*R19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57</v>
      </c>
      <c r="B20" s="18" t="s">
        <v>36</v>
      </c>
      <c r="C20" s="18">
        <v>150.68</v>
      </c>
      <c r="D20" s="18">
        <v>689.99599999999998</v>
      </c>
      <c r="E20" s="18">
        <v>270.50900000000001</v>
      </c>
      <c r="F20" s="18">
        <v>231.149</v>
      </c>
      <c r="G20" s="19">
        <v>1</v>
      </c>
      <c r="H20" s="18">
        <v>60</v>
      </c>
      <c r="I20" s="18" t="s">
        <v>37</v>
      </c>
      <c r="J20" s="18"/>
      <c r="K20" s="18">
        <v>247.6</v>
      </c>
      <c r="L20" s="18">
        <f t="shared" si="0"/>
        <v>22.90900000000002</v>
      </c>
      <c r="M20" s="18">
        <f t="shared" si="1"/>
        <v>259.88900000000001</v>
      </c>
      <c r="N20" s="18">
        <v>10.62</v>
      </c>
      <c r="O20" s="18">
        <v>18.949999999999971</v>
      </c>
      <c r="P20" s="18">
        <v>66.171519999999916</v>
      </c>
      <c r="Q20" s="18">
        <f>M20/5</f>
        <v>51.977800000000002</v>
      </c>
      <c r="R20" s="20">
        <f>12*Q20-P20-O20-F20</f>
        <v>307.46308000000022</v>
      </c>
      <c r="S20" s="20"/>
      <c r="T20" s="18"/>
      <c r="U20" s="18"/>
      <c r="V20" s="18">
        <f t="shared" si="2"/>
        <v>12</v>
      </c>
      <c r="W20" s="18">
        <f t="shared" si="3"/>
        <v>6.0847230933206067</v>
      </c>
      <c r="X20" s="18">
        <v>43.801400000000001</v>
      </c>
      <c r="Y20" s="18">
        <v>44.6462</v>
      </c>
      <c r="Z20" s="18">
        <v>56.032400000000003</v>
      </c>
      <c r="AA20" s="18">
        <v>57.409799999999997</v>
      </c>
      <c r="AB20" s="18">
        <v>49.843600000000002</v>
      </c>
      <c r="AC20" s="18">
        <v>56.702400000000011</v>
      </c>
      <c r="AD20" s="18">
        <v>55.684800000000003</v>
      </c>
      <c r="AE20" s="18">
        <v>52.691999999999993</v>
      </c>
      <c r="AF20" s="18" t="s">
        <v>141</v>
      </c>
      <c r="AG20" s="18">
        <f>G20*R20</f>
        <v>307.46308000000022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70.066999999999993</v>
      </c>
      <c r="D21" s="1">
        <v>147.91999999999999</v>
      </c>
      <c r="E21" s="1">
        <v>74.599999999999994</v>
      </c>
      <c r="F21" s="1">
        <v>68.426000000000002</v>
      </c>
      <c r="G21" s="8">
        <v>1</v>
      </c>
      <c r="H21" s="1">
        <v>60</v>
      </c>
      <c r="I21" s="1" t="s">
        <v>37</v>
      </c>
      <c r="J21" s="1"/>
      <c r="K21" s="1">
        <v>68.400000000000006</v>
      </c>
      <c r="L21" s="1">
        <f t="shared" si="0"/>
        <v>6.1999999999999886</v>
      </c>
      <c r="M21" s="1">
        <f t="shared" si="1"/>
        <v>69.309999999999988</v>
      </c>
      <c r="N21" s="1">
        <v>5.29</v>
      </c>
      <c r="O21" s="1">
        <v>0</v>
      </c>
      <c r="P21" s="1">
        <v>33.753399999999957</v>
      </c>
      <c r="Q21" s="1">
        <f>M21/5</f>
        <v>13.861999999999998</v>
      </c>
      <c r="R21" s="5">
        <f t="shared" ref="R19:R27" si="6">11*Q21-P21-O21-F21</f>
        <v>50.302600000000012</v>
      </c>
      <c r="S21" s="5"/>
      <c r="T21" s="1"/>
      <c r="U21" s="1"/>
      <c r="V21" s="1">
        <f t="shared" si="2"/>
        <v>11</v>
      </c>
      <c r="W21" s="1">
        <f t="shared" si="3"/>
        <v>7.3711874188428776</v>
      </c>
      <c r="X21" s="1">
        <v>12.879799999999999</v>
      </c>
      <c r="Y21" s="1">
        <v>11.687200000000001</v>
      </c>
      <c r="Z21" s="1">
        <v>16.045200000000001</v>
      </c>
      <c r="AA21" s="1">
        <v>17.405000000000001</v>
      </c>
      <c r="AB21" s="1">
        <v>16.519600000000001</v>
      </c>
      <c r="AC21" s="1">
        <v>14.0962</v>
      </c>
      <c r="AD21" s="1">
        <v>14.313599999999999</v>
      </c>
      <c r="AE21" s="1">
        <v>21.012</v>
      </c>
      <c r="AF21" s="1"/>
      <c r="AG21" s="1">
        <f>G21*R21</f>
        <v>50.302600000000012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36</v>
      </c>
      <c r="C22" s="1">
        <v>5.274</v>
      </c>
      <c r="D22" s="1">
        <v>131.24</v>
      </c>
      <c r="E22" s="1">
        <v>43.134999999999998</v>
      </c>
      <c r="F22" s="1">
        <v>79.084000000000003</v>
      </c>
      <c r="G22" s="8">
        <v>1</v>
      </c>
      <c r="H22" s="1">
        <v>60</v>
      </c>
      <c r="I22" s="1" t="s">
        <v>37</v>
      </c>
      <c r="J22" s="1"/>
      <c r="K22" s="1">
        <v>74.3</v>
      </c>
      <c r="L22" s="1">
        <f t="shared" si="0"/>
        <v>-31.164999999999999</v>
      </c>
      <c r="M22" s="1">
        <f t="shared" si="1"/>
        <v>43.134999999999998</v>
      </c>
      <c r="N22" s="1"/>
      <c r="O22" s="1">
        <v>26.394200000000019</v>
      </c>
      <c r="P22" s="1">
        <v>0</v>
      </c>
      <c r="Q22" s="1">
        <f>M22/5</f>
        <v>8.6269999999999989</v>
      </c>
      <c r="R22" s="5"/>
      <c r="S22" s="5"/>
      <c r="T22" s="1"/>
      <c r="U22" s="1"/>
      <c r="V22" s="1">
        <f t="shared" si="2"/>
        <v>12.226521386345199</v>
      </c>
      <c r="W22" s="1">
        <f t="shared" si="3"/>
        <v>12.226521386345199</v>
      </c>
      <c r="X22" s="1">
        <v>10.557</v>
      </c>
      <c r="Y22" s="1">
        <v>12.6678</v>
      </c>
      <c r="Z22" s="1">
        <v>14.7956</v>
      </c>
      <c r="AA22" s="1">
        <v>17.083600000000001</v>
      </c>
      <c r="AB22" s="1">
        <v>11.301600000000001</v>
      </c>
      <c r="AC22" s="1">
        <v>10.438599999999999</v>
      </c>
      <c r="AD22" s="1">
        <v>14.7578</v>
      </c>
      <c r="AE22" s="1">
        <v>12.59</v>
      </c>
      <c r="AF22" s="1"/>
      <c r="AG22" s="1">
        <f>G22*R22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36</v>
      </c>
      <c r="C23" s="1">
        <v>5.3490000000000002</v>
      </c>
      <c r="D23" s="1">
        <v>51.487000000000002</v>
      </c>
      <c r="E23" s="1">
        <v>1.8280000000000001</v>
      </c>
      <c r="F23" s="1">
        <v>25.251999999999999</v>
      </c>
      <c r="G23" s="8">
        <v>1</v>
      </c>
      <c r="H23" s="1">
        <v>180</v>
      </c>
      <c r="I23" s="1" t="s">
        <v>37</v>
      </c>
      <c r="J23" s="1"/>
      <c r="K23" s="1">
        <v>1.78</v>
      </c>
      <c r="L23" s="1">
        <f t="shared" si="0"/>
        <v>4.8000000000000043E-2</v>
      </c>
      <c r="M23" s="1">
        <f t="shared" si="1"/>
        <v>1.8280000000000001</v>
      </c>
      <c r="N23" s="1"/>
      <c r="O23" s="1">
        <v>0</v>
      </c>
      <c r="P23" s="1">
        <v>0</v>
      </c>
      <c r="Q23" s="1">
        <f>M23/5</f>
        <v>0.36560000000000004</v>
      </c>
      <c r="R23" s="5"/>
      <c r="S23" s="5"/>
      <c r="T23" s="1"/>
      <c r="U23" s="1"/>
      <c r="V23" s="1">
        <f t="shared" si="2"/>
        <v>69.070021881838059</v>
      </c>
      <c r="W23" s="1">
        <f t="shared" si="3"/>
        <v>69.070021881838059</v>
      </c>
      <c r="X23" s="1">
        <v>0.46160000000000001</v>
      </c>
      <c r="Y23" s="1">
        <v>1.1206</v>
      </c>
      <c r="Z23" s="1">
        <v>2.0129999999999999</v>
      </c>
      <c r="AA23" s="1">
        <v>2.3795999999999999</v>
      </c>
      <c r="AB23" s="1">
        <v>1.18</v>
      </c>
      <c r="AC23" s="1">
        <v>0</v>
      </c>
      <c r="AD23" s="1">
        <v>0</v>
      </c>
      <c r="AE23" s="1">
        <v>0</v>
      </c>
      <c r="AF23" s="1" t="s">
        <v>77</v>
      </c>
      <c r="AG23" s="1">
        <f>G23*R23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61</v>
      </c>
      <c r="B24" s="18" t="s">
        <v>36</v>
      </c>
      <c r="C24" s="18">
        <v>100.47799999999999</v>
      </c>
      <c r="D24" s="18">
        <v>237.73500000000001</v>
      </c>
      <c r="E24" s="18">
        <v>104.538</v>
      </c>
      <c r="F24" s="18">
        <v>95.245000000000005</v>
      </c>
      <c r="G24" s="19">
        <v>1</v>
      </c>
      <c r="H24" s="18">
        <v>60</v>
      </c>
      <c r="I24" s="18" t="s">
        <v>37</v>
      </c>
      <c r="J24" s="18"/>
      <c r="K24" s="18">
        <v>100.8</v>
      </c>
      <c r="L24" s="18">
        <f t="shared" si="0"/>
        <v>3.7379999999999995</v>
      </c>
      <c r="M24" s="18">
        <f t="shared" si="1"/>
        <v>104.538</v>
      </c>
      <c r="N24" s="18"/>
      <c r="O24" s="18">
        <v>26.021000000000019</v>
      </c>
      <c r="P24" s="18">
        <v>35.494400000000063</v>
      </c>
      <c r="Q24" s="18">
        <f>M24/5</f>
        <v>20.907599999999999</v>
      </c>
      <c r="R24" s="20">
        <f>12*Q24-P24-O24-F24</f>
        <v>94.13079999999988</v>
      </c>
      <c r="S24" s="20"/>
      <c r="T24" s="18"/>
      <c r="U24" s="18"/>
      <c r="V24" s="18">
        <f t="shared" si="2"/>
        <v>12</v>
      </c>
      <c r="W24" s="18">
        <f t="shared" si="3"/>
        <v>7.4977711454208089</v>
      </c>
      <c r="X24" s="18">
        <v>20.986800000000009</v>
      </c>
      <c r="Y24" s="18">
        <v>20.292400000000001</v>
      </c>
      <c r="Z24" s="18">
        <v>25.158000000000001</v>
      </c>
      <c r="AA24" s="18">
        <v>27.267399999999999</v>
      </c>
      <c r="AB24" s="18">
        <v>21.134399999999999</v>
      </c>
      <c r="AC24" s="18">
        <v>24.1112</v>
      </c>
      <c r="AD24" s="18">
        <v>20.9876</v>
      </c>
      <c r="AE24" s="18">
        <v>23.391999999999999</v>
      </c>
      <c r="AF24" s="18" t="s">
        <v>141</v>
      </c>
      <c r="AG24" s="18">
        <f>G24*R24</f>
        <v>94.13079999999988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36</v>
      </c>
      <c r="C25" s="1">
        <v>11.111000000000001</v>
      </c>
      <c r="D25" s="1">
        <v>124.758</v>
      </c>
      <c r="E25" s="1">
        <v>27.702000000000002</v>
      </c>
      <c r="F25" s="1">
        <v>65.525000000000006</v>
      </c>
      <c r="G25" s="8">
        <v>1</v>
      </c>
      <c r="H25" s="1">
        <v>30</v>
      </c>
      <c r="I25" s="1" t="s">
        <v>37</v>
      </c>
      <c r="J25" s="1"/>
      <c r="K25" s="1">
        <v>31.7</v>
      </c>
      <c r="L25" s="1">
        <f t="shared" si="0"/>
        <v>-3.9979999999999976</v>
      </c>
      <c r="M25" s="1">
        <f t="shared" si="1"/>
        <v>27.702000000000002</v>
      </c>
      <c r="N25" s="1"/>
      <c r="O25" s="1">
        <v>0</v>
      </c>
      <c r="P25" s="1">
        <v>0</v>
      </c>
      <c r="Q25" s="1">
        <f>M25/5</f>
        <v>5.5404</v>
      </c>
      <c r="R25" s="5"/>
      <c r="S25" s="5"/>
      <c r="T25" s="1"/>
      <c r="U25" s="1"/>
      <c r="V25" s="1">
        <f t="shared" si="2"/>
        <v>11.826763410584075</v>
      </c>
      <c r="W25" s="1">
        <f t="shared" si="3"/>
        <v>11.826763410584075</v>
      </c>
      <c r="X25" s="1">
        <v>5.6115999999999984</v>
      </c>
      <c r="Y25" s="1">
        <v>6.2154000000000007</v>
      </c>
      <c r="Z25" s="1">
        <v>7.8840000000000003</v>
      </c>
      <c r="AA25" s="1">
        <v>6.9458000000000002</v>
      </c>
      <c r="AB25" s="1">
        <v>5.4878</v>
      </c>
      <c r="AC25" s="1">
        <v>5.8516000000000021</v>
      </c>
      <c r="AD25" s="1">
        <v>5.5713999999999997</v>
      </c>
      <c r="AE25" s="1">
        <v>7.92</v>
      </c>
      <c r="AF25" s="1"/>
      <c r="AG25" s="1">
        <f>G25*R25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36</v>
      </c>
      <c r="C26" s="1">
        <v>-1.206</v>
      </c>
      <c r="D26" s="1">
        <v>401.21300000000002</v>
      </c>
      <c r="E26" s="1">
        <v>93.899000000000001</v>
      </c>
      <c r="F26" s="1">
        <v>147.46700000000001</v>
      </c>
      <c r="G26" s="8">
        <v>1</v>
      </c>
      <c r="H26" s="1">
        <v>30</v>
      </c>
      <c r="I26" s="1" t="s">
        <v>37</v>
      </c>
      <c r="J26" s="1"/>
      <c r="K26" s="1">
        <v>92.7</v>
      </c>
      <c r="L26" s="1">
        <f t="shared" si="0"/>
        <v>1.1989999999999981</v>
      </c>
      <c r="M26" s="1">
        <f t="shared" si="1"/>
        <v>93.899000000000001</v>
      </c>
      <c r="N26" s="1"/>
      <c r="O26" s="1">
        <v>109.9770000000001</v>
      </c>
      <c r="P26" s="1">
        <v>0</v>
      </c>
      <c r="Q26" s="1">
        <f>M26/5</f>
        <v>18.779800000000002</v>
      </c>
      <c r="R26" s="5"/>
      <c r="S26" s="5"/>
      <c r="T26" s="1"/>
      <c r="U26" s="1"/>
      <c r="V26" s="1">
        <f t="shared" si="2"/>
        <v>13.708559196583568</v>
      </c>
      <c r="W26" s="1">
        <f t="shared" si="3"/>
        <v>13.708559196583568</v>
      </c>
      <c r="X26" s="1">
        <v>19.456600000000002</v>
      </c>
      <c r="Y26" s="1">
        <v>31.578399999999998</v>
      </c>
      <c r="Z26" s="1">
        <v>29.481999999999999</v>
      </c>
      <c r="AA26" s="1">
        <v>28.1312</v>
      </c>
      <c r="AB26" s="1">
        <v>21.404800000000002</v>
      </c>
      <c r="AC26" s="1">
        <v>15.86999999999999</v>
      </c>
      <c r="AD26" s="1">
        <v>24.6952</v>
      </c>
      <c r="AE26" s="1">
        <v>25.48</v>
      </c>
      <c r="AF26" s="1"/>
      <c r="AG26" s="1">
        <f>G26*R26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8" t="s">
        <v>64</v>
      </c>
      <c r="B27" s="18" t="s">
        <v>36</v>
      </c>
      <c r="C27" s="18">
        <v>64.176000000000002</v>
      </c>
      <c r="D27" s="18">
        <v>2.1419999999999999</v>
      </c>
      <c r="E27" s="18">
        <v>61.334000000000003</v>
      </c>
      <c r="F27" s="18">
        <v>-0.98399999999999999</v>
      </c>
      <c r="G27" s="19">
        <v>1</v>
      </c>
      <c r="H27" s="18">
        <v>30</v>
      </c>
      <c r="I27" s="18" t="s">
        <v>37</v>
      </c>
      <c r="J27" s="18"/>
      <c r="K27" s="18">
        <v>71.5</v>
      </c>
      <c r="L27" s="18">
        <f t="shared" si="0"/>
        <v>-10.165999999999997</v>
      </c>
      <c r="M27" s="18">
        <f t="shared" si="1"/>
        <v>61.334000000000003</v>
      </c>
      <c r="N27" s="18"/>
      <c r="O27" s="18">
        <v>62.299600000000012</v>
      </c>
      <c r="P27" s="18">
        <v>41.60139999999997</v>
      </c>
      <c r="Q27" s="18">
        <f>M27/5</f>
        <v>12.2668</v>
      </c>
      <c r="R27" s="20">
        <f>12*Q27-P27-O27-F27</f>
        <v>44.284600000000005</v>
      </c>
      <c r="S27" s="20"/>
      <c r="T27" s="18"/>
      <c r="U27" s="18"/>
      <c r="V27" s="18">
        <f t="shared" si="2"/>
        <v>11.999999999999998</v>
      </c>
      <c r="W27" s="18">
        <f t="shared" si="3"/>
        <v>8.3898816317213925</v>
      </c>
      <c r="X27" s="18">
        <v>12.766999999999999</v>
      </c>
      <c r="Y27" s="18">
        <v>11.3786</v>
      </c>
      <c r="Z27" s="18">
        <v>3.9923999999999999</v>
      </c>
      <c r="AA27" s="18">
        <v>2.1976</v>
      </c>
      <c r="AB27" s="18">
        <v>10.579599999999999</v>
      </c>
      <c r="AC27" s="18">
        <v>11.886200000000001</v>
      </c>
      <c r="AD27" s="18">
        <v>6.2325999999999997</v>
      </c>
      <c r="AE27" s="18">
        <v>6.04</v>
      </c>
      <c r="AF27" s="18" t="s">
        <v>141</v>
      </c>
      <c r="AG27" s="18">
        <f>G27*R27</f>
        <v>44.284600000000005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66</v>
      </c>
      <c r="B28" s="14" t="s">
        <v>36</v>
      </c>
      <c r="C28" s="14"/>
      <c r="D28" s="14"/>
      <c r="E28" s="14"/>
      <c r="F28" s="14"/>
      <c r="G28" s="15">
        <v>0</v>
      </c>
      <c r="H28" s="14">
        <v>45</v>
      </c>
      <c r="I28" s="14" t="s">
        <v>37</v>
      </c>
      <c r="J28" s="14"/>
      <c r="K28" s="14"/>
      <c r="L28" s="14">
        <f t="shared" si="0"/>
        <v>0</v>
      </c>
      <c r="M28" s="14">
        <f t="shared" si="1"/>
        <v>0</v>
      </c>
      <c r="N28" s="14"/>
      <c r="O28" s="14">
        <v>0</v>
      </c>
      <c r="P28" s="14">
        <v>0</v>
      </c>
      <c r="Q28" s="14">
        <f>M28/5</f>
        <v>0</v>
      </c>
      <c r="R28" s="16"/>
      <c r="S28" s="16"/>
      <c r="T28" s="14"/>
      <c r="U28" s="14"/>
      <c r="V28" s="14" t="e">
        <f t="shared" si="2"/>
        <v>#DIV/0!</v>
      </c>
      <c r="W28" s="14" t="e">
        <f t="shared" si="3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46</v>
      </c>
      <c r="AG28" s="14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36</v>
      </c>
      <c r="C29" s="1">
        <v>30.623999999999999</v>
      </c>
      <c r="D29" s="1">
        <v>162.89500000000001</v>
      </c>
      <c r="E29" s="1">
        <v>59.043999999999997</v>
      </c>
      <c r="F29" s="1">
        <v>32.994999999999997</v>
      </c>
      <c r="G29" s="8">
        <v>1</v>
      </c>
      <c r="H29" s="1">
        <v>40</v>
      </c>
      <c r="I29" s="1" t="s">
        <v>37</v>
      </c>
      <c r="J29" s="1"/>
      <c r="K29" s="1">
        <v>54.5</v>
      </c>
      <c r="L29" s="1">
        <f t="shared" si="0"/>
        <v>4.5439999999999969</v>
      </c>
      <c r="M29" s="1">
        <f t="shared" si="1"/>
        <v>59.043999999999997</v>
      </c>
      <c r="N29" s="1"/>
      <c r="O29" s="1">
        <v>95.365199999999959</v>
      </c>
      <c r="P29" s="1">
        <v>0</v>
      </c>
      <c r="Q29" s="1">
        <f>M29/5</f>
        <v>11.8088</v>
      </c>
      <c r="R29" s="5">
        <v>4</v>
      </c>
      <c r="S29" s="5"/>
      <c r="T29" s="1"/>
      <c r="U29" s="1"/>
      <c r="V29" s="1">
        <f t="shared" si="2"/>
        <v>11.208607140437637</v>
      </c>
      <c r="W29" s="1">
        <f t="shared" si="3"/>
        <v>10.86987670212045</v>
      </c>
      <c r="X29" s="1">
        <v>15.055999999999999</v>
      </c>
      <c r="Y29" s="1">
        <v>16.366599999999998</v>
      </c>
      <c r="Z29" s="1">
        <v>13.398999999999999</v>
      </c>
      <c r="AA29" s="1">
        <v>12.2164</v>
      </c>
      <c r="AB29" s="1">
        <v>13.1312</v>
      </c>
      <c r="AC29" s="1">
        <v>14.7814</v>
      </c>
      <c r="AD29" s="1">
        <v>14.5154</v>
      </c>
      <c r="AE29" s="1">
        <v>12.62</v>
      </c>
      <c r="AF29" s="1"/>
      <c r="AG29" s="1">
        <f>G29*R29</f>
        <v>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36</v>
      </c>
      <c r="C30" s="1">
        <v>32.625</v>
      </c>
      <c r="D30" s="1">
        <v>17.832000000000001</v>
      </c>
      <c r="E30" s="1">
        <v>20.155999999999999</v>
      </c>
      <c r="F30" s="1">
        <v>21.378</v>
      </c>
      <c r="G30" s="8">
        <v>1</v>
      </c>
      <c r="H30" s="1">
        <v>30</v>
      </c>
      <c r="I30" s="1" t="s">
        <v>37</v>
      </c>
      <c r="J30" s="1"/>
      <c r="K30" s="1">
        <v>18.399999999999999</v>
      </c>
      <c r="L30" s="1">
        <f t="shared" si="0"/>
        <v>1.7560000000000002</v>
      </c>
      <c r="M30" s="1">
        <f t="shared" si="1"/>
        <v>20.155999999999999</v>
      </c>
      <c r="N30" s="1"/>
      <c r="O30" s="1">
        <v>0</v>
      </c>
      <c r="P30" s="1">
        <v>0</v>
      </c>
      <c r="Q30" s="1">
        <f>M30/5</f>
        <v>4.0312000000000001</v>
      </c>
      <c r="R30" s="5">
        <f t="shared" ref="R29:R35" si="7">11*Q30-P30-O30-F30</f>
        <v>22.965200000000003</v>
      </c>
      <c r="S30" s="5"/>
      <c r="T30" s="1"/>
      <c r="U30" s="1"/>
      <c r="V30" s="1">
        <f t="shared" si="2"/>
        <v>11</v>
      </c>
      <c r="W30" s="1">
        <f t="shared" si="3"/>
        <v>5.3031355427664222</v>
      </c>
      <c r="X30" s="1">
        <v>2.6916000000000002</v>
      </c>
      <c r="Y30" s="1">
        <v>1.8255999999999999</v>
      </c>
      <c r="Z30" s="1">
        <v>1.5908</v>
      </c>
      <c r="AA30" s="1">
        <v>3.9198</v>
      </c>
      <c r="AB30" s="1">
        <v>4.6215999999999999</v>
      </c>
      <c r="AC30" s="1">
        <v>3.5295999999999998</v>
      </c>
      <c r="AD30" s="1">
        <v>2.9723999999999999</v>
      </c>
      <c r="AE30" s="1">
        <v>2.84</v>
      </c>
      <c r="AF30" s="1"/>
      <c r="AG30" s="1">
        <f>G30*R30</f>
        <v>22.965200000000003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36</v>
      </c>
      <c r="C31" s="1">
        <v>8.2279999999999998</v>
      </c>
      <c r="D31" s="1">
        <v>176.11799999999999</v>
      </c>
      <c r="E31" s="1">
        <v>35.561999999999998</v>
      </c>
      <c r="F31" s="1">
        <v>59.41</v>
      </c>
      <c r="G31" s="8">
        <v>1</v>
      </c>
      <c r="H31" s="1">
        <v>50</v>
      </c>
      <c r="I31" s="1" t="s">
        <v>37</v>
      </c>
      <c r="J31" s="1"/>
      <c r="K31" s="1">
        <v>48.6</v>
      </c>
      <c r="L31" s="1">
        <f t="shared" si="0"/>
        <v>-13.038000000000004</v>
      </c>
      <c r="M31" s="1">
        <f t="shared" si="1"/>
        <v>30.098999999999997</v>
      </c>
      <c r="N31" s="1">
        <v>5.4630000000000001</v>
      </c>
      <c r="O31" s="1">
        <v>29.172399999999989</v>
      </c>
      <c r="P31" s="1">
        <v>0</v>
      </c>
      <c r="Q31" s="1">
        <f>M31/5</f>
        <v>6.0197999999999992</v>
      </c>
      <c r="R31" s="5"/>
      <c r="S31" s="5"/>
      <c r="T31" s="1"/>
      <c r="U31" s="1"/>
      <c r="V31" s="1">
        <f t="shared" si="2"/>
        <v>14.71517326157015</v>
      </c>
      <c r="W31" s="1">
        <f t="shared" si="3"/>
        <v>14.71517326157015</v>
      </c>
      <c r="X31" s="1">
        <v>7.2697999999999983</v>
      </c>
      <c r="Y31" s="1">
        <v>10.722200000000001</v>
      </c>
      <c r="Z31" s="1">
        <v>11.0764</v>
      </c>
      <c r="AA31" s="1">
        <v>12.5464</v>
      </c>
      <c r="AB31" s="1">
        <v>9.4626000000000001</v>
      </c>
      <c r="AC31" s="1">
        <v>10.176</v>
      </c>
      <c r="AD31" s="1">
        <v>9.6440000000000001</v>
      </c>
      <c r="AE31" s="1">
        <v>10.9</v>
      </c>
      <c r="AF31" s="1"/>
      <c r="AG31" s="1">
        <f>G31*R31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36</v>
      </c>
      <c r="C32" s="1">
        <v>6.2869999999999999</v>
      </c>
      <c r="D32" s="1">
        <v>154.21799999999999</v>
      </c>
      <c r="E32" s="1">
        <v>18.925000000000001</v>
      </c>
      <c r="F32" s="1">
        <v>61.045999999999999</v>
      </c>
      <c r="G32" s="8">
        <v>1</v>
      </c>
      <c r="H32" s="1">
        <v>50</v>
      </c>
      <c r="I32" s="1" t="s">
        <v>37</v>
      </c>
      <c r="J32" s="1"/>
      <c r="K32" s="1">
        <v>27.1</v>
      </c>
      <c r="L32" s="1">
        <f t="shared" si="0"/>
        <v>-8.1750000000000007</v>
      </c>
      <c r="M32" s="1">
        <f t="shared" si="1"/>
        <v>18.925000000000001</v>
      </c>
      <c r="N32" s="1"/>
      <c r="O32" s="1">
        <v>34.477800000000009</v>
      </c>
      <c r="P32" s="1">
        <v>0</v>
      </c>
      <c r="Q32" s="1">
        <f>M32/5</f>
        <v>3.7850000000000001</v>
      </c>
      <c r="R32" s="5"/>
      <c r="S32" s="5"/>
      <c r="T32" s="1"/>
      <c r="U32" s="1"/>
      <c r="V32" s="1">
        <f t="shared" si="2"/>
        <v>25.237463672391019</v>
      </c>
      <c r="W32" s="1">
        <f t="shared" si="3"/>
        <v>25.237463672391019</v>
      </c>
      <c r="X32" s="1">
        <v>5.7416000000000054</v>
      </c>
      <c r="Y32" s="1">
        <v>10.2318</v>
      </c>
      <c r="Z32" s="1">
        <v>10.2294</v>
      </c>
      <c r="AA32" s="1">
        <v>5.1984000000000004</v>
      </c>
      <c r="AB32" s="1">
        <v>4.8450000000000006</v>
      </c>
      <c r="AC32" s="1">
        <v>8.2422000000000004</v>
      </c>
      <c r="AD32" s="1">
        <v>10.7216</v>
      </c>
      <c r="AE32" s="1">
        <v>10.64</v>
      </c>
      <c r="AF32" s="1"/>
      <c r="AG32" s="1">
        <f>G32*R32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71</v>
      </c>
      <c r="B33" s="18" t="s">
        <v>42</v>
      </c>
      <c r="C33" s="18">
        <v>35</v>
      </c>
      <c r="D33" s="18">
        <v>620</v>
      </c>
      <c r="E33" s="18">
        <v>250</v>
      </c>
      <c r="F33" s="18">
        <v>342</v>
      </c>
      <c r="G33" s="19">
        <v>0.4</v>
      </c>
      <c r="H33" s="18">
        <v>45</v>
      </c>
      <c r="I33" s="10" t="s">
        <v>72</v>
      </c>
      <c r="J33" s="18"/>
      <c r="K33" s="18">
        <v>272</v>
      </c>
      <c r="L33" s="18">
        <f t="shared" ref="L33:L59" si="8">E33-K33</f>
        <v>-22</v>
      </c>
      <c r="M33" s="18">
        <f t="shared" si="1"/>
        <v>238</v>
      </c>
      <c r="N33" s="18">
        <v>12</v>
      </c>
      <c r="O33" s="18">
        <v>292.39999999999998</v>
      </c>
      <c r="P33" s="18">
        <v>0</v>
      </c>
      <c r="Q33" s="18">
        <f>M33/5</f>
        <v>47.6</v>
      </c>
      <c r="R33" s="20"/>
      <c r="S33" s="20"/>
      <c r="T33" s="18"/>
      <c r="U33" s="18"/>
      <c r="V33" s="18">
        <f t="shared" si="2"/>
        <v>13.327731092436974</v>
      </c>
      <c r="W33" s="18">
        <f t="shared" si="3"/>
        <v>13.327731092436974</v>
      </c>
      <c r="X33" s="18">
        <v>52.6</v>
      </c>
      <c r="Y33" s="18">
        <v>77</v>
      </c>
      <c r="Z33" s="18">
        <v>73</v>
      </c>
      <c r="AA33" s="18">
        <v>71</v>
      </c>
      <c r="AB33" s="18">
        <v>54.6</v>
      </c>
      <c r="AC33" s="18">
        <v>54.4</v>
      </c>
      <c r="AD33" s="18">
        <v>73.2</v>
      </c>
      <c r="AE33" s="18">
        <v>69.599999999999994</v>
      </c>
      <c r="AF33" s="18" t="s">
        <v>144</v>
      </c>
      <c r="AG33" s="18">
        <f>G33*R33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42</v>
      </c>
      <c r="C34" s="1">
        <v>17</v>
      </c>
      <c r="D34" s="1">
        <v>638</v>
      </c>
      <c r="E34" s="1">
        <v>178</v>
      </c>
      <c r="F34" s="1">
        <v>213</v>
      </c>
      <c r="G34" s="8">
        <v>0.45</v>
      </c>
      <c r="H34" s="1">
        <v>50</v>
      </c>
      <c r="I34" s="1" t="s">
        <v>37</v>
      </c>
      <c r="J34" s="1"/>
      <c r="K34" s="1">
        <v>230</v>
      </c>
      <c r="L34" s="1">
        <f t="shared" si="8"/>
        <v>-52</v>
      </c>
      <c r="M34" s="1">
        <f t="shared" si="1"/>
        <v>178</v>
      </c>
      <c r="N34" s="1"/>
      <c r="O34" s="1">
        <v>309.8</v>
      </c>
      <c r="P34" s="1">
        <v>0</v>
      </c>
      <c r="Q34" s="1">
        <f>M34/5</f>
        <v>35.6</v>
      </c>
      <c r="R34" s="5"/>
      <c r="S34" s="5"/>
      <c r="T34" s="1"/>
      <c r="U34" s="1"/>
      <c r="V34" s="1">
        <f t="shared" si="2"/>
        <v>14.685393258426965</v>
      </c>
      <c r="W34" s="1">
        <f t="shared" si="3"/>
        <v>14.685393258426965</v>
      </c>
      <c r="X34" s="1">
        <v>43.8</v>
      </c>
      <c r="Y34" s="1">
        <v>63.2</v>
      </c>
      <c r="Z34" s="1">
        <v>54.4</v>
      </c>
      <c r="AA34" s="1">
        <v>49.4</v>
      </c>
      <c r="AB34" s="1">
        <v>40.799999999999997</v>
      </c>
      <c r="AC34" s="1">
        <v>35</v>
      </c>
      <c r="AD34" s="1">
        <v>46</v>
      </c>
      <c r="AE34" s="1">
        <v>51.8</v>
      </c>
      <c r="AF34" s="1" t="s">
        <v>39</v>
      </c>
      <c r="AG34" s="1">
        <f>G34*R34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42</v>
      </c>
      <c r="C35" s="1">
        <v>143</v>
      </c>
      <c r="D35" s="1">
        <v>462</v>
      </c>
      <c r="E35" s="1">
        <v>237</v>
      </c>
      <c r="F35" s="1">
        <v>287</v>
      </c>
      <c r="G35" s="8">
        <v>0.4</v>
      </c>
      <c r="H35" s="1">
        <v>45</v>
      </c>
      <c r="I35" s="1" t="s">
        <v>37</v>
      </c>
      <c r="J35" s="1"/>
      <c r="K35" s="1">
        <v>284</v>
      </c>
      <c r="L35" s="1">
        <f t="shared" si="8"/>
        <v>-47</v>
      </c>
      <c r="M35" s="1">
        <f t="shared" si="1"/>
        <v>225</v>
      </c>
      <c r="N35" s="1">
        <v>12</v>
      </c>
      <c r="O35" s="1">
        <v>153.80000000000001</v>
      </c>
      <c r="P35" s="1">
        <v>259.2</v>
      </c>
      <c r="Q35" s="1">
        <f>M35/5</f>
        <v>45</v>
      </c>
      <c r="R35" s="5"/>
      <c r="S35" s="5"/>
      <c r="T35" s="1"/>
      <c r="U35" s="1"/>
      <c r="V35" s="1">
        <f t="shared" si="2"/>
        <v>15.555555555555555</v>
      </c>
      <c r="W35" s="1">
        <f t="shared" si="3"/>
        <v>15.555555555555555</v>
      </c>
      <c r="X35" s="1">
        <v>67</v>
      </c>
      <c r="Y35" s="1">
        <v>58.8</v>
      </c>
      <c r="Z35" s="1">
        <v>60.2</v>
      </c>
      <c r="AA35" s="1">
        <v>74.2</v>
      </c>
      <c r="AB35" s="1">
        <v>60.6</v>
      </c>
      <c r="AC35" s="1">
        <v>63.2</v>
      </c>
      <c r="AD35" s="1">
        <v>53.8</v>
      </c>
      <c r="AE35" s="1">
        <v>55.2</v>
      </c>
      <c r="AF35" s="1"/>
      <c r="AG35" s="1">
        <f>G35*R35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4" t="s">
        <v>75</v>
      </c>
      <c r="B36" s="14" t="s">
        <v>36</v>
      </c>
      <c r="C36" s="14"/>
      <c r="D36" s="14"/>
      <c r="E36" s="14">
        <v>8.4659999999999993</v>
      </c>
      <c r="F36" s="14"/>
      <c r="G36" s="15">
        <v>0</v>
      </c>
      <c r="H36" s="14">
        <v>45</v>
      </c>
      <c r="I36" s="14" t="s">
        <v>37</v>
      </c>
      <c r="J36" s="14"/>
      <c r="K36" s="14"/>
      <c r="L36" s="14">
        <f t="shared" si="8"/>
        <v>8.4659999999999993</v>
      </c>
      <c r="M36" s="14">
        <f t="shared" si="1"/>
        <v>0</v>
      </c>
      <c r="N36" s="14">
        <v>8.4659999999999993</v>
      </c>
      <c r="O36" s="14">
        <v>0</v>
      </c>
      <c r="P36" s="14">
        <v>0</v>
      </c>
      <c r="Q36" s="14">
        <f>M36/5</f>
        <v>0</v>
      </c>
      <c r="R36" s="16"/>
      <c r="S36" s="16"/>
      <c r="T36" s="14"/>
      <c r="U36" s="14"/>
      <c r="V36" s="14" t="e">
        <f t="shared" si="2"/>
        <v>#DIV/0!</v>
      </c>
      <c r="W36" s="14" t="e">
        <f t="shared" si="3"/>
        <v>#DIV/0!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46</v>
      </c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42</v>
      </c>
      <c r="C37" s="1">
        <v>122</v>
      </c>
      <c r="D37" s="1">
        <v>9</v>
      </c>
      <c r="E37" s="1">
        <v>60</v>
      </c>
      <c r="F37" s="1">
        <v>56</v>
      </c>
      <c r="G37" s="8">
        <v>0.1</v>
      </c>
      <c r="H37" s="1">
        <v>730</v>
      </c>
      <c r="I37" s="1" t="s">
        <v>37</v>
      </c>
      <c r="J37" s="1"/>
      <c r="K37" s="1">
        <v>60</v>
      </c>
      <c r="L37" s="1">
        <f t="shared" si="8"/>
        <v>0</v>
      </c>
      <c r="M37" s="1">
        <f t="shared" si="1"/>
        <v>60</v>
      </c>
      <c r="N37" s="1"/>
      <c r="O37" s="1">
        <v>0</v>
      </c>
      <c r="P37" s="1">
        <v>71.400000000000006</v>
      </c>
      <c r="Q37" s="1">
        <f>M37/5</f>
        <v>12</v>
      </c>
      <c r="R37" s="5">
        <f t="shared" ref="R37:R50" si="9">11*Q37-P37-O37-F37</f>
        <v>4.5999999999999943</v>
      </c>
      <c r="S37" s="5"/>
      <c r="T37" s="1"/>
      <c r="U37" s="1"/>
      <c r="V37" s="1">
        <f t="shared" si="2"/>
        <v>11</v>
      </c>
      <c r="W37" s="1">
        <f t="shared" si="3"/>
        <v>10.616666666666667</v>
      </c>
      <c r="X37" s="1">
        <v>14.4</v>
      </c>
      <c r="Y37" s="1">
        <v>7.8</v>
      </c>
      <c r="Z37" s="1">
        <v>4.2</v>
      </c>
      <c r="AA37" s="1">
        <v>4.5999999999999996</v>
      </c>
      <c r="AB37" s="1">
        <v>12</v>
      </c>
      <c r="AC37" s="1">
        <v>11.6</v>
      </c>
      <c r="AD37" s="1">
        <v>0</v>
      </c>
      <c r="AE37" s="1">
        <v>0</v>
      </c>
      <c r="AF37" s="1" t="s">
        <v>77</v>
      </c>
      <c r="AG37" s="1">
        <f>G37*R37</f>
        <v>0.45999999999999946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42</v>
      </c>
      <c r="C38" s="1">
        <v>61</v>
      </c>
      <c r="D38" s="1">
        <v>150</v>
      </c>
      <c r="E38" s="1">
        <v>93</v>
      </c>
      <c r="F38" s="1">
        <v>100</v>
      </c>
      <c r="G38" s="8">
        <v>0.35</v>
      </c>
      <c r="H38" s="1">
        <v>40</v>
      </c>
      <c r="I38" s="1" t="s">
        <v>37</v>
      </c>
      <c r="J38" s="1"/>
      <c r="K38" s="1">
        <v>96</v>
      </c>
      <c r="L38" s="1">
        <f t="shared" si="8"/>
        <v>-3</v>
      </c>
      <c r="M38" s="1">
        <f t="shared" si="1"/>
        <v>93</v>
      </c>
      <c r="N38" s="1"/>
      <c r="O38" s="1">
        <v>0</v>
      </c>
      <c r="P38" s="1">
        <v>90.800000000000011</v>
      </c>
      <c r="Q38" s="1">
        <f>M38/5</f>
        <v>18.600000000000001</v>
      </c>
      <c r="R38" s="5">
        <f t="shared" si="9"/>
        <v>13.800000000000011</v>
      </c>
      <c r="S38" s="5"/>
      <c r="T38" s="1"/>
      <c r="U38" s="1"/>
      <c r="V38" s="1">
        <f t="shared" si="2"/>
        <v>11</v>
      </c>
      <c r="W38" s="1">
        <f t="shared" si="3"/>
        <v>10.258064516129032</v>
      </c>
      <c r="X38" s="1">
        <v>20.6</v>
      </c>
      <c r="Y38" s="1">
        <v>9</v>
      </c>
      <c r="Z38" s="1">
        <v>14.4</v>
      </c>
      <c r="AA38" s="1">
        <v>22.2</v>
      </c>
      <c r="AB38" s="1">
        <v>17.399999999999999</v>
      </c>
      <c r="AC38" s="1">
        <v>13.6</v>
      </c>
      <c r="AD38" s="1">
        <v>16.600000000000001</v>
      </c>
      <c r="AE38" s="1">
        <v>20</v>
      </c>
      <c r="AF38" s="1" t="s">
        <v>39</v>
      </c>
      <c r="AG38" s="1">
        <f>G38*R38</f>
        <v>4.8300000000000036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36</v>
      </c>
      <c r="C39" s="1">
        <v>118.584</v>
      </c>
      <c r="D39" s="1">
        <v>121.97</v>
      </c>
      <c r="E39" s="1">
        <v>94.424999999999997</v>
      </c>
      <c r="F39" s="1">
        <v>67.563000000000002</v>
      </c>
      <c r="G39" s="8">
        <v>1</v>
      </c>
      <c r="H39" s="1">
        <v>40</v>
      </c>
      <c r="I39" s="1" t="s">
        <v>37</v>
      </c>
      <c r="J39" s="1"/>
      <c r="K39" s="1">
        <v>96.4</v>
      </c>
      <c r="L39" s="1">
        <f t="shared" si="8"/>
        <v>-1.9750000000000085</v>
      </c>
      <c r="M39" s="1">
        <f t="shared" si="1"/>
        <v>85.801000000000002</v>
      </c>
      <c r="N39" s="1">
        <v>8.6240000000000006</v>
      </c>
      <c r="O39" s="1">
        <v>38.585999999999999</v>
      </c>
      <c r="P39" s="1">
        <v>60.886399999999973</v>
      </c>
      <c r="Q39" s="1">
        <f>M39/5</f>
        <v>17.1602</v>
      </c>
      <c r="R39" s="5">
        <f t="shared" si="9"/>
        <v>21.726800000000026</v>
      </c>
      <c r="S39" s="5"/>
      <c r="T39" s="1"/>
      <c r="U39" s="1"/>
      <c r="V39" s="1">
        <f t="shared" si="2"/>
        <v>11</v>
      </c>
      <c r="W39" s="1">
        <f t="shared" si="3"/>
        <v>9.7338842204636293</v>
      </c>
      <c r="X39" s="1">
        <v>18.885200000000001</v>
      </c>
      <c r="Y39" s="1">
        <v>17.299600000000002</v>
      </c>
      <c r="Z39" s="1">
        <v>18.368400000000001</v>
      </c>
      <c r="AA39" s="1">
        <v>19.9344</v>
      </c>
      <c r="AB39" s="1">
        <v>21.980599999999999</v>
      </c>
      <c r="AC39" s="1">
        <v>22.3672</v>
      </c>
      <c r="AD39" s="1">
        <v>16.098600000000001</v>
      </c>
      <c r="AE39" s="1">
        <v>18.260000000000002</v>
      </c>
      <c r="AF39" s="1"/>
      <c r="AG39" s="1">
        <f>G39*R39</f>
        <v>21.726800000000026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42</v>
      </c>
      <c r="C40" s="1">
        <v>41</v>
      </c>
      <c r="D40" s="1">
        <v>19</v>
      </c>
      <c r="E40" s="1">
        <v>41</v>
      </c>
      <c r="F40" s="1"/>
      <c r="G40" s="8">
        <v>0.4</v>
      </c>
      <c r="H40" s="1">
        <v>40</v>
      </c>
      <c r="I40" s="1" t="s">
        <v>37</v>
      </c>
      <c r="J40" s="1"/>
      <c r="K40" s="1">
        <v>64</v>
      </c>
      <c r="L40" s="1">
        <f t="shared" si="8"/>
        <v>-23</v>
      </c>
      <c r="M40" s="1">
        <f t="shared" si="1"/>
        <v>41</v>
      </c>
      <c r="N40" s="1"/>
      <c r="O40" s="1">
        <v>214.2</v>
      </c>
      <c r="P40" s="1">
        <v>149.00000000000011</v>
      </c>
      <c r="Q40" s="1">
        <f>M40/5</f>
        <v>8.1999999999999993</v>
      </c>
      <c r="R40" s="5"/>
      <c r="S40" s="5"/>
      <c r="T40" s="1"/>
      <c r="U40" s="1"/>
      <c r="V40" s="1">
        <f t="shared" si="2"/>
        <v>44.292682926829286</v>
      </c>
      <c r="W40" s="1">
        <f t="shared" si="3"/>
        <v>44.292682926829286</v>
      </c>
      <c r="X40" s="1">
        <v>33.200000000000003</v>
      </c>
      <c r="Y40" s="1">
        <v>35.6</v>
      </c>
      <c r="Z40" s="1">
        <v>13</v>
      </c>
      <c r="AA40" s="1">
        <v>18.399999999999999</v>
      </c>
      <c r="AB40" s="1">
        <v>22.6</v>
      </c>
      <c r="AC40" s="1">
        <v>23.2</v>
      </c>
      <c r="AD40" s="1">
        <v>26.8</v>
      </c>
      <c r="AE40" s="1">
        <v>15.6</v>
      </c>
      <c r="AF40" s="1"/>
      <c r="AG40" s="1">
        <f>G40*R40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42</v>
      </c>
      <c r="C41" s="1">
        <v>87</v>
      </c>
      <c r="D41" s="1">
        <v>499</v>
      </c>
      <c r="E41" s="1">
        <v>150</v>
      </c>
      <c r="F41" s="1">
        <v>339</v>
      </c>
      <c r="G41" s="8">
        <v>0.4</v>
      </c>
      <c r="H41" s="1">
        <v>45</v>
      </c>
      <c r="I41" s="1" t="s">
        <v>37</v>
      </c>
      <c r="J41" s="1"/>
      <c r="K41" s="1">
        <v>173</v>
      </c>
      <c r="L41" s="1">
        <f t="shared" si="8"/>
        <v>-23</v>
      </c>
      <c r="M41" s="1">
        <f t="shared" si="1"/>
        <v>150</v>
      </c>
      <c r="N41" s="1"/>
      <c r="O41" s="1">
        <v>0</v>
      </c>
      <c r="P41" s="1">
        <v>212.6</v>
      </c>
      <c r="Q41" s="1">
        <f>M41/5</f>
        <v>30</v>
      </c>
      <c r="R41" s="5"/>
      <c r="S41" s="5"/>
      <c r="T41" s="1"/>
      <c r="U41" s="1"/>
      <c r="V41" s="1">
        <f t="shared" si="2"/>
        <v>18.386666666666667</v>
      </c>
      <c r="W41" s="1">
        <f t="shared" si="3"/>
        <v>18.386666666666667</v>
      </c>
      <c r="X41" s="1">
        <v>51.2</v>
      </c>
      <c r="Y41" s="1">
        <v>38.799999999999997</v>
      </c>
      <c r="Z41" s="1">
        <v>48.6</v>
      </c>
      <c r="AA41" s="1">
        <v>67.400000000000006</v>
      </c>
      <c r="AB41" s="1">
        <v>47.2</v>
      </c>
      <c r="AC41" s="1">
        <v>40.6</v>
      </c>
      <c r="AD41" s="1">
        <v>36.200000000000003</v>
      </c>
      <c r="AE41" s="1">
        <v>41.2</v>
      </c>
      <c r="AF41" s="1"/>
      <c r="AG41" s="1">
        <f>G41*R41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36</v>
      </c>
      <c r="C42" s="1">
        <v>109.17700000000001</v>
      </c>
      <c r="D42" s="1">
        <v>10.8</v>
      </c>
      <c r="E42" s="1">
        <v>111.67</v>
      </c>
      <c r="F42" s="1">
        <v>-1.7999999999999999E-2</v>
      </c>
      <c r="G42" s="8">
        <v>1</v>
      </c>
      <c r="H42" s="1">
        <v>40</v>
      </c>
      <c r="I42" s="1" t="s">
        <v>37</v>
      </c>
      <c r="J42" s="1"/>
      <c r="K42" s="1">
        <v>123</v>
      </c>
      <c r="L42" s="1">
        <f t="shared" si="8"/>
        <v>-11.329999999999998</v>
      </c>
      <c r="M42" s="1">
        <f t="shared" si="1"/>
        <v>107.36500000000001</v>
      </c>
      <c r="N42" s="1">
        <v>4.3049999999999997</v>
      </c>
      <c r="O42" s="1">
        <v>76.391999999999996</v>
      </c>
      <c r="P42" s="1">
        <v>174.68899999999999</v>
      </c>
      <c r="Q42" s="1">
        <f>M42/5</f>
        <v>21.473000000000003</v>
      </c>
      <c r="R42" s="5"/>
      <c r="S42" s="5"/>
      <c r="T42" s="1"/>
      <c r="U42" s="1"/>
      <c r="V42" s="1">
        <f t="shared" si="2"/>
        <v>11.692031853956129</v>
      </c>
      <c r="W42" s="1">
        <f t="shared" si="3"/>
        <v>11.692031853956129</v>
      </c>
      <c r="X42" s="1">
        <v>27.3536</v>
      </c>
      <c r="Y42" s="1">
        <v>12.85</v>
      </c>
      <c r="Z42" s="1">
        <v>11.731400000000001</v>
      </c>
      <c r="AA42" s="1">
        <v>15.381399999999999</v>
      </c>
      <c r="AB42" s="1">
        <v>18.983599999999999</v>
      </c>
      <c r="AC42" s="1">
        <v>18.662600000000001</v>
      </c>
      <c r="AD42" s="1">
        <v>12.928000000000001</v>
      </c>
      <c r="AE42" s="1">
        <v>14.94</v>
      </c>
      <c r="AF42" s="1"/>
      <c r="AG42" s="1">
        <f>G42*R42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8" t="s">
        <v>83</v>
      </c>
      <c r="B43" s="18" t="s">
        <v>42</v>
      </c>
      <c r="C43" s="18">
        <v>237</v>
      </c>
      <c r="D43" s="18">
        <v>143</v>
      </c>
      <c r="E43" s="18">
        <v>147</v>
      </c>
      <c r="F43" s="18">
        <v>45</v>
      </c>
      <c r="G43" s="19">
        <v>0.35</v>
      </c>
      <c r="H43" s="18">
        <v>40</v>
      </c>
      <c r="I43" s="18" t="s">
        <v>37</v>
      </c>
      <c r="J43" s="18"/>
      <c r="K43" s="18">
        <v>152</v>
      </c>
      <c r="L43" s="18">
        <f t="shared" si="8"/>
        <v>-5</v>
      </c>
      <c r="M43" s="18">
        <f t="shared" si="1"/>
        <v>147</v>
      </c>
      <c r="N43" s="18"/>
      <c r="O43" s="18">
        <v>42.600000000000023</v>
      </c>
      <c r="P43" s="18">
        <v>176.4</v>
      </c>
      <c r="Q43" s="18">
        <f>M43/5</f>
        <v>29.4</v>
      </c>
      <c r="R43" s="20">
        <f>12*Q43-P43-O43-F43</f>
        <v>88.799999999999926</v>
      </c>
      <c r="S43" s="20"/>
      <c r="T43" s="18"/>
      <c r="U43" s="18"/>
      <c r="V43" s="18">
        <f t="shared" si="2"/>
        <v>11.999999999999998</v>
      </c>
      <c r="W43" s="18">
        <f t="shared" si="3"/>
        <v>8.979591836734695</v>
      </c>
      <c r="X43" s="18">
        <v>36</v>
      </c>
      <c r="Y43" s="18">
        <v>23.6</v>
      </c>
      <c r="Z43" s="18">
        <v>10</v>
      </c>
      <c r="AA43" s="18">
        <v>28.4</v>
      </c>
      <c r="AB43" s="18">
        <v>38.6</v>
      </c>
      <c r="AC43" s="18">
        <v>31.8</v>
      </c>
      <c r="AD43" s="18">
        <v>18.2</v>
      </c>
      <c r="AE43" s="18">
        <v>17.2</v>
      </c>
      <c r="AF43" s="18" t="s">
        <v>141</v>
      </c>
      <c r="AG43" s="18">
        <f>G43*R43</f>
        <v>31.079999999999973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42</v>
      </c>
      <c r="C44" s="1">
        <v>81</v>
      </c>
      <c r="D44" s="1">
        <v>673</v>
      </c>
      <c r="E44" s="1">
        <v>352</v>
      </c>
      <c r="F44" s="1">
        <v>244</v>
      </c>
      <c r="G44" s="8">
        <v>0.4</v>
      </c>
      <c r="H44" s="1">
        <v>40</v>
      </c>
      <c r="I44" s="10" t="s">
        <v>72</v>
      </c>
      <c r="J44" s="1"/>
      <c r="K44" s="1">
        <v>355</v>
      </c>
      <c r="L44" s="1">
        <f t="shared" si="8"/>
        <v>-3</v>
      </c>
      <c r="M44" s="1">
        <f t="shared" si="1"/>
        <v>334</v>
      </c>
      <c r="N44" s="1">
        <v>18</v>
      </c>
      <c r="O44" s="1">
        <v>418.8</v>
      </c>
      <c r="P44" s="1">
        <v>0</v>
      </c>
      <c r="Q44" s="1">
        <f>M44/5</f>
        <v>66.8</v>
      </c>
      <c r="R44" s="5">
        <f t="shared" si="9"/>
        <v>71.999999999999943</v>
      </c>
      <c r="S44" s="5"/>
      <c r="T44" s="1"/>
      <c r="U44" s="1"/>
      <c r="V44" s="1">
        <f t="shared" si="2"/>
        <v>11</v>
      </c>
      <c r="W44" s="1">
        <f t="shared" si="3"/>
        <v>9.9221556886227535</v>
      </c>
      <c r="X44" s="1">
        <v>73</v>
      </c>
      <c r="Y44" s="1">
        <v>86.8</v>
      </c>
      <c r="Z44" s="1">
        <v>85.8</v>
      </c>
      <c r="AA44" s="1">
        <v>84.2</v>
      </c>
      <c r="AB44" s="1">
        <v>64.8</v>
      </c>
      <c r="AC44" s="1">
        <v>69</v>
      </c>
      <c r="AD44" s="1">
        <v>74.400000000000006</v>
      </c>
      <c r="AE44" s="1">
        <v>63.8</v>
      </c>
      <c r="AF44" s="1" t="s">
        <v>39</v>
      </c>
      <c r="AG44" s="1">
        <f>G44*R44</f>
        <v>28.799999999999979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36</v>
      </c>
      <c r="C45" s="1">
        <v>34.707000000000001</v>
      </c>
      <c r="D45" s="1">
        <v>57.006</v>
      </c>
      <c r="E45" s="1">
        <v>29.311</v>
      </c>
      <c r="F45" s="1">
        <v>47.207999999999998</v>
      </c>
      <c r="G45" s="8">
        <v>1</v>
      </c>
      <c r="H45" s="1">
        <v>50</v>
      </c>
      <c r="I45" s="1" t="s">
        <v>37</v>
      </c>
      <c r="J45" s="1"/>
      <c r="K45" s="1">
        <v>20.75</v>
      </c>
      <c r="L45" s="1">
        <f t="shared" si="8"/>
        <v>8.5609999999999999</v>
      </c>
      <c r="M45" s="1">
        <f t="shared" si="1"/>
        <v>18.416</v>
      </c>
      <c r="N45" s="1">
        <v>10.895</v>
      </c>
      <c r="O45" s="1">
        <v>24.667800000000021</v>
      </c>
      <c r="P45" s="1">
        <v>0</v>
      </c>
      <c r="Q45" s="1">
        <f>M45/5</f>
        <v>3.6832000000000003</v>
      </c>
      <c r="R45" s="5"/>
      <c r="S45" s="5"/>
      <c r="T45" s="1"/>
      <c r="U45" s="1"/>
      <c r="V45" s="1">
        <f t="shared" si="2"/>
        <v>19.514498262380545</v>
      </c>
      <c r="W45" s="1">
        <f t="shared" si="3"/>
        <v>19.514498262380545</v>
      </c>
      <c r="X45" s="1">
        <v>5.0399999999999991</v>
      </c>
      <c r="Y45" s="1">
        <v>6.9871999999999996</v>
      </c>
      <c r="Z45" s="1">
        <v>6.1712000000000007</v>
      </c>
      <c r="AA45" s="1">
        <v>5.6820000000000004</v>
      </c>
      <c r="AB45" s="1">
        <v>6.5018000000000002</v>
      </c>
      <c r="AC45" s="1">
        <v>5.9756</v>
      </c>
      <c r="AD45" s="1">
        <v>4.0693999999999999</v>
      </c>
      <c r="AE45" s="1">
        <v>5.41</v>
      </c>
      <c r="AF45" s="1"/>
      <c r="AG45" s="1">
        <f>G45*R45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36</v>
      </c>
      <c r="C46" s="1">
        <v>57.298999999999999</v>
      </c>
      <c r="D46" s="1">
        <v>164.14</v>
      </c>
      <c r="E46" s="1">
        <v>108.45099999999999</v>
      </c>
      <c r="F46" s="1">
        <v>36.408000000000001</v>
      </c>
      <c r="G46" s="8">
        <v>1</v>
      </c>
      <c r="H46" s="1">
        <v>50</v>
      </c>
      <c r="I46" s="1" t="s">
        <v>37</v>
      </c>
      <c r="J46" s="1"/>
      <c r="K46" s="1">
        <v>97.4</v>
      </c>
      <c r="L46" s="1">
        <f t="shared" si="8"/>
        <v>11.050999999999988</v>
      </c>
      <c r="M46" s="1">
        <f t="shared" si="1"/>
        <v>97.646999999999991</v>
      </c>
      <c r="N46" s="1">
        <v>10.804</v>
      </c>
      <c r="O46" s="1">
        <v>57.750199999999957</v>
      </c>
      <c r="P46" s="1">
        <v>43.396999999999991</v>
      </c>
      <c r="Q46" s="1">
        <f>M46/5</f>
        <v>19.529399999999999</v>
      </c>
      <c r="R46" s="5">
        <f t="shared" si="9"/>
        <v>77.26820000000005</v>
      </c>
      <c r="S46" s="5"/>
      <c r="T46" s="1"/>
      <c r="U46" s="1"/>
      <c r="V46" s="1">
        <f t="shared" si="2"/>
        <v>11</v>
      </c>
      <c r="W46" s="1">
        <f t="shared" si="3"/>
        <v>7.0434933996948175</v>
      </c>
      <c r="X46" s="1">
        <v>17.616</v>
      </c>
      <c r="Y46" s="1">
        <v>16.870799999999999</v>
      </c>
      <c r="Z46" s="1">
        <v>17.052600000000002</v>
      </c>
      <c r="AA46" s="1">
        <v>14.9108</v>
      </c>
      <c r="AB46" s="1">
        <v>15.051399999999999</v>
      </c>
      <c r="AC46" s="1">
        <v>18.7942</v>
      </c>
      <c r="AD46" s="1">
        <v>17.7682</v>
      </c>
      <c r="AE46" s="1">
        <v>17.37</v>
      </c>
      <c r="AF46" s="1"/>
      <c r="AG46" s="1">
        <f>G46*R46</f>
        <v>77.26820000000005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36</v>
      </c>
      <c r="C47" s="1">
        <v>46.953000000000003</v>
      </c>
      <c r="D47" s="1">
        <v>180.42500000000001</v>
      </c>
      <c r="E47" s="1">
        <v>100.495</v>
      </c>
      <c r="F47" s="1">
        <v>50.12</v>
      </c>
      <c r="G47" s="8">
        <v>1</v>
      </c>
      <c r="H47" s="1">
        <v>40</v>
      </c>
      <c r="I47" s="1" t="s">
        <v>37</v>
      </c>
      <c r="J47" s="1"/>
      <c r="K47" s="1">
        <v>91.4</v>
      </c>
      <c r="L47" s="1">
        <f t="shared" si="8"/>
        <v>9.0949999999999989</v>
      </c>
      <c r="M47" s="1">
        <f t="shared" si="1"/>
        <v>100.495</v>
      </c>
      <c r="N47" s="1"/>
      <c r="O47" s="1">
        <v>121.17059999999999</v>
      </c>
      <c r="P47" s="1">
        <v>15.513799999999661</v>
      </c>
      <c r="Q47" s="1">
        <f>M47/5</f>
        <v>20.099</v>
      </c>
      <c r="R47" s="5">
        <f t="shared" si="9"/>
        <v>34.284600000000346</v>
      </c>
      <c r="S47" s="5"/>
      <c r="T47" s="1"/>
      <c r="U47" s="1"/>
      <c r="V47" s="1">
        <f t="shared" si="2"/>
        <v>11</v>
      </c>
      <c r="W47" s="1">
        <f t="shared" si="3"/>
        <v>9.2942136424697566</v>
      </c>
      <c r="X47" s="1">
        <v>24.689399999999981</v>
      </c>
      <c r="Y47" s="1">
        <v>25.1538</v>
      </c>
      <c r="Z47" s="1">
        <v>23.4162</v>
      </c>
      <c r="AA47" s="1">
        <v>18.690200000000001</v>
      </c>
      <c r="AB47" s="1">
        <v>15.2502</v>
      </c>
      <c r="AC47" s="1">
        <v>22.256199999999989</v>
      </c>
      <c r="AD47" s="1">
        <v>25.522200000000002</v>
      </c>
      <c r="AE47" s="1">
        <v>27.28</v>
      </c>
      <c r="AF47" s="1"/>
      <c r="AG47" s="1">
        <f>G47*R47</f>
        <v>34.284600000000346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42</v>
      </c>
      <c r="C48" s="1">
        <v>214</v>
      </c>
      <c r="D48" s="1">
        <v>21</v>
      </c>
      <c r="E48" s="1">
        <v>215</v>
      </c>
      <c r="F48" s="1">
        <v>7</v>
      </c>
      <c r="G48" s="8">
        <v>0.45</v>
      </c>
      <c r="H48" s="1">
        <v>50</v>
      </c>
      <c r="I48" s="1" t="s">
        <v>37</v>
      </c>
      <c r="J48" s="1"/>
      <c r="K48" s="1">
        <v>218</v>
      </c>
      <c r="L48" s="1">
        <f t="shared" si="8"/>
        <v>-3</v>
      </c>
      <c r="M48" s="1">
        <f t="shared" si="1"/>
        <v>215</v>
      </c>
      <c r="N48" s="1"/>
      <c r="O48" s="1">
        <v>219.4</v>
      </c>
      <c r="P48" s="1">
        <v>118.39999999999991</v>
      </c>
      <c r="Q48" s="1">
        <f>M48/5</f>
        <v>43</v>
      </c>
      <c r="R48" s="5">
        <f t="shared" si="9"/>
        <v>128.20000000000007</v>
      </c>
      <c r="S48" s="5"/>
      <c r="T48" s="1"/>
      <c r="U48" s="1"/>
      <c r="V48" s="1">
        <f t="shared" si="2"/>
        <v>11</v>
      </c>
      <c r="W48" s="1">
        <f t="shared" si="3"/>
        <v>8.0186046511627875</v>
      </c>
      <c r="X48" s="1">
        <v>40.799999999999997</v>
      </c>
      <c r="Y48" s="1">
        <v>37</v>
      </c>
      <c r="Z48" s="1">
        <v>29.6</v>
      </c>
      <c r="AA48" s="1">
        <v>27.6</v>
      </c>
      <c r="AB48" s="1">
        <v>27.4</v>
      </c>
      <c r="AC48" s="1">
        <v>30</v>
      </c>
      <c r="AD48" s="1">
        <v>48.6</v>
      </c>
      <c r="AE48" s="1">
        <v>52.4</v>
      </c>
      <c r="AF48" s="1"/>
      <c r="AG48" s="1">
        <f>G48*R48</f>
        <v>57.690000000000033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42</v>
      </c>
      <c r="C49" s="1">
        <v>90</v>
      </c>
      <c r="D49" s="1">
        <v>150</v>
      </c>
      <c r="E49" s="1">
        <v>124</v>
      </c>
      <c r="F49" s="1">
        <v>61</v>
      </c>
      <c r="G49" s="8">
        <v>0.4</v>
      </c>
      <c r="H49" s="1">
        <v>40</v>
      </c>
      <c r="I49" s="1" t="s">
        <v>37</v>
      </c>
      <c r="J49" s="1"/>
      <c r="K49" s="1">
        <v>130</v>
      </c>
      <c r="L49" s="1">
        <f t="shared" si="8"/>
        <v>-6</v>
      </c>
      <c r="M49" s="1">
        <f t="shared" si="1"/>
        <v>124</v>
      </c>
      <c r="N49" s="1"/>
      <c r="O49" s="1">
        <v>11.599999999999991</v>
      </c>
      <c r="P49" s="1">
        <v>33.199999999999989</v>
      </c>
      <c r="Q49" s="1">
        <f>M49/5</f>
        <v>24.8</v>
      </c>
      <c r="R49" s="5">
        <f>10*Q49-P49-O49-F49</f>
        <v>142.20000000000002</v>
      </c>
      <c r="S49" s="5"/>
      <c r="T49" s="1"/>
      <c r="U49" s="1"/>
      <c r="V49" s="1">
        <f t="shared" si="2"/>
        <v>10</v>
      </c>
      <c r="W49" s="1">
        <f t="shared" si="3"/>
        <v>4.2661290322580641</v>
      </c>
      <c r="X49" s="1">
        <v>16.2</v>
      </c>
      <c r="Y49" s="1">
        <v>18</v>
      </c>
      <c r="Z49" s="1">
        <v>20.2</v>
      </c>
      <c r="AA49" s="1">
        <v>26.8</v>
      </c>
      <c r="AB49" s="1">
        <v>23.8</v>
      </c>
      <c r="AC49" s="1">
        <v>19.2</v>
      </c>
      <c r="AD49" s="1">
        <v>23.4</v>
      </c>
      <c r="AE49" s="1">
        <v>14.8</v>
      </c>
      <c r="AF49" s="1"/>
      <c r="AG49" s="1">
        <f>G49*R49</f>
        <v>56.88000000000001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8" t="s">
        <v>90</v>
      </c>
      <c r="B50" s="18" t="s">
        <v>42</v>
      </c>
      <c r="C50" s="18">
        <v>46</v>
      </c>
      <c r="D50" s="18">
        <v>53</v>
      </c>
      <c r="E50" s="18">
        <v>44</v>
      </c>
      <c r="F50" s="18"/>
      <c r="G50" s="19">
        <v>0.4</v>
      </c>
      <c r="H50" s="18">
        <v>40</v>
      </c>
      <c r="I50" s="18" t="s">
        <v>37</v>
      </c>
      <c r="J50" s="18"/>
      <c r="K50" s="18">
        <v>109</v>
      </c>
      <c r="L50" s="18">
        <f t="shared" si="8"/>
        <v>-65</v>
      </c>
      <c r="M50" s="18">
        <f t="shared" si="1"/>
        <v>44</v>
      </c>
      <c r="N50" s="18"/>
      <c r="O50" s="18">
        <v>169</v>
      </c>
      <c r="P50" s="18">
        <v>38.399999999999977</v>
      </c>
      <c r="Q50" s="18">
        <f>M50/5</f>
        <v>8.8000000000000007</v>
      </c>
      <c r="R50" s="20"/>
      <c r="S50" s="20"/>
      <c r="T50" s="18"/>
      <c r="U50" s="18"/>
      <c r="V50" s="18">
        <f t="shared" si="2"/>
        <v>23.568181818181813</v>
      </c>
      <c r="W50" s="18">
        <f t="shared" si="3"/>
        <v>23.568181818181813</v>
      </c>
      <c r="X50" s="18">
        <v>21.8</v>
      </c>
      <c r="Y50" s="18">
        <v>27.8</v>
      </c>
      <c r="Z50" s="18">
        <v>13.4</v>
      </c>
      <c r="AA50" s="18">
        <v>17.600000000000001</v>
      </c>
      <c r="AB50" s="18">
        <v>20</v>
      </c>
      <c r="AC50" s="18">
        <v>21.4</v>
      </c>
      <c r="AD50" s="18">
        <v>23.8</v>
      </c>
      <c r="AE50" s="18">
        <v>21.2</v>
      </c>
      <c r="AF50" s="18" t="s">
        <v>142</v>
      </c>
      <c r="AG50" s="18">
        <f>G50*R50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4" t="s">
        <v>91</v>
      </c>
      <c r="B51" s="14" t="s">
        <v>36</v>
      </c>
      <c r="C51" s="14"/>
      <c r="D51" s="14"/>
      <c r="E51" s="14">
        <v>10.78</v>
      </c>
      <c r="F51" s="14"/>
      <c r="G51" s="15">
        <v>0</v>
      </c>
      <c r="H51" s="14">
        <v>50</v>
      </c>
      <c r="I51" s="14" t="s">
        <v>37</v>
      </c>
      <c r="J51" s="14"/>
      <c r="K51" s="14"/>
      <c r="L51" s="14">
        <f t="shared" si="8"/>
        <v>10.78</v>
      </c>
      <c r="M51" s="14">
        <f t="shared" si="1"/>
        <v>0</v>
      </c>
      <c r="N51" s="14">
        <v>10.78</v>
      </c>
      <c r="O51" s="14">
        <v>0</v>
      </c>
      <c r="P51" s="14">
        <v>0</v>
      </c>
      <c r="Q51" s="14">
        <f>M51/5</f>
        <v>0</v>
      </c>
      <c r="R51" s="16"/>
      <c r="S51" s="16"/>
      <c r="T51" s="14"/>
      <c r="U51" s="14"/>
      <c r="V51" s="14" t="e">
        <f t="shared" si="2"/>
        <v>#DIV/0!</v>
      </c>
      <c r="W51" s="14" t="e">
        <f t="shared" si="3"/>
        <v>#DIV/0!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 t="s">
        <v>46</v>
      </c>
      <c r="AG51" s="14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42</v>
      </c>
      <c r="C52" s="1">
        <v>123</v>
      </c>
      <c r="D52" s="1">
        <v>3</v>
      </c>
      <c r="E52" s="1">
        <v>59</v>
      </c>
      <c r="F52" s="1">
        <v>60</v>
      </c>
      <c r="G52" s="8">
        <v>0.1</v>
      </c>
      <c r="H52" s="1">
        <v>730</v>
      </c>
      <c r="I52" s="1" t="s">
        <v>37</v>
      </c>
      <c r="J52" s="1"/>
      <c r="K52" s="1">
        <v>59</v>
      </c>
      <c r="L52" s="1">
        <f t="shared" si="8"/>
        <v>0</v>
      </c>
      <c r="M52" s="1">
        <f t="shared" si="1"/>
        <v>59</v>
      </c>
      <c r="N52" s="1"/>
      <c r="O52" s="1">
        <v>0</v>
      </c>
      <c r="P52" s="1">
        <v>66</v>
      </c>
      <c r="Q52" s="1">
        <f>M52/5</f>
        <v>11.8</v>
      </c>
      <c r="R52" s="5">
        <f t="shared" ref="R52:R62" si="10">11*Q52-P52-O52-F52</f>
        <v>3.8000000000000114</v>
      </c>
      <c r="S52" s="5"/>
      <c r="T52" s="1"/>
      <c r="U52" s="1"/>
      <c r="V52" s="1">
        <f t="shared" si="2"/>
        <v>11</v>
      </c>
      <c r="W52" s="1">
        <f t="shared" si="3"/>
        <v>10.677966101694915</v>
      </c>
      <c r="X52" s="1">
        <v>14</v>
      </c>
      <c r="Y52" s="1">
        <v>7.4</v>
      </c>
      <c r="Z52" s="1">
        <v>4</v>
      </c>
      <c r="AA52" s="1">
        <v>4.2</v>
      </c>
      <c r="AB52" s="1">
        <v>12</v>
      </c>
      <c r="AC52" s="1">
        <v>11.8</v>
      </c>
      <c r="AD52" s="1">
        <v>0</v>
      </c>
      <c r="AE52" s="1">
        <v>0</v>
      </c>
      <c r="AF52" s="1" t="s">
        <v>77</v>
      </c>
      <c r="AG52" s="1">
        <f>G52*R52</f>
        <v>0.38000000000000117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36</v>
      </c>
      <c r="C53" s="1">
        <v>19.459</v>
      </c>
      <c r="D53" s="1">
        <v>280.33300000000003</v>
      </c>
      <c r="E53" s="1">
        <v>70.165999999999997</v>
      </c>
      <c r="F53" s="1">
        <v>89.067999999999998</v>
      </c>
      <c r="G53" s="8">
        <v>1</v>
      </c>
      <c r="H53" s="1">
        <v>50</v>
      </c>
      <c r="I53" s="1" t="s">
        <v>37</v>
      </c>
      <c r="J53" s="1"/>
      <c r="K53" s="1">
        <v>70.55</v>
      </c>
      <c r="L53" s="1">
        <f t="shared" si="8"/>
        <v>-0.38400000000000034</v>
      </c>
      <c r="M53" s="1">
        <f t="shared" si="1"/>
        <v>59.440999999999995</v>
      </c>
      <c r="N53" s="1">
        <v>10.725</v>
      </c>
      <c r="O53" s="1">
        <v>52.122999999999962</v>
      </c>
      <c r="P53" s="1">
        <v>0</v>
      </c>
      <c r="Q53" s="1">
        <f>M53/5</f>
        <v>11.888199999999999</v>
      </c>
      <c r="R53" s="5"/>
      <c r="S53" s="5"/>
      <c r="T53" s="1"/>
      <c r="U53" s="1"/>
      <c r="V53" s="1">
        <f t="shared" si="2"/>
        <v>11.876566679564609</v>
      </c>
      <c r="W53" s="1">
        <f t="shared" si="3"/>
        <v>11.876566679564609</v>
      </c>
      <c r="X53" s="1">
        <v>14.346399999999999</v>
      </c>
      <c r="Y53" s="1">
        <v>18.052399999999999</v>
      </c>
      <c r="Z53" s="1">
        <v>17.920400000000001</v>
      </c>
      <c r="AA53" s="1">
        <v>15.7896</v>
      </c>
      <c r="AB53" s="1">
        <v>13.662800000000001</v>
      </c>
      <c r="AC53" s="1">
        <v>14.8088</v>
      </c>
      <c r="AD53" s="1">
        <v>15.184200000000001</v>
      </c>
      <c r="AE53" s="1">
        <v>15.01</v>
      </c>
      <c r="AF53" s="1"/>
      <c r="AG53" s="1">
        <f>G53*R53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36</v>
      </c>
      <c r="C54" s="1">
        <v>27.472999999999999</v>
      </c>
      <c r="D54" s="1">
        <v>23</v>
      </c>
      <c r="E54" s="1">
        <v>18.981999999999999</v>
      </c>
      <c r="F54" s="1">
        <v>18.954000000000001</v>
      </c>
      <c r="G54" s="8">
        <v>1</v>
      </c>
      <c r="H54" s="1">
        <v>50</v>
      </c>
      <c r="I54" s="1" t="s">
        <v>37</v>
      </c>
      <c r="J54" s="1"/>
      <c r="K54" s="1">
        <v>21.65</v>
      </c>
      <c r="L54" s="1">
        <f t="shared" si="8"/>
        <v>-2.6679999999999993</v>
      </c>
      <c r="M54" s="1">
        <f t="shared" si="1"/>
        <v>18.981999999999999</v>
      </c>
      <c r="N54" s="1"/>
      <c r="O54" s="1">
        <v>0</v>
      </c>
      <c r="P54" s="1">
        <v>8.7626000000000026</v>
      </c>
      <c r="Q54" s="1">
        <f>M54/5</f>
        <v>3.7963999999999998</v>
      </c>
      <c r="R54" s="5">
        <f t="shared" si="10"/>
        <v>14.043799999999997</v>
      </c>
      <c r="S54" s="5"/>
      <c r="T54" s="1"/>
      <c r="U54" s="1"/>
      <c r="V54" s="1">
        <f t="shared" si="2"/>
        <v>11.000000000000002</v>
      </c>
      <c r="W54" s="1">
        <f t="shared" si="3"/>
        <v>7.3007586134232447</v>
      </c>
      <c r="X54" s="1">
        <v>3.5356000000000001</v>
      </c>
      <c r="Y54" s="1">
        <v>2.99</v>
      </c>
      <c r="Z54" s="1">
        <v>3.5270000000000001</v>
      </c>
      <c r="AA54" s="1">
        <v>3.5253999999999999</v>
      </c>
      <c r="AB54" s="1">
        <v>4.4649999999999999</v>
      </c>
      <c r="AC54" s="1">
        <v>5.3662000000000001</v>
      </c>
      <c r="AD54" s="1">
        <v>4.9543999999999997</v>
      </c>
      <c r="AE54" s="1">
        <v>5.5</v>
      </c>
      <c r="AF54" s="1"/>
      <c r="AG54" s="1">
        <f>G54*R54</f>
        <v>14.043799999999997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42</v>
      </c>
      <c r="C55" s="1">
        <v>125</v>
      </c>
      <c r="D55" s="1">
        <v>2</v>
      </c>
      <c r="E55" s="1">
        <v>59</v>
      </c>
      <c r="F55" s="1">
        <v>58</v>
      </c>
      <c r="G55" s="8">
        <v>0.1</v>
      </c>
      <c r="H55" s="1">
        <v>730</v>
      </c>
      <c r="I55" s="1" t="s">
        <v>37</v>
      </c>
      <c r="J55" s="1"/>
      <c r="K55" s="1">
        <v>59</v>
      </c>
      <c r="L55" s="1">
        <f t="shared" si="8"/>
        <v>0</v>
      </c>
      <c r="M55" s="1">
        <f t="shared" si="1"/>
        <v>59</v>
      </c>
      <c r="N55" s="1"/>
      <c r="O55" s="1">
        <v>0</v>
      </c>
      <c r="P55" s="1">
        <v>55.599999999999987</v>
      </c>
      <c r="Q55" s="1">
        <f>M55/5</f>
        <v>11.8</v>
      </c>
      <c r="R55" s="5">
        <f t="shared" si="10"/>
        <v>16.200000000000017</v>
      </c>
      <c r="S55" s="5"/>
      <c r="T55" s="1"/>
      <c r="U55" s="1"/>
      <c r="V55" s="1">
        <f t="shared" si="2"/>
        <v>11</v>
      </c>
      <c r="W55" s="1">
        <f t="shared" si="3"/>
        <v>9.6271186440677958</v>
      </c>
      <c r="X55" s="1">
        <v>13.6</v>
      </c>
      <c r="Y55" s="1">
        <v>7</v>
      </c>
      <c r="Z55" s="1">
        <v>3.6</v>
      </c>
      <c r="AA55" s="1">
        <v>3.6</v>
      </c>
      <c r="AB55" s="1">
        <v>12</v>
      </c>
      <c r="AC55" s="1">
        <v>12</v>
      </c>
      <c r="AD55" s="1">
        <v>0</v>
      </c>
      <c r="AE55" s="1">
        <v>0</v>
      </c>
      <c r="AF55" s="1" t="s">
        <v>77</v>
      </c>
      <c r="AG55" s="1">
        <f>G55*R55</f>
        <v>1.6200000000000019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42</v>
      </c>
      <c r="C56" s="1">
        <v>12</v>
      </c>
      <c r="D56" s="1">
        <v>209</v>
      </c>
      <c r="E56" s="1">
        <v>88</v>
      </c>
      <c r="F56" s="1">
        <v>81</v>
      </c>
      <c r="G56" s="8">
        <v>0.4</v>
      </c>
      <c r="H56" s="1">
        <v>50</v>
      </c>
      <c r="I56" s="1" t="s">
        <v>37</v>
      </c>
      <c r="J56" s="1"/>
      <c r="K56" s="1">
        <v>118.5</v>
      </c>
      <c r="L56" s="1">
        <f t="shared" si="8"/>
        <v>-30.5</v>
      </c>
      <c r="M56" s="1">
        <f t="shared" si="1"/>
        <v>88</v>
      </c>
      <c r="N56" s="1"/>
      <c r="O56" s="1">
        <v>142</v>
      </c>
      <c r="P56" s="1">
        <v>0</v>
      </c>
      <c r="Q56" s="1">
        <f>M56/5</f>
        <v>17.600000000000001</v>
      </c>
      <c r="R56" s="5"/>
      <c r="S56" s="5"/>
      <c r="T56" s="1"/>
      <c r="U56" s="1"/>
      <c r="V56" s="1">
        <f t="shared" si="2"/>
        <v>12.670454545454545</v>
      </c>
      <c r="W56" s="1">
        <f t="shared" si="3"/>
        <v>12.670454545454545</v>
      </c>
      <c r="X56" s="1">
        <v>18</v>
      </c>
      <c r="Y56" s="1">
        <v>27</v>
      </c>
      <c r="Z56" s="1">
        <v>22</v>
      </c>
      <c r="AA56" s="1">
        <v>13.6</v>
      </c>
      <c r="AB56" s="1">
        <v>17.8</v>
      </c>
      <c r="AC56" s="1">
        <v>18.600000000000001</v>
      </c>
      <c r="AD56" s="1">
        <v>18.2</v>
      </c>
      <c r="AE56" s="1">
        <v>14.4</v>
      </c>
      <c r="AF56" s="1"/>
      <c r="AG56" s="1">
        <f>G56*R56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42</v>
      </c>
      <c r="C57" s="1">
        <v>86</v>
      </c>
      <c r="D57" s="1">
        <v>789</v>
      </c>
      <c r="E57" s="1">
        <v>379</v>
      </c>
      <c r="F57" s="1">
        <v>341</v>
      </c>
      <c r="G57" s="8">
        <v>0.4</v>
      </c>
      <c r="H57" s="1">
        <v>40</v>
      </c>
      <c r="I57" s="1" t="s">
        <v>37</v>
      </c>
      <c r="J57" s="1"/>
      <c r="K57" s="1">
        <v>388</v>
      </c>
      <c r="L57" s="1">
        <f t="shared" si="8"/>
        <v>-9</v>
      </c>
      <c r="M57" s="1">
        <f t="shared" si="1"/>
        <v>361</v>
      </c>
      <c r="N57" s="1">
        <v>18</v>
      </c>
      <c r="O57" s="1">
        <v>409.60000000000042</v>
      </c>
      <c r="P57" s="1">
        <v>0</v>
      </c>
      <c r="Q57" s="1">
        <f>M57/5</f>
        <v>72.2</v>
      </c>
      <c r="R57" s="5">
        <f t="shared" si="10"/>
        <v>43.599999999999625</v>
      </c>
      <c r="S57" s="5"/>
      <c r="T57" s="1"/>
      <c r="U57" s="1"/>
      <c r="V57" s="1">
        <f t="shared" si="2"/>
        <v>11</v>
      </c>
      <c r="W57" s="1">
        <f t="shared" si="3"/>
        <v>10.396121883656514</v>
      </c>
      <c r="X57" s="1">
        <v>76.2</v>
      </c>
      <c r="Y57" s="1">
        <v>100.2</v>
      </c>
      <c r="Z57" s="1">
        <v>92.6</v>
      </c>
      <c r="AA57" s="1">
        <v>90.2</v>
      </c>
      <c r="AB57" s="1">
        <v>78.2</v>
      </c>
      <c r="AC57" s="1">
        <v>76.599999999999994</v>
      </c>
      <c r="AD57" s="1">
        <v>81.599999999999994</v>
      </c>
      <c r="AE57" s="1">
        <v>89.2</v>
      </c>
      <c r="AF57" s="1"/>
      <c r="AG57" s="1">
        <f>G57*R57</f>
        <v>17.439999999999852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42</v>
      </c>
      <c r="C58" s="1">
        <v>286</v>
      </c>
      <c r="D58" s="1">
        <v>330</v>
      </c>
      <c r="E58" s="1">
        <v>391</v>
      </c>
      <c r="F58" s="1"/>
      <c r="G58" s="8">
        <v>0.4</v>
      </c>
      <c r="H58" s="1">
        <v>40</v>
      </c>
      <c r="I58" s="1" t="s">
        <v>37</v>
      </c>
      <c r="J58" s="1"/>
      <c r="K58" s="1">
        <v>412</v>
      </c>
      <c r="L58" s="1">
        <f t="shared" si="8"/>
        <v>-21</v>
      </c>
      <c r="M58" s="1">
        <f t="shared" si="1"/>
        <v>373</v>
      </c>
      <c r="N58" s="1">
        <v>18</v>
      </c>
      <c r="O58" s="1">
        <v>557.99999999999989</v>
      </c>
      <c r="P58" s="1">
        <v>334.80000000000013</v>
      </c>
      <c r="Q58" s="1">
        <f>M58/5</f>
        <v>74.599999999999994</v>
      </c>
      <c r="R58" s="5"/>
      <c r="S58" s="5"/>
      <c r="T58" s="1"/>
      <c r="U58" s="1"/>
      <c r="V58" s="1">
        <f t="shared" si="2"/>
        <v>11.967828418230564</v>
      </c>
      <c r="W58" s="1">
        <f t="shared" si="3"/>
        <v>11.967828418230564</v>
      </c>
      <c r="X58" s="1">
        <v>97.8</v>
      </c>
      <c r="Y58" s="1">
        <v>98.8</v>
      </c>
      <c r="Z58" s="1">
        <v>62.8</v>
      </c>
      <c r="AA58" s="1">
        <v>62.4</v>
      </c>
      <c r="AB58" s="1">
        <v>83.6</v>
      </c>
      <c r="AC58" s="1">
        <v>82.8</v>
      </c>
      <c r="AD58" s="1">
        <v>78.8</v>
      </c>
      <c r="AE58" s="1">
        <v>63</v>
      </c>
      <c r="AF58" s="1" t="s">
        <v>39</v>
      </c>
      <c r="AG58" s="1">
        <f>G58*R58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36</v>
      </c>
      <c r="C59" s="1">
        <v>123.72</v>
      </c>
      <c r="D59" s="1">
        <v>392.15199999999999</v>
      </c>
      <c r="E59" s="1">
        <v>157.827</v>
      </c>
      <c r="F59" s="1">
        <v>313.779</v>
      </c>
      <c r="G59" s="8">
        <v>1</v>
      </c>
      <c r="H59" s="1">
        <v>40</v>
      </c>
      <c r="I59" s="1" t="s">
        <v>37</v>
      </c>
      <c r="J59" s="1"/>
      <c r="K59" s="1">
        <v>150.80000000000001</v>
      </c>
      <c r="L59" s="1">
        <f t="shared" si="8"/>
        <v>7.0269999999999868</v>
      </c>
      <c r="M59" s="1">
        <f t="shared" si="1"/>
        <v>152.43199999999999</v>
      </c>
      <c r="N59" s="1">
        <v>5.3949999999999996</v>
      </c>
      <c r="O59" s="1">
        <v>0</v>
      </c>
      <c r="P59" s="1">
        <v>0</v>
      </c>
      <c r="Q59" s="1">
        <f>M59/5</f>
        <v>30.486399999999996</v>
      </c>
      <c r="R59" s="5">
        <f t="shared" si="10"/>
        <v>21.571399999999983</v>
      </c>
      <c r="S59" s="5"/>
      <c r="T59" s="1"/>
      <c r="U59" s="1"/>
      <c r="V59" s="1">
        <f t="shared" si="2"/>
        <v>11</v>
      </c>
      <c r="W59" s="1">
        <f t="shared" si="3"/>
        <v>10.292425474965887</v>
      </c>
      <c r="X59" s="1">
        <v>28.660800000000009</v>
      </c>
      <c r="Y59" s="1">
        <v>39.4024</v>
      </c>
      <c r="Z59" s="1">
        <v>50.415199999999999</v>
      </c>
      <c r="AA59" s="1">
        <v>54.758000000000003</v>
      </c>
      <c r="AB59" s="1">
        <v>43.797199999999997</v>
      </c>
      <c r="AC59" s="1">
        <v>38.337600000000002</v>
      </c>
      <c r="AD59" s="1">
        <v>45.869799999999998</v>
      </c>
      <c r="AE59" s="1">
        <v>43.32</v>
      </c>
      <c r="AF59" s="1"/>
      <c r="AG59" s="1">
        <f>G59*R59</f>
        <v>21.571399999999983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36</v>
      </c>
      <c r="C60" s="1">
        <v>294.39299999999997</v>
      </c>
      <c r="D60" s="1">
        <v>189.89099999999999</v>
      </c>
      <c r="E60" s="1">
        <v>256.69900000000001</v>
      </c>
      <c r="F60" s="1">
        <v>96.162999999999997</v>
      </c>
      <c r="G60" s="8">
        <v>1</v>
      </c>
      <c r="H60" s="1">
        <v>40</v>
      </c>
      <c r="I60" s="1" t="s">
        <v>37</v>
      </c>
      <c r="J60" s="1"/>
      <c r="K60" s="1">
        <v>243.3</v>
      </c>
      <c r="L60" s="1">
        <f t="shared" ref="L60:L88" si="11">E60-K60</f>
        <v>13.399000000000001</v>
      </c>
      <c r="M60" s="1">
        <f t="shared" si="1"/>
        <v>251.28800000000001</v>
      </c>
      <c r="N60" s="1">
        <v>5.4109999999999996</v>
      </c>
      <c r="O60" s="1">
        <v>0</v>
      </c>
      <c r="P60" s="1">
        <v>256.50319999999988</v>
      </c>
      <c r="Q60" s="1">
        <f>M60/5</f>
        <v>50.257600000000004</v>
      </c>
      <c r="R60" s="5">
        <f t="shared" si="10"/>
        <v>200.16740000000016</v>
      </c>
      <c r="S60" s="5"/>
      <c r="T60" s="1"/>
      <c r="U60" s="1"/>
      <c r="V60" s="1">
        <f t="shared" si="2"/>
        <v>11</v>
      </c>
      <c r="W60" s="1">
        <f t="shared" si="3"/>
        <v>7.0171715322657642</v>
      </c>
      <c r="X60" s="1">
        <v>44.892399999999988</v>
      </c>
      <c r="Y60" s="1">
        <v>22.825800000000001</v>
      </c>
      <c r="Z60" s="1">
        <v>21.3782</v>
      </c>
      <c r="AA60" s="1">
        <v>44.105200000000004</v>
      </c>
      <c r="AB60" s="1">
        <v>47.383000000000003</v>
      </c>
      <c r="AC60" s="1">
        <v>33.712800000000001</v>
      </c>
      <c r="AD60" s="1">
        <v>27.541799999999999</v>
      </c>
      <c r="AE60" s="1">
        <v>35.299999999999997</v>
      </c>
      <c r="AF60" s="1"/>
      <c r="AG60" s="1">
        <f>G60*R60</f>
        <v>200.16740000000016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36</v>
      </c>
      <c r="C61" s="1">
        <v>191.60300000000001</v>
      </c>
      <c r="D61" s="1">
        <v>110.295</v>
      </c>
      <c r="E61" s="1">
        <v>168.73</v>
      </c>
      <c r="F61" s="1">
        <v>68.412999999999997</v>
      </c>
      <c r="G61" s="8">
        <v>1</v>
      </c>
      <c r="H61" s="1">
        <v>40</v>
      </c>
      <c r="I61" s="1" t="s">
        <v>37</v>
      </c>
      <c r="J61" s="1"/>
      <c r="K61" s="1">
        <v>168.4</v>
      </c>
      <c r="L61" s="1">
        <f t="shared" si="11"/>
        <v>0.32999999999998408</v>
      </c>
      <c r="M61" s="1">
        <f t="shared" ref="M61:M95" si="12">E61-N61</f>
        <v>163.25899999999999</v>
      </c>
      <c r="N61" s="1">
        <v>5.4710000000000001</v>
      </c>
      <c r="O61" s="1">
        <v>259.80059999999997</v>
      </c>
      <c r="P61" s="1">
        <v>0</v>
      </c>
      <c r="Q61" s="1">
        <f>M61/5</f>
        <v>32.651799999999994</v>
      </c>
      <c r="R61" s="5">
        <f t="shared" si="10"/>
        <v>30.956199999999981</v>
      </c>
      <c r="S61" s="5"/>
      <c r="T61" s="1"/>
      <c r="U61" s="1"/>
      <c r="V61" s="1">
        <f t="shared" ref="V61:V95" si="13">(F61+O61+P61+R61)/Q61</f>
        <v>11</v>
      </c>
      <c r="W61" s="1">
        <f t="shared" ref="W61:W95" si="14">(F61+O61+P61)/Q61</f>
        <v>10.051929755786819</v>
      </c>
      <c r="X61" s="1">
        <v>31.87159999999999</v>
      </c>
      <c r="Y61" s="1">
        <v>45.578800000000001</v>
      </c>
      <c r="Z61" s="1">
        <v>33.8232</v>
      </c>
      <c r="AA61" s="1">
        <v>19.617999999999999</v>
      </c>
      <c r="AB61" s="1">
        <v>33.081200000000003</v>
      </c>
      <c r="AC61" s="1">
        <v>47.334000000000003</v>
      </c>
      <c r="AD61" s="1">
        <v>43.551000000000002</v>
      </c>
      <c r="AE61" s="1">
        <v>26</v>
      </c>
      <c r="AF61" s="1"/>
      <c r="AG61" s="1">
        <f>G61*R61</f>
        <v>30.956199999999981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36</v>
      </c>
      <c r="C62" s="1">
        <v>32.704999999999998</v>
      </c>
      <c r="D62" s="1">
        <v>54.651000000000003</v>
      </c>
      <c r="E62" s="1">
        <v>39.914000000000001</v>
      </c>
      <c r="F62" s="1">
        <v>10.49</v>
      </c>
      <c r="G62" s="8">
        <v>1</v>
      </c>
      <c r="H62" s="1">
        <v>30</v>
      </c>
      <c r="I62" s="1" t="s">
        <v>37</v>
      </c>
      <c r="J62" s="1"/>
      <c r="K62" s="1">
        <v>41.4</v>
      </c>
      <c r="L62" s="1">
        <f t="shared" si="11"/>
        <v>-1.4859999999999971</v>
      </c>
      <c r="M62" s="1">
        <f t="shared" si="12"/>
        <v>39.914000000000001</v>
      </c>
      <c r="N62" s="1"/>
      <c r="O62" s="1">
        <v>61.52020000000006</v>
      </c>
      <c r="P62" s="1">
        <v>16.438999999999961</v>
      </c>
      <c r="Q62" s="1">
        <f>M62/5</f>
        <v>7.9828000000000001</v>
      </c>
      <c r="R62" s="5"/>
      <c r="S62" s="5"/>
      <c r="T62" s="1"/>
      <c r="U62" s="1"/>
      <c r="V62" s="1">
        <f t="shared" si="13"/>
        <v>11.079971939670294</v>
      </c>
      <c r="W62" s="1">
        <f t="shared" si="14"/>
        <v>11.079971939670294</v>
      </c>
      <c r="X62" s="1">
        <v>10.439</v>
      </c>
      <c r="Y62" s="1">
        <v>10.736000000000001</v>
      </c>
      <c r="Z62" s="1">
        <v>7.5481999999999996</v>
      </c>
      <c r="AA62" s="1">
        <v>8.1402000000000001</v>
      </c>
      <c r="AB62" s="1">
        <v>8.9674000000000014</v>
      </c>
      <c r="AC62" s="1">
        <v>8.8281999999999989</v>
      </c>
      <c r="AD62" s="1">
        <v>7.5920000000000014</v>
      </c>
      <c r="AE62" s="1">
        <v>7.2</v>
      </c>
      <c r="AF62" s="1" t="s">
        <v>103</v>
      </c>
      <c r="AG62" s="1">
        <f>G62*R62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104</v>
      </c>
      <c r="B63" s="14" t="s">
        <v>42</v>
      </c>
      <c r="C63" s="14"/>
      <c r="D63" s="14"/>
      <c r="E63" s="14"/>
      <c r="F63" s="14"/>
      <c r="G63" s="15">
        <v>0</v>
      </c>
      <c r="H63" s="14">
        <v>60</v>
      </c>
      <c r="I63" s="14" t="s">
        <v>37</v>
      </c>
      <c r="J63" s="14"/>
      <c r="K63" s="14"/>
      <c r="L63" s="14">
        <f t="shared" si="11"/>
        <v>0</v>
      </c>
      <c r="M63" s="14">
        <f t="shared" si="12"/>
        <v>0</v>
      </c>
      <c r="N63" s="14"/>
      <c r="O63" s="14">
        <v>0</v>
      </c>
      <c r="P63" s="14">
        <v>0</v>
      </c>
      <c r="Q63" s="14">
        <f>M63/5</f>
        <v>0</v>
      </c>
      <c r="R63" s="16"/>
      <c r="S63" s="16"/>
      <c r="T63" s="14"/>
      <c r="U63" s="14"/>
      <c r="V63" s="14" t="e">
        <f t="shared" si="13"/>
        <v>#DIV/0!</v>
      </c>
      <c r="W63" s="14" t="e">
        <f t="shared" si="14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46</v>
      </c>
      <c r="AG63" s="14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105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/>
      <c r="L64" s="14">
        <f t="shared" si="11"/>
        <v>0</v>
      </c>
      <c r="M64" s="14">
        <f t="shared" si="12"/>
        <v>0</v>
      </c>
      <c r="N64" s="14"/>
      <c r="O64" s="14">
        <v>0</v>
      </c>
      <c r="P64" s="14">
        <v>0</v>
      </c>
      <c r="Q64" s="14">
        <f>M64/5</f>
        <v>0</v>
      </c>
      <c r="R64" s="16"/>
      <c r="S64" s="16"/>
      <c r="T64" s="14"/>
      <c r="U64" s="14"/>
      <c r="V64" s="14" t="e">
        <f t="shared" si="13"/>
        <v>#DIV/0!</v>
      </c>
      <c r="W64" s="14" t="e">
        <f t="shared" si="14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46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42</v>
      </c>
      <c r="C65" s="1">
        <v>38</v>
      </c>
      <c r="D65" s="1">
        <v>373</v>
      </c>
      <c r="E65" s="1">
        <v>120</v>
      </c>
      <c r="F65" s="1">
        <v>219</v>
      </c>
      <c r="G65" s="8">
        <v>0.37</v>
      </c>
      <c r="H65" s="1">
        <v>50</v>
      </c>
      <c r="I65" s="1" t="s">
        <v>37</v>
      </c>
      <c r="J65" s="1"/>
      <c r="K65" s="1">
        <v>154</v>
      </c>
      <c r="L65" s="1">
        <f t="shared" si="11"/>
        <v>-34</v>
      </c>
      <c r="M65" s="1">
        <f t="shared" si="12"/>
        <v>120</v>
      </c>
      <c r="N65" s="1"/>
      <c r="O65" s="1">
        <v>173</v>
      </c>
      <c r="P65" s="1">
        <v>0</v>
      </c>
      <c r="Q65" s="1">
        <f>M65/5</f>
        <v>24</v>
      </c>
      <c r="R65" s="5"/>
      <c r="S65" s="5"/>
      <c r="T65" s="1"/>
      <c r="U65" s="1"/>
      <c r="V65" s="1">
        <f t="shared" si="13"/>
        <v>16.333333333333332</v>
      </c>
      <c r="W65" s="1">
        <f t="shared" si="14"/>
        <v>16.333333333333332</v>
      </c>
      <c r="X65" s="1">
        <v>33.4</v>
      </c>
      <c r="Y65" s="1">
        <v>44.6</v>
      </c>
      <c r="Z65" s="1">
        <v>43.6</v>
      </c>
      <c r="AA65" s="1">
        <v>34.4</v>
      </c>
      <c r="AB65" s="1">
        <v>23.4</v>
      </c>
      <c r="AC65" s="1">
        <v>24.2</v>
      </c>
      <c r="AD65" s="1">
        <v>38.200000000000003</v>
      </c>
      <c r="AE65" s="1">
        <v>41.4</v>
      </c>
      <c r="AF65" s="1" t="s">
        <v>39</v>
      </c>
      <c r="AG65" s="1">
        <f>G65*R65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107</v>
      </c>
      <c r="B66" s="14" t="s">
        <v>42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/>
      <c r="L66" s="14">
        <f t="shared" si="11"/>
        <v>0</v>
      </c>
      <c r="M66" s="14">
        <f t="shared" si="12"/>
        <v>0</v>
      </c>
      <c r="N66" s="14"/>
      <c r="O66" s="14">
        <v>0</v>
      </c>
      <c r="P66" s="14">
        <v>0</v>
      </c>
      <c r="Q66" s="14">
        <f>M66/5</f>
        <v>0</v>
      </c>
      <c r="R66" s="16"/>
      <c r="S66" s="16"/>
      <c r="T66" s="14"/>
      <c r="U66" s="14"/>
      <c r="V66" s="14" t="e">
        <f t="shared" si="13"/>
        <v>#DIV/0!</v>
      </c>
      <c r="W66" s="14" t="e">
        <f t="shared" si="14"/>
        <v>#DIV/0!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46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108</v>
      </c>
      <c r="B67" s="14" t="s">
        <v>42</v>
      </c>
      <c r="C67" s="14"/>
      <c r="D67" s="14"/>
      <c r="E67" s="14"/>
      <c r="F67" s="14"/>
      <c r="G67" s="15">
        <v>0</v>
      </c>
      <c r="H67" s="14">
        <v>55</v>
      </c>
      <c r="I67" s="14" t="s">
        <v>37</v>
      </c>
      <c r="J67" s="14"/>
      <c r="K67" s="14"/>
      <c r="L67" s="14">
        <f t="shared" si="11"/>
        <v>0</v>
      </c>
      <c r="M67" s="14">
        <f t="shared" si="12"/>
        <v>0</v>
      </c>
      <c r="N67" s="14"/>
      <c r="O67" s="14">
        <v>0</v>
      </c>
      <c r="P67" s="14">
        <v>0</v>
      </c>
      <c r="Q67" s="14">
        <f>M67/5</f>
        <v>0</v>
      </c>
      <c r="R67" s="16"/>
      <c r="S67" s="16"/>
      <c r="T67" s="14"/>
      <c r="U67" s="14"/>
      <c r="V67" s="14" t="e">
        <f t="shared" si="13"/>
        <v>#DIV/0!</v>
      </c>
      <c r="W67" s="14" t="e">
        <f t="shared" si="14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46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109</v>
      </c>
      <c r="B68" s="14" t="s">
        <v>42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/>
      <c r="L68" s="14">
        <f t="shared" si="11"/>
        <v>0</v>
      </c>
      <c r="M68" s="14">
        <f t="shared" si="12"/>
        <v>0</v>
      </c>
      <c r="N68" s="14"/>
      <c r="O68" s="14">
        <v>0</v>
      </c>
      <c r="P68" s="14">
        <v>0</v>
      </c>
      <c r="Q68" s="14">
        <f>M68/5</f>
        <v>0</v>
      </c>
      <c r="R68" s="16"/>
      <c r="S68" s="16"/>
      <c r="T68" s="14"/>
      <c r="U68" s="14"/>
      <c r="V68" s="14" t="e">
        <f t="shared" si="13"/>
        <v>#DIV/0!</v>
      </c>
      <c r="W68" s="14" t="e">
        <f t="shared" si="14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46</v>
      </c>
      <c r="AG68" s="14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42</v>
      </c>
      <c r="C69" s="1"/>
      <c r="D69" s="1">
        <v>264</v>
      </c>
      <c r="E69" s="1">
        <v>47</v>
      </c>
      <c r="F69" s="1">
        <v>139</v>
      </c>
      <c r="G69" s="8">
        <v>0.4</v>
      </c>
      <c r="H69" s="1">
        <v>50</v>
      </c>
      <c r="I69" s="1" t="s">
        <v>37</v>
      </c>
      <c r="J69" s="1"/>
      <c r="K69" s="1">
        <v>46</v>
      </c>
      <c r="L69" s="1">
        <f t="shared" si="11"/>
        <v>1</v>
      </c>
      <c r="M69" s="1">
        <f t="shared" si="12"/>
        <v>47</v>
      </c>
      <c r="N69" s="1"/>
      <c r="O69" s="1">
        <v>63.199999999999989</v>
      </c>
      <c r="P69" s="1">
        <v>0</v>
      </c>
      <c r="Q69" s="1">
        <f>M69/5</f>
        <v>9.4</v>
      </c>
      <c r="R69" s="5"/>
      <c r="S69" s="5"/>
      <c r="T69" s="1"/>
      <c r="U69" s="1"/>
      <c r="V69" s="1">
        <f t="shared" si="13"/>
        <v>21.510638297872337</v>
      </c>
      <c r="W69" s="1">
        <f t="shared" si="14"/>
        <v>21.510638297872337</v>
      </c>
      <c r="X69" s="1">
        <v>9.1999999999999993</v>
      </c>
      <c r="Y69" s="1">
        <v>22.2</v>
      </c>
      <c r="Z69" s="1">
        <v>21</v>
      </c>
      <c r="AA69" s="1">
        <v>16.2</v>
      </c>
      <c r="AB69" s="1">
        <v>13.4</v>
      </c>
      <c r="AC69" s="1">
        <v>14.4</v>
      </c>
      <c r="AD69" s="1">
        <v>17.600000000000001</v>
      </c>
      <c r="AE69" s="1">
        <v>19.399999999999999</v>
      </c>
      <c r="AF69" s="1"/>
      <c r="AG69" s="1">
        <f>G69*R69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42</v>
      </c>
      <c r="C70" s="1">
        <v>34</v>
      </c>
      <c r="D70" s="1">
        <v>75</v>
      </c>
      <c r="E70" s="1">
        <v>71</v>
      </c>
      <c r="F70" s="1">
        <v>10</v>
      </c>
      <c r="G70" s="8">
        <v>0.4</v>
      </c>
      <c r="H70" s="1">
        <v>55</v>
      </c>
      <c r="I70" s="1" t="s">
        <v>37</v>
      </c>
      <c r="J70" s="1"/>
      <c r="K70" s="1">
        <v>74</v>
      </c>
      <c r="L70" s="1">
        <f t="shared" si="11"/>
        <v>-3</v>
      </c>
      <c r="M70" s="1">
        <f t="shared" si="12"/>
        <v>71</v>
      </c>
      <c r="N70" s="1"/>
      <c r="O70" s="1">
        <v>20</v>
      </c>
      <c r="P70" s="1">
        <v>73.400000000000006</v>
      </c>
      <c r="Q70" s="1">
        <f>M70/5</f>
        <v>14.2</v>
      </c>
      <c r="R70" s="5">
        <f t="shared" ref="R69:R71" si="15">11*Q70-P70-O70-F70</f>
        <v>52.799999999999983</v>
      </c>
      <c r="S70" s="5"/>
      <c r="T70" s="1"/>
      <c r="U70" s="1"/>
      <c r="V70" s="1">
        <f t="shared" si="13"/>
        <v>11</v>
      </c>
      <c r="W70" s="1">
        <f t="shared" si="14"/>
        <v>7.2816901408450709</v>
      </c>
      <c r="X70" s="1">
        <v>12.6</v>
      </c>
      <c r="Y70" s="1">
        <v>8.8000000000000007</v>
      </c>
      <c r="Z70" s="1">
        <v>9.8000000000000007</v>
      </c>
      <c r="AA70" s="1">
        <v>8.1999999999999993</v>
      </c>
      <c r="AB70" s="1">
        <v>11</v>
      </c>
      <c r="AC70" s="1">
        <v>10</v>
      </c>
      <c r="AD70" s="1">
        <v>5.4</v>
      </c>
      <c r="AE70" s="1">
        <v>6.2</v>
      </c>
      <c r="AF70" s="1"/>
      <c r="AG70" s="1">
        <f>G70*R70</f>
        <v>21.119999999999994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36</v>
      </c>
      <c r="C71" s="1">
        <v>24.370999999999999</v>
      </c>
      <c r="D71" s="1">
        <v>7.0039999999999996</v>
      </c>
      <c r="E71" s="1">
        <v>5.8040000000000003</v>
      </c>
      <c r="F71" s="1">
        <v>18.5</v>
      </c>
      <c r="G71" s="8">
        <v>1</v>
      </c>
      <c r="H71" s="1">
        <v>55</v>
      </c>
      <c r="I71" s="1" t="s">
        <v>37</v>
      </c>
      <c r="J71" s="1"/>
      <c r="K71" s="1">
        <v>5.6</v>
      </c>
      <c r="L71" s="1">
        <f t="shared" si="11"/>
        <v>0.20400000000000063</v>
      </c>
      <c r="M71" s="1">
        <f t="shared" si="12"/>
        <v>5.8040000000000003</v>
      </c>
      <c r="N71" s="1"/>
      <c r="O71" s="1">
        <v>13.559200000000001</v>
      </c>
      <c r="P71" s="1">
        <v>0</v>
      </c>
      <c r="Q71" s="1">
        <f>M71/5</f>
        <v>1.1608000000000001</v>
      </c>
      <c r="R71" s="5"/>
      <c r="S71" s="5"/>
      <c r="T71" s="1"/>
      <c r="U71" s="1"/>
      <c r="V71" s="1">
        <f t="shared" si="13"/>
        <v>27.618194348725019</v>
      </c>
      <c r="W71" s="1">
        <f t="shared" si="14"/>
        <v>27.618194348725019</v>
      </c>
      <c r="X71" s="1">
        <v>2.5948000000000002</v>
      </c>
      <c r="Y71" s="1">
        <v>3.4481999999999999</v>
      </c>
      <c r="Z71" s="1">
        <v>1.4434</v>
      </c>
      <c r="AA71" s="1">
        <v>6.0000000000000001E-3</v>
      </c>
      <c r="AB71" s="1">
        <v>1.159</v>
      </c>
      <c r="AC71" s="1">
        <v>2.0276000000000001</v>
      </c>
      <c r="AD71" s="1">
        <v>1.4458</v>
      </c>
      <c r="AE71" s="1">
        <v>1.68</v>
      </c>
      <c r="AF71" s="24" t="s">
        <v>44</v>
      </c>
      <c r="AG71" s="1">
        <f>G71*R71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1" t="s">
        <v>113</v>
      </c>
      <c r="B72" s="11" t="s">
        <v>42</v>
      </c>
      <c r="C72" s="11">
        <v>1</v>
      </c>
      <c r="D72" s="11"/>
      <c r="E72" s="11"/>
      <c r="F72" s="11"/>
      <c r="G72" s="12">
        <v>0</v>
      </c>
      <c r="H72" s="11">
        <v>35</v>
      </c>
      <c r="I72" s="11" t="s">
        <v>49</v>
      </c>
      <c r="J72" s="11"/>
      <c r="K72" s="11"/>
      <c r="L72" s="11">
        <f t="shared" si="11"/>
        <v>0</v>
      </c>
      <c r="M72" s="11">
        <f t="shared" si="12"/>
        <v>0</v>
      </c>
      <c r="N72" s="11"/>
      <c r="O72" s="11">
        <v>0</v>
      </c>
      <c r="P72" s="11">
        <v>0</v>
      </c>
      <c r="Q72" s="11">
        <f>M72/5</f>
        <v>0</v>
      </c>
      <c r="R72" s="13"/>
      <c r="S72" s="13"/>
      <c r="T72" s="11"/>
      <c r="U72" s="11"/>
      <c r="V72" s="11" t="e">
        <f t="shared" si="13"/>
        <v>#DIV/0!</v>
      </c>
      <c r="W72" s="11" t="e">
        <f t="shared" si="14"/>
        <v>#DIV/0!</v>
      </c>
      <c r="X72" s="11">
        <v>-0.4</v>
      </c>
      <c r="Y72" s="11">
        <v>-0.4</v>
      </c>
      <c r="Z72" s="11">
        <v>-0.4</v>
      </c>
      <c r="AA72" s="11">
        <v>-0.6</v>
      </c>
      <c r="AB72" s="11">
        <v>-0.4</v>
      </c>
      <c r="AC72" s="11">
        <v>-0.2</v>
      </c>
      <c r="AD72" s="11">
        <v>7.8</v>
      </c>
      <c r="AE72" s="11">
        <v>10.199999999999999</v>
      </c>
      <c r="AF72" s="11" t="s">
        <v>50</v>
      </c>
      <c r="AG72" s="1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114</v>
      </c>
      <c r="B73" s="18" t="s">
        <v>36</v>
      </c>
      <c r="C73" s="18">
        <v>65.662000000000006</v>
      </c>
      <c r="D73" s="18">
        <v>95.492000000000004</v>
      </c>
      <c r="E73" s="18">
        <v>92.727999999999994</v>
      </c>
      <c r="F73" s="18">
        <v>57.176000000000002</v>
      </c>
      <c r="G73" s="19">
        <v>1</v>
      </c>
      <c r="H73" s="18">
        <v>60</v>
      </c>
      <c r="I73" s="18" t="s">
        <v>37</v>
      </c>
      <c r="J73" s="18"/>
      <c r="K73" s="18">
        <v>86</v>
      </c>
      <c r="L73" s="18">
        <f t="shared" si="11"/>
        <v>6.7279999999999944</v>
      </c>
      <c r="M73" s="18">
        <f t="shared" si="12"/>
        <v>82.49799999999999</v>
      </c>
      <c r="N73" s="18">
        <v>10.23</v>
      </c>
      <c r="O73" s="18">
        <v>72.691199999999995</v>
      </c>
      <c r="P73" s="18">
        <v>46.903599999999983</v>
      </c>
      <c r="Q73" s="18">
        <f>M73/5</f>
        <v>16.499599999999997</v>
      </c>
      <c r="R73" s="20">
        <f>12*Q73-P73-O73-F73</f>
        <v>21.224399999999974</v>
      </c>
      <c r="S73" s="20"/>
      <c r="T73" s="18"/>
      <c r="U73" s="18"/>
      <c r="V73" s="18">
        <f t="shared" si="13"/>
        <v>12</v>
      </c>
      <c r="W73" s="18">
        <f t="shared" si="14"/>
        <v>10.713641542825281</v>
      </c>
      <c r="X73" s="18">
        <v>21.256</v>
      </c>
      <c r="Y73" s="18">
        <v>19.2364</v>
      </c>
      <c r="Z73" s="18">
        <v>18.079599999999999</v>
      </c>
      <c r="AA73" s="18">
        <v>21.828800000000001</v>
      </c>
      <c r="AB73" s="18">
        <v>20.291599999999999</v>
      </c>
      <c r="AC73" s="18">
        <v>18.436199999999999</v>
      </c>
      <c r="AD73" s="18">
        <v>19.488600000000002</v>
      </c>
      <c r="AE73" s="18">
        <v>21.295999999999999</v>
      </c>
      <c r="AF73" s="18" t="s">
        <v>141</v>
      </c>
      <c r="AG73" s="18">
        <f>G73*R73</f>
        <v>21.224399999999974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36</v>
      </c>
      <c r="C74" s="1">
        <v>181.31399999999999</v>
      </c>
      <c r="D74" s="1">
        <v>722.81500000000005</v>
      </c>
      <c r="E74" s="1">
        <v>385.45699999999999</v>
      </c>
      <c r="F74" s="1">
        <v>335.22699999999998</v>
      </c>
      <c r="G74" s="8">
        <v>1</v>
      </c>
      <c r="H74" s="1">
        <v>60</v>
      </c>
      <c r="I74" s="10" t="s">
        <v>72</v>
      </c>
      <c r="J74" s="1"/>
      <c r="K74" s="1">
        <v>369.5</v>
      </c>
      <c r="L74" s="1">
        <f t="shared" si="11"/>
        <v>15.956999999999994</v>
      </c>
      <c r="M74" s="1">
        <f t="shared" si="12"/>
        <v>355.56200000000001</v>
      </c>
      <c r="N74" s="1">
        <v>29.895</v>
      </c>
      <c r="O74" s="1">
        <v>260.05500000000012</v>
      </c>
      <c r="P74" s="1">
        <v>0</v>
      </c>
      <c r="Q74" s="1">
        <f>M74/5</f>
        <v>71.112400000000008</v>
      </c>
      <c r="R74" s="5">
        <f t="shared" ref="R73:R76" si="16">11*Q74-P74-O74-F74</f>
        <v>186.95439999999996</v>
      </c>
      <c r="S74" s="5"/>
      <c r="T74" s="1"/>
      <c r="U74" s="1"/>
      <c r="V74" s="1">
        <f t="shared" si="13"/>
        <v>11</v>
      </c>
      <c r="W74" s="1">
        <f t="shared" si="14"/>
        <v>8.3710014005996154</v>
      </c>
      <c r="X74" s="1">
        <v>74.072999999999951</v>
      </c>
      <c r="Y74" s="1">
        <v>85.027799999999999</v>
      </c>
      <c r="Z74" s="1">
        <v>84.899799999999999</v>
      </c>
      <c r="AA74" s="1">
        <v>77.022799999999989</v>
      </c>
      <c r="AB74" s="1">
        <v>67.620800000000003</v>
      </c>
      <c r="AC74" s="1">
        <v>75.157399999999967</v>
      </c>
      <c r="AD74" s="1">
        <v>87.526600000000002</v>
      </c>
      <c r="AE74" s="1">
        <v>94.3</v>
      </c>
      <c r="AF74" s="1"/>
      <c r="AG74" s="1">
        <f>G74*R74</f>
        <v>186.95439999999996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8" t="s">
        <v>116</v>
      </c>
      <c r="B75" s="18" t="s">
        <v>36</v>
      </c>
      <c r="C75" s="18">
        <v>239.16</v>
      </c>
      <c r="D75" s="18">
        <v>691.95600000000002</v>
      </c>
      <c r="E75" s="18">
        <v>359.31900000000002</v>
      </c>
      <c r="F75" s="18">
        <v>479.584</v>
      </c>
      <c r="G75" s="19">
        <v>1</v>
      </c>
      <c r="H75" s="18">
        <v>60</v>
      </c>
      <c r="I75" s="18" t="s">
        <v>37</v>
      </c>
      <c r="J75" s="18"/>
      <c r="K75" s="18">
        <v>331.5</v>
      </c>
      <c r="L75" s="18">
        <f t="shared" si="11"/>
        <v>27.819000000000017</v>
      </c>
      <c r="M75" s="18">
        <f t="shared" si="12"/>
        <v>329.411</v>
      </c>
      <c r="N75" s="18">
        <v>29.908000000000001</v>
      </c>
      <c r="O75" s="18">
        <v>89.365599999999802</v>
      </c>
      <c r="P75" s="18">
        <v>248.89559999999909</v>
      </c>
      <c r="Q75" s="18">
        <f>M75/5</f>
        <v>65.882199999999997</v>
      </c>
      <c r="R75" s="20"/>
      <c r="S75" s="20"/>
      <c r="T75" s="18"/>
      <c r="U75" s="18"/>
      <c r="V75" s="18">
        <f t="shared" si="13"/>
        <v>12.413750603349598</v>
      </c>
      <c r="W75" s="18">
        <f t="shared" si="14"/>
        <v>12.413750603349598</v>
      </c>
      <c r="X75" s="18">
        <v>85.724599999999924</v>
      </c>
      <c r="Y75" s="18">
        <v>80.677599999999998</v>
      </c>
      <c r="Z75" s="18">
        <v>86.200999999999993</v>
      </c>
      <c r="AA75" s="18">
        <v>99.637</v>
      </c>
      <c r="AB75" s="18">
        <v>86.599800000000002</v>
      </c>
      <c r="AC75" s="18">
        <v>81.673399999999944</v>
      </c>
      <c r="AD75" s="18">
        <v>77.38300000000001</v>
      </c>
      <c r="AE75" s="18">
        <v>79.7</v>
      </c>
      <c r="AF75" s="18" t="s">
        <v>141</v>
      </c>
      <c r="AG75" s="18">
        <f>G75*R75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117</v>
      </c>
      <c r="B76" s="18" t="s">
        <v>36</v>
      </c>
      <c r="C76" s="18">
        <v>440.24</v>
      </c>
      <c r="D76" s="18">
        <v>1396.0889999999999</v>
      </c>
      <c r="E76" s="18">
        <v>738.59699999999998</v>
      </c>
      <c r="F76" s="18">
        <v>464.83100000000002</v>
      </c>
      <c r="G76" s="19">
        <v>1</v>
      </c>
      <c r="H76" s="18">
        <v>60</v>
      </c>
      <c r="I76" s="18" t="s">
        <v>37</v>
      </c>
      <c r="J76" s="18"/>
      <c r="K76" s="18">
        <v>721.99900000000002</v>
      </c>
      <c r="L76" s="18">
        <f t="shared" si="11"/>
        <v>16.597999999999956</v>
      </c>
      <c r="M76" s="18">
        <f t="shared" si="12"/>
        <v>708.66800000000001</v>
      </c>
      <c r="N76" s="18">
        <v>29.928999999999998</v>
      </c>
      <c r="O76" s="18">
        <v>350.1993999999994</v>
      </c>
      <c r="P76" s="18">
        <v>412.19019999999978</v>
      </c>
      <c r="Q76" s="18">
        <f>M76/5</f>
        <v>141.7336</v>
      </c>
      <c r="R76" s="20">
        <f t="shared" ref="R75:R76" si="17">12*Q76-P76-O76-F76</f>
        <v>473.58260000000064</v>
      </c>
      <c r="S76" s="20"/>
      <c r="T76" s="18"/>
      <c r="U76" s="18"/>
      <c r="V76" s="18">
        <f t="shared" si="13"/>
        <v>12</v>
      </c>
      <c r="W76" s="18">
        <f t="shared" si="14"/>
        <v>8.6586426930523128</v>
      </c>
      <c r="X76" s="18">
        <v>141.79799999999989</v>
      </c>
      <c r="Y76" s="18">
        <v>139.25800000000001</v>
      </c>
      <c r="Z76" s="18">
        <v>147.53460000000001</v>
      </c>
      <c r="AA76" s="18">
        <v>139.56319999999999</v>
      </c>
      <c r="AB76" s="18">
        <v>136.7936</v>
      </c>
      <c r="AC76" s="18">
        <v>155.36839999999989</v>
      </c>
      <c r="AD76" s="18">
        <v>144.62299999999999</v>
      </c>
      <c r="AE76" s="18">
        <v>121.2</v>
      </c>
      <c r="AF76" s="18" t="s">
        <v>141</v>
      </c>
      <c r="AG76" s="18">
        <f>G76*R76</f>
        <v>473.58260000000064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118</v>
      </c>
      <c r="B77" s="11" t="s">
        <v>36</v>
      </c>
      <c r="C77" s="11">
        <v>3.4000000000000002E-2</v>
      </c>
      <c r="D77" s="11"/>
      <c r="E77" s="11"/>
      <c r="F77" s="11"/>
      <c r="G77" s="12">
        <v>0</v>
      </c>
      <c r="H77" s="11">
        <v>55</v>
      </c>
      <c r="I77" s="11" t="s">
        <v>49</v>
      </c>
      <c r="J77" s="11"/>
      <c r="K77" s="11">
        <v>4.5</v>
      </c>
      <c r="L77" s="11">
        <f t="shared" si="11"/>
        <v>-4.5</v>
      </c>
      <c r="M77" s="11">
        <f t="shared" si="12"/>
        <v>0</v>
      </c>
      <c r="N77" s="11"/>
      <c r="O77" s="11">
        <v>0</v>
      </c>
      <c r="P77" s="11">
        <v>0</v>
      </c>
      <c r="Q77" s="11">
        <f>M77/5</f>
        <v>0</v>
      </c>
      <c r="R77" s="13"/>
      <c r="S77" s="13"/>
      <c r="T77" s="11"/>
      <c r="U77" s="11"/>
      <c r="V77" s="11" t="e">
        <f t="shared" si="13"/>
        <v>#DIV/0!</v>
      </c>
      <c r="W77" s="11" t="e">
        <f t="shared" si="14"/>
        <v>#DIV/0!</v>
      </c>
      <c r="X77" s="11">
        <v>0</v>
      </c>
      <c r="Y77" s="11">
        <v>0.80719999999999992</v>
      </c>
      <c r="Z77" s="11">
        <v>1.075</v>
      </c>
      <c r="AA77" s="11">
        <v>0.26779999999999998</v>
      </c>
      <c r="AB77" s="11">
        <v>0.79400000000000004</v>
      </c>
      <c r="AC77" s="11">
        <v>1.3280000000000001</v>
      </c>
      <c r="AD77" s="11">
        <v>0.81500000000000006</v>
      </c>
      <c r="AE77" s="11">
        <v>0.52</v>
      </c>
      <c r="AF77" s="11" t="s">
        <v>50</v>
      </c>
      <c r="AG77" s="1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119</v>
      </c>
      <c r="B78" s="14" t="s">
        <v>36</v>
      </c>
      <c r="C78" s="14"/>
      <c r="D78" s="14"/>
      <c r="E78" s="14"/>
      <c r="F78" s="14"/>
      <c r="G78" s="15">
        <v>0</v>
      </c>
      <c r="H78" s="14">
        <v>60</v>
      </c>
      <c r="I78" s="14" t="s">
        <v>37</v>
      </c>
      <c r="J78" s="14"/>
      <c r="K78" s="14"/>
      <c r="L78" s="14">
        <f t="shared" si="11"/>
        <v>0</v>
      </c>
      <c r="M78" s="14">
        <f t="shared" si="12"/>
        <v>0</v>
      </c>
      <c r="N78" s="14"/>
      <c r="O78" s="14">
        <v>0</v>
      </c>
      <c r="P78" s="14">
        <v>0</v>
      </c>
      <c r="Q78" s="14">
        <f>M78/5</f>
        <v>0</v>
      </c>
      <c r="R78" s="16"/>
      <c r="S78" s="16"/>
      <c r="T78" s="14"/>
      <c r="U78" s="14"/>
      <c r="V78" s="14" t="e">
        <f t="shared" si="13"/>
        <v>#DIV/0!</v>
      </c>
      <c r="W78" s="14" t="e">
        <f t="shared" si="14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 t="s">
        <v>46</v>
      </c>
      <c r="AG78" s="14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42</v>
      </c>
      <c r="C79" s="1">
        <v>39</v>
      </c>
      <c r="D79" s="1">
        <v>74</v>
      </c>
      <c r="E79" s="1">
        <v>69</v>
      </c>
      <c r="F79" s="1">
        <v>20</v>
      </c>
      <c r="G79" s="8">
        <v>0.3</v>
      </c>
      <c r="H79" s="1">
        <v>40</v>
      </c>
      <c r="I79" s="1" t="s">
        <v>37</v>
      </c>
      <c r="J79" s="1"/>
      <c r="K79" s="1">
        <v>73</v>
      </c>
      <c r="L79" s="1">
        <f t="shared" si="11"/>
        <v>-4</v>
      </c>
      <c r="M79" s="1">
        <f t="shared" si="12"/>
        <v>69</v>
      </c>
      <c r="N79" s="1"/>
      <c r="O79" s="1">
        <v>48.800000000000011</v>
      </c>
      <c r="P79" s="1">
        <v>20.199999999999989</v>
      </c>
      <c r="Q79" s="1">
        <f>M79/5</f>
        <v>13.8</v>
      </c>
      <c r="R79" s="5">
        <f t="shared" ref="R79:R95" si="18">11*Q79-P79-O79-F79</f>
        <v>62.800000000000011</v>
      </c>
      <c r="S79" s="5"/>
      <c r="T79" s="1"/>
      <c r="U79" s="1"/>
      <c r="V79" s="1">
        <f t="shared" si="13"/>
        <v>11</v>
      </c>
      <c r="W79" s="1">
        <f t="shared" si="14"/>
        <v>6.4492753623188399</v>
      </c>
      <c r="X79" s="1">
        <v>12</v>
      </c>
      <c r="Y79" s="1">
        <v>13</v>
      </c>
      <c r="Z79" s="1">
        <v>11.2</v>
      </c>
      <c r="AA79" s="1">
        <v>8.4</v>
      </c>
      <c r="AB79" s="1">
        <v>11.4</v>
      </c>
      <c r="AC79" s="1">
        <v>8.8000000000000007</v>
      </c>
      <c r="AD79" s="1">
        <v>7.4</v>
      </c>
      <c r="AE79" s="1">
        <v>10.8</v>
      </c>
      <c r="AF79" s="1"/>
      <c r="AG79" s="1">
        <f>G79*R79</f>
        <v>18.840000000000003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42</v>
      </c>
      <c r="C80" s="1">
        <v>105</v>
      </c>
      <c r="D80" s="1">
        <v>2</v>
      </c>
      <c r="E80" s="1">
        <v>29</v>
      </c>
      <c r="F80" s="1">
        <v>74</v>
      </c>
      <c r="G80" s="8">
        <v>7.0000000000000007E-2</v>
      </c>
      <c r="H80" s="1">
        <v>90</v>
      </c>
      <c r="I80" s="1" t="s">
        <v>37</v>
      </c>
      <c r="J80" s="1"/>
      <c r="K80" s="1">
        <v>31</v>
      </c>
      <c r="L80" s="1">
        <f t="shared" si="11"/>
        <v>-2</v>
      </c>
      <c r="M80" s="1">
        <f t="shared" si="12"/>
        <v>29</v>
      </c>
      <c r="N80" s="1"/>
      <c r="O80" s="1">
        <v>0</v>
      </c>
      <c r="P80" s="1">
        <v>0</v>
      </c>
      <c r="Q80" s="1">
        <f>M80/5</f>
        <v>5.8</v>
      </c>
      <c r="R80" s="5"/>
      <c r="S80" s="5"/>
      <c r="T80" s="1"/>
      <c r="U80" s="1"/>
      <c r="V80" s="1">
        <f t="shared" si="13"/>
        <v>12.758620689655173</v>
      </c>
      <c r="W80" s="1">
        <f t="shared" si="14"/>
        <v>12.758620689655173</v>
      </c>
      <c r="X80" s="1">
        <v>6</v>
      </c>
      <c r="Y80" s="1">
        <v>7</v>
      </c>
      <c r="Z80" s="1">
        <v>9.4</v>
      </c>
      <c r="AA80" s="1">
        <v>4.5999999999999996</v>
      </c>
      <c r="AB80" s="1">
        <v>1.6</v>
      </c>
      <c r="AC80" s="1">
        <v>8.4</v>
      </c>
      <c r="AD80" s="1">
        <v>9.1999999999999993</v>
      </c>
      <c r="AE80" s="1">
        <v>0</v>
      </c>
      <c r="AF80" s="1" t="s">
        <v>77</v>
      </c>
      <c r="AG80" s="1">
        <f>G80*R80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42</v>
      </c>
      <c r="C81" s="1">
        <v>71</v>
      </c>
      <c r="D81" s="1">
        <v>99</v>
      </c>
      <c r="E81" s="1">
        <v>27</v>
      </c>
      <c r="F81" s="1">
        <v>61</v>
      </c>
      <c r="G81" s="8">
        <v>7.0000000000000007E-2</v>
      </c>
      <c r="H81" s="1">
        <v>90</v>
      </c>
      <c r="I81" s="1" t="s">
        <v>37</v>
      </c>
      <c r="J81" s="1"/>
      <c r="K81" s="1">
        <v>29</v>
      </c>
      <c r="L81" s="1">
        <f t="shared" si="11"/>
        <v>-2</v>
      </c>
      <c r="M81" s="1">
        <f t="shared" si="12"/>
        <v>27</v>
      </c>
      <c r="N81" s="1"/>
      <c r="O81" s="1">
        <v>0</v>
      </c>
      <c r="P81" s="1">
        <v>0</v>
      </c>
      <c r="Q81" s="1">
        <f>M81/5</f>
        <v>5.4</v>
      </c>
      <c r="R81" s="5"/>
      <c r="S81" s="5"/>
      <c r="T81" s="1"/>
      <c r="U81" s="1"/>
      <c r="V81" s="1">
        <f t="shared" si="13"/>
        <v>11.296296296296296</v>
      </c>
      <c r="W81" s="1">
        <f t="shared" si="14"/>
        <v>11.296296296296296</v>
      </c>
      <c r="X81" s="1">
        <v>6</v>
      </c>
      <c r="Y81" s="1">
        <v>7.6</v>
      </c>
      <c r="Z81" s="1">
        <v>8.8000000000000007</v>
      </c>
      <c r="AA81" s="1">
        <v>3.4</v>
      </c>
      <c r="AB81" s="1">
        <v>0</v>
      </c>
      <c r="AC81" s="1">
        <v>0</v>
      </c>
      <c r="AD81" s="1">
        <v>0</v>
      </c>
      <c r="AE81" s="1">
        <v>0</v>
      </c>
      <c r="AF81" s="1" t="s">
        <v>77</v>
      </c>
      <c r="AG81" s="1">
        <f>G81*R81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42</v>
      </c>
      <c r="C82" s="1">
        <v>79</v>
      </c>
      <c r="D82" s="1">
        <v>2</v>
      </c>
      <c r="E82" s="1">
        <v>26</v>
      </c>
      <c r="F82" s="1">
        <v>50</v>
      </c>
      <c r="G82" s="8">
        <v>7.0000000000000007E-2</v>
      </c>
      <c r="H82" s="1">
        <v>90</v>
      </c>
      <c r="I82" s="1" t="s">
        <v>37</v>
      </c>
      <c r="J82" s="1"/>
      <c r="K82" s="1">
        <v>28</v>
      </c>
      <c r="L82" s="1">
        <f t="shared" si="11"/>
        <v>-2</v>
      </c>
      <c r="M82" s="1">
        <f t="shared" si="12"/>
        <v>26</v>
      </c>
      <c r="N82" s="1"/>
      <c r="O82" s="1">
        <v>0</v>
      </c>
      <c r="P82" s="1">
        <v>8</v>
      </c>
      <c r="Q82" s="1">
        <f>M82/5</f>
        <v>5.2</v>
      </c>
      <c r="R82" s="5"/>
      <c r="S82" s="5"/>
      <c r="T82" s="1"/>
      <c r="U82" s="1"/>
      <c r="V82" s="1">
        <f t="shared" si="13"/>
        <v>11.153846153846153</v>
      </c>
      <c r="W82" s="1">
        <f t="shared" si="14"/>
        <v>11.153846153846153</v>
      </c>
      <c r="X82" s="1">
        <v>6</v>
      </c>
      <c r="Y82" s="1">
        <v>2.2000000000000002</v>
      </c>
      <c r="Z82" s="1">
        <v>3.8</v>
      </c>
      <c r="AA82" s="1">
        <v>3.8</v>
      </c>
      <c r="AB82" s="1">
        <v>7</v>
      </c>
      <c r="AC82" s="1">
        <v>7.2</v>
      </c>
      <c r="AD82" s="1">
        <v>0</v>
      </c>
      <c r="AE82" s="1">
        <v>0</v>
      </c>
      <c r="AF82" s="1" t="s">
        <v>77</v>
      </c>
      <c r="AG82" s="1">
        <f>G82*R82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42</v>
      </c>
      <c r="C83" s="1">
        <v>119</v>
      </c>
      <c r="D83" s="1">
        <v>2</v>
      </c>
      <c r="E83" s="1">
        <v>45</v>
      </c>
      <c r="F83" s="1">
        <v>68</v>
      </c>
      <c r="G83" s="8">
        <v>0.05</v>
      </c>
      <c r="H83" s="1">
        <v>90</v>
      </c>
      <c r="I83" s="1" t="s">
        <v>37</v>
      </c>
      <c r="J83" s="1"/>
      <c r="K83" s="1">
        <v>48</v>
      </c>
      <c r="L83" s="1">
        <f t="shared" si="11"/>
        <v>-3</v>
      </c>
      <c r="M83" s="1">
        <f t="shared" si="12"/>
        <v>45</v>
      </c>
      <c r="N83" s="1"/>
      <c r="O83" s="1">
        <v>0</v>
      </c>
      <c r="P83" s="1">
        <v>4.1999999999999886</v>
      </c>
      <c r="Q83" s="1">
        <f>M83/5</f>
        <v>9</v>
      </c>
      <c r="R83" s="5">
        <f t="shared" si="18"/>
        <v>26.800000000000011</v>
      </c>
      <c r="S83" s="5"/>
      <c r="T83" s="1"/>
      <c r="U83" s="1"/>
      <c r="V83" s="1">
        <f t="shared" si="13"/>
        <v>11</v>
      </c>
      <c r="W83" s="1">
        <f t="shared" si="14"/>
        <v>8.0222222222222204</v>
      </c>
      <c r="X83" s="1">
        <v>9.1999999999999993</v>
      </c>
      <c r="Y83" s="1">
        <v>5</v>
      </c>
      <c r="Z83" s="1">
        <v>0</v>
      </c>
      <c r="AA83" s="1">
        <v>0.2</v>
      </c>
      <c r="AB83" s="1">
        <v>10.4</v>
      </c>
      <c r="AC83" s="1">
        <v>10.199999999999999</v>
      </c>
      <c r="AD83" s="1">
        <v>0</v>
      </c>
      <c r="AE83" s="1">
        <v>0</v>
      </c>
      <c r="AF83" s="1" t="s">
        <v>77</v>
      </c>
      <c r="AG83" s="1">
        <f>G83*R83</f>
        <v>1.3400000000000007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42</v>
      </c>
      <c r="C84" s="1">
        <v>71</v>
      </c>
      <c r="D84" s="1">
        <v>2</v>
      </c>
      <c r="E84" s="1">
        <v>38</v>
      </c>
      <c r="F84" s="1">
        <v>30</v>
      </c>
      <c r="G84" s="8">
        <v>0.05</v>
      </c>
      <c r="H84" s="1">
        <v>90</v>
      </c>
      <c r="I84" s="1" t="s">
        <v>37</v>
      </c>
      <c r="J84" s="1"/>
      <c r="K84" s="1">
        <v>40</v>
      </c>
      <c r="L84" s="1">
        <f t="shared" si="11"/>
        <v>-2</v>
      </c>
      <c r="M84" s="1">
        <f t="shared" si="12"/>
        <v>38</v>
      </c>
      <c r="N84" s="1"/>
      <c r="O84" s="1">
        <v>0</v>
      </c>
      <c r="P84" s="1">
        <v>53.800000000000011</v>
      </c>
      <c r="Q84" s="1">
        <f>M84/5</f>
        <v>7.6</v>
      </c>
      <c r="R84" s="5"/>
      <c r="S84" s="5"/>
      <c r="T84" s="1"/>
      <c r="U84" s="1"/>
      <c r="V84" s="1">
        <f t="shared" si="13"/>
        <v>11.026315789473687</v>
      </c>
      <c r="W84" s="1">
        <f t="shared" si="14"/>
        <v>11.026315789473687</v>
      </c>
      <c r="X84" s="1">
        <v>8.8000000000000007</v>
      </c>
      <c r="Y84" s="1">
        <v>3.8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 t="s">
        <v>126</v>
      </c>
      <c r="AG84" s="1">
        <f>G84*R84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127</v>
      </c>
      <c r="B85" s="1" t="s">
        <v>42</v>
      </c>
      <c r="C85" s="1">
        <v>40</v>
      </c>
      <c r="D85" s="1">
        <v>98</v>
      </c>
      <c r="E85" s="1">
        <v>39</v>
      </c>
      <c r="F85" s="1">
        <v>86</v>
      </c>
      <c r="G85" s="8">
        <v>5.5E-2</v>
      </c>
      <c r="H85" s="1">
        <v>90</v>
      </c>
      <c r="I85" s="1" t="s">
        <v>37</v>
      </c>
      <c r="J85" s="1"/>
      <c r="K85" s="1">
        <v>41</v>
      </c>
      <c r="L85" s="1">
        <f t="shared" si="11"/>
        <v>-2</v>
      </c>
      <c r="M85" s="1">
        <f t="shared" si="12"/>
        <v>39</v>
      </c>
      <c r="N85" s="1"/>
      <c r="O85" s="1">
        <v>44.199999999999989</v>
      </c>
      <c r="P85" s="1">
        <v>0</v>
      </c>
      <c r="Q85" s="1">
        <f>M85/5</f>
        <v>7.8</v>
      </c>
      <c r="R85" s="5"/>
      <c r="S85" s="5"/>
      <c r="T85" s="1"/>
      <c r="U85" s="1"/>
      <c r="V85" s="1">
        <f t="shared" si="13"/>
        <v>16.69230769230769</v>
      </c>
      <c r="W85" s="1">
        <f t="shared" si="14"/>
        <v>16.69230769230769</v>
      </c>
      <c r="X85" s="1">
        <v>11.8</v>
      </c>
      <c r="Y85" s="1">
        <v>13.6</v>
      </c>
      <c r="Z85" s="1">
        <v>13.4</v>
      </c>
      <c r="AA85" s="1">
        <v>7.2</v>
      </c>
      <c r="AB85" s="1">
        <v>2.2000000000000002</v>
      </c>
      <c r="AC85" s="1">
        <v>9.1999999999999993</v>
      </c>
      <c r="AD85" s="1">
        <v>8.6</v>
      </c>
      <c r="AE85" s="1">
        <v>0</v>
      </c>
      <c r="AF85" s="1" t="s">
        <v>77</v>
      </c>
      <c r="AG85" s="1">
        <f>G85*R85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128</v>
      </c>
      <c r="B86" s="1" t="s">
        <v>42</v>
      </c>
      <c r="C86" s="1">
        <v>27</v>
      </c>
      <c r="D86" s="1">
        <v>5</v>
      </c>
      <c r="E86" s="1"/>
      <c r="F86" s="1">
        <v>24</v>
      </c>
      <c r="G86" s="8">
        <v>0.05</v>
      </c>
      <c r="H86" s="1">
        <v>120</v>
      </c>
      <c r="I86" s="1" t="s">
        <v>37</v>
      </c>
      <c r="J86" s="1"/>
      <c r="K86" s="1">
        <v>5</v>
      </c>
      <c r="L86" s="1">
        <f t="shared" si="11"/>
        <v>-5</v>
      </c>
      <c r="M86" s="1">
        <f t="shared" si="12"/>
        <v>0</v>
      </c>
      <c r="N86" s="1"/>
      <c r="O86" s="1">
        <v>0</v>
      </c>
      <c r="P86" s="1">
        <v>0</v>
      </c>
      <c r="Q86" s="1">
        <f>M86/5</f>
        <v>0</v>
      </c>
      <c r="R86" s="5"/>
      <c r="S86" s="5"/>
      <c r="T86" s="1"/>
      <c r="U86" s="1"/>
      <c r="V86" s="1" t="e">
        <f t="shared" si="13"/>
        <v>#DIV/0!</v>
      </c>
      <c r="W86" s="1" t="e">
        <f t="shared" si="14"/>
        <v>#DIV/0!</v>
      </c>
      <c r="X86" s="1">
        <v>1</v>
      </c>
      <c r="Y86" s="1">
        <v>1.4</v>
      </c>
      <c r="Z86" s="1">
        <v>1.4</v>
      </c>
      <c r="AA86" s="1">
        <v>2.8</v>
      </c>
      <c r="AB86" s="1">
        <v>2.8</v>
      </c>
      <c r="AC86" s="1">
        <v>0</v>
      </c>
      <c r="AD86" s="1">
        <v>0</v>
      </c>
      <c r="AE86" s="1">
        <v>0</v>
      </c>
      <c r="AF86" s="25" t="s">
        <v>145</v>
      </c>
      <c r="AG86" s="1">
        <f>G86*R86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129</v>
      </c>
      <c r="B87" s="18" t="s">
        <v>36</v>
      </c>
      <c r="C87" s="18">
        <v>207.65899999999999</v>
      </c>
      <c r="D87" s="18">
        <v>500.95800000000003</v>
      </c>
      <c r="E87" s="18">
        <v>389.46899999999999</v>
      </c>
      <c r="F87" s="18">
        <v>175.316</v>
      </c>
      <c r="G87" s="19">
        <v>1</v>
      </c>
      <c r="H87" s="18">
        <v>40</v>
      </c>
      <c r="I87" s="18" t="s">
        <v>37</v>
      </c>
      <c r="J87" s="18"/>
      <c r="K87" s="18">
        <v>379.3</v>
      </c>
      <c r="L87" s="18">
        <f t="shared" si="11"/>
        <v>10.168999999999983</v>
      </c>
      <c r="M87" s="18">
        <f t="shared" si="12"/>
        <v>389.46899999999999</v>
      </c>
      <c r="N87" s="18"/>
      <c r="O87" s="18">
        <v>422.73799999999977</v>
      </c>
      <c r="P87" s="18">
        <v>204.9254</v>
      </c>
      <c r="Q87" s="18">
        <f>M87/5</f>
        <v>77.893799999999999</v>
      </c>
      <c r="R87" s="20">
        <f>12*Q87-P87-O87-F87</f>
        <v>131.74620000000024</v>
      </c>
      <c r="S87" s="20"/>
      <c r="T87" s="18"/>
      <c r="U87" s="18"/>
      <c r="V87" s="18">
        <f t="shared" si="13"/>
        <v>12</v>
      </c>
      <c r="W87" s="18">
        <f t="shared" si="14"/>
        <v>10.308643306655982</v>
      </c>
      <c r="X87" s="18">
        <v>96.660600000000002</v>
      </c>
      <c r="Y87" s="18">
        <v>88.575199999999995</v>
      </c>
      <c r="Z87" s="18">
        <v>83.124800000000008</v>
      </c>
      <c r="AA87" s="18">
        <v>92.994200000000006</v>
      </c>
      <c r="AB87" s="18">
        <v>78.938999999999993</v>
      </c>
      <c r="AC87" s="18">
        <v>76.275400000000005</v>
      </c>
      <c r="AD87" s="18">
        <v>79.064599999999999</v>
      </c>
      <c r="AE87" s="18">
        <v>74.62</v>
      </c>
      <c r="AF87" s="18" t="s">
        <v>141</v>
      </c>
      <c r="AG87" s="18">
        <f>G87*R87</f>
        <v>131.74620000000024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36</v>
      </c>
      <c r="C88" s="1">
        <v>66.096000000000004</v>
      </c>
      <c r="D88" s="1">
        <v>9.9979999999999993</v>
      </c>
      <c r="E88" s="1">
        <v>18.193999999999999</v>
      </c>
      <c r="F88" s="1">
        <v>57.9</v>
      </c>
      <c r="G88" s="8">
        <v>1</v>
      </c>
      <c r="H88" s="1">
        <v>60</v>
      </c>
      <c r="I88" s="1" t="s">
        <v>37</v>
      </c>
      <c r="J88" s="1"/>
      <c r="K88" s="1">
        <v>16.7</v>
      </c>
      <c r="L88" s="1">
        <f t="shared" si="11"/>
        <v>1.4939999999999998</v>
      </c>
      <c r="M88" s="1">
        <f t="shared" si="12"/>
        <v>18.193999999999999</v>
      </c>
      <c r="N88" s="1"/>
      <c r="O88" s="1">
        <v>0</v>
      </c>
      <c r="P88" s="10"/>
      <c r="Q88" s="1">
        <f>M88/5</f>
        <v>3.6387999999999998</v>
      </c>
      <c r="R88" s="5"/>
      <c r="S88" s="5"/>
      <c r="T88" s="1"/>
      <c r="U88" s="1"/>
      <c r="V88" s="1">
        <f t="shared" si="13"/>
        <v>15.911839067824557</v>
      </c>
      <c r="W88" s="1">
        <f t="shared" si="14"/>
        <v>15.911839067824557</v>
      </c>
      <c r="X88" s="1">
        <v>6.4842000000000004</v>
      </c>
      <c r="Y88" s="1">
        <v>6.1074000000000002</v>
      </c>
      <c r="Z88" s="1">
        <v>6.8992000000000004</v>
      </c>
      <c r="AA88" s="1">
        <v>6.8947999999999992</v>
      </c>
      <c r="AB88" s="1">
        <v>4.3186</v>
      </c>
      <c r="AC88" s="1">
        <v>7.9062000000000001</v>
      </c>
      <c r="AD88" s="1">
        <v>12.9392</v>
      </c>
      <c r="AE88" s="1">
        <v>8.86</v>
      </c>
      <c r="AF88" s="10" t="s">
        <v>131</v>
      </c>
      <c r="AG88" s="1">
        <f>G88*R88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42</v>
      </c>
      <c r="C89" s="1"/>
      <c r="D89" s="1">
        <v>179</v>
      </c>
      <c r="E89" s="1">
        <v>53</v>
      </c>
      <c r="F89" s="1">
        <v>82</v>
      </c>
      <c r="G89" s="8">
        <v>0.3</v>
      </c>
      <c r="H89" s="1">
        <v>40</v>
      </c>
      <c r="I89" s="1" t="s">
        <v>37</v>
      </c>
      <c r="J89" s="1"/>
      <c r="K89" s="1">
        <v>68</v>
      </c>
      <c r="L89" s="1">
        <f t="shared" ref="L89:L95" si="19">E89-K89</f>
        <v>-15</v>
      </c>
      <c r="M89" s="1">
        <f t="shared" si="12"/>
        <v>53</v>
      </c>
      <c r="N89" s="1"/>
      <c r="O89" s="1">
        <v>61.799999999999983</v>
      </c>
      <c r="P89" s="1">
        <v>0</v>
      </c>
      <c r="Q89" s="1">
        <f>M89/5</f>
        <v>10.6</v>
      </c>
      <c r="R89" s="5"/>
      <c r="S89" s="5"/>
      <c r="T89" s="1"/>
      <c r="U89" s="1"/>
      <c r="V89" s="1">
        <f t="shared" si="13"/>
        <v>13.566037735849056</v>
      </c>
      <c r="W89" s="1">
        <f t="shared" si="14"/>
        <v>13.566037735849056</v>
      </c>
      <c r="X89" s="1">
        <v>8.6</v>
      </c>
      <c r="Y89" s="1">
        <v>19.2</v>
      </c>
      <c r="Z89" s="1">
        <v>18.399999999999999</v>
      </c>
      <c r="AA89" s="1">
        <v>13.2</v>
      </c>
      <c r="AB89" s="1">
        <v>14.2</v>
      </c>
      <c r="AC89" s="1">
        <v>15.2</v>
      </c>
      <c r="AD89" s="1">
        <v>14</v>
      </c>
      <c r="AE89" s="1">
        <v>17.8</v>
      </c>
      <c r="AF89" s="1"/>
      <c r="AG89" s="1">
        <f>G89*R89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42</v>
      </c>
      <c r="C90" s="1">
        <v>11</v>
      </c>
      <c r="D90" s="1">
        <v>77</v>
      </c>
      <c r="E90" s="1">
        <v>39</v>
      </c>
      <c r="F90" s="1">
        <v>32</v>
      </c>
      <c r="G90" s="8">
        <v>0.3</v>
      </c>
      <c r="H90" s="1">
        <v>40</v>
      </c>
      <c r="I90" s="1" t="s">
        <v>37</v>
      </c>
      <c r="J90" s="1"/>
      <c r="K90" s="1">
        <v>57</v>
      </c>
      <c r="L90" s="1">
        <f t="shared" si="19"/>
        <v>-18</v>
      </c>
      <c r="M90" s="1">
        <f t="shared" si="12"/>
        <v>39</v>
      </c>
      <c r="N90" s="1"/>
      <c r="O90" s="1">
        <v>62</v>
      </c>
      <c r="P90" s="1">
        <v>0</v>
      </c>
      <c r="Q90" s="1">
        <f>M90/5</f>
        <v>7.8</v>
      </c>
      <c r="R90" s="5"/>
      <c r="S90" s="5"/>
      <c r="T90" s="1"/>
      <c r="U90" s="1"/>
      <c r="V90" s="1">
        <f t="shared" si="13"/>
        <v>12.051282051282051</v>
      </c>
      <c r="W90" s="1">
        <f t="shared" si="14"/>
        <v>12.051282051282051</v>
      </c>
      <c r="X90" s="1">
        <v>8.4</v>
      </c>
      <c r="Y90" s="1">
        <v>12.2</v>
      </c>
      <c r="Z90" s="1">
        <v>10.199999999999999</v>
      </c>
      <c r="AA90" s="1">
        <v>8.1999999999999993</v>
      </c>
      <c r="AB90" s="1">
        <v>7.2</v>
      </c>
      <c r="AC90" s="1">
        <v>8.4</v>
      </c>
      <c r="AD90" s="1">
        <v>12.2</v>
      </c>
      <c r="AE90" s="1">
        <v>13.6</v>
      </c>
      <c r="AF90" s="1" t="s">
        <v>134</v>
      </c>
      <c r="AG90" s="1">
        <f>G90*R90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36</v>
      </c>
      <c r="C91" s="1">
        <v>21.911999999999999</v>
      </c>
      <c r="D91" s="1">
        <v>27.408999999999999</v>
      </c>
      <c r="E91" s="1">
        <v>4.04</v>
      </c>
      <c r="F91" s="1">
        <v>34.5</v>
      </c>
      <c r="G91" s="8">
        <v>1</v>
      </c>
      <c r="H91" s="1">
        <v>45</v>
      </c>
      <c r="I91" s="1" t="s">
        <v>37</v>
      </c>
      <c r="J91" s="1"/>
      <c r="K91" s="1">
        <v>4.4000000000000004</v>
      </c>
      <c r="L91" s="1">
        <f t="shared" si="19"/>
        <v>-0.36000000000000032</v>
      </c>
      <c r="M91" s="1">
        <f t="shared" si="12"/>
        <v>4.04</v>
      </c>
      <c r="N91" s="1"/>
      <c r="O91" s="1">
        <v>0</v>
      </c>
      <c r="P91" s="1">
        <v>0</v>
      </c>
      <c r="Q91" s="1">
        <f>M91/5</f>
        <v>0.80800000000000005</v>
      </c>
      <c r="R91" s="5"/>
      <c r="S91" s="5"/>
      <c r="T91" s="1"/>
      <c r="U91" s="1"/>
      <c r="V91" s="1">
        <f t="shared" si="13"/>
        <v>42.698019801980195</v>
      </c>
      <c r="W91" s="1">
        <f t="shared" si="14"/>
        <v>42.698019801980195</v>
      </c>
      <c r="X91" s="1">
        <v>1.625</v>
      </c>
      <c r="Y91" s="1">
        <v>1.6352</v>
      </c>
      <c r="Z91" s="1">
        <v>2.4860000000000002</v>
      </c>
      <c r="AA91" s="1">
        <v>3.0322</v>
      </c>
      <c r="AB91" s="1">
        <v>2.7351999999999999</v>
      </c>
      <c r="AC91" s="1">
        <v>2.7284000000000002</v>
      </c>
      <c r="AD91" s="1">
        <v>1.6354</v>
      </c>
      <c r="AE91" s="1">
        <v>1.4</v>
      </c>
      <c r="AF91" s="26" t="s">
        <v>146</v>
      </c>
      <c r="AG91" s="1">
        <f>G91*R91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36</v>
      </c>
      <c r="C92" s="1">
        <v>33.677999999999997</v>
      </c>
      <c r="D92" s="1">
        <v>3.0630000000000002</v>
      </c>
      <c r="E92" s="1">
        <v>10.928000000000001</v>
      </c>
      <c r="F92" s="1">
        <v>22.916</v>
      </c>
      <c r="G92" s="8">
        <v>1</v>
      </c>
      <c r="H92" s="1">
        <v>50</v>
      </c>
      <c r="I92" s="1" t="s">
        <v>37</v>
      </c>
      <c r="J92" s="1"/>
      <c r="K92" s="1">
        <v>11.35</v>
      </c>
      <c r="L92" s="1">
        <f t="shared" si="19"/>
        <v>-0.42199999999999882</v>
      </c>
      <c r="M92" s="1">
        <f t="shared" si="12"/>
        <v>10.928000000000001</v>
      </c>
      <c r="N92" s="1"/>
      <c r="O92" s="1">
        <v>0</v>
      </c>
      <c r="P92" s="1">
        <v>0</v>
      </c>
      <c r="Q92" s="1">
        <f>M92/5</f>
        <v>2.1856</v>
      </c>
      <c r="R92" s="5">
        <v>4</v>
      </c>
      <c r="S92" s="5"/>
      <c r="T92" s="1"/>
      <c r="U92" s="1"/>
      <c r="V92" s="1">
        <f t="shared" si="13"/>
        <v>12.31515373352855</v>
      </c>
      <c r="W92" s="1">
        <f t="shared" si="14"/>
        <v>10.484992679355784</v>
      </c>
      <c r="X92" s="1">
        <v>1.3464</v>
      </c>
      <c r="Y92" s="1">
        <v>1.8915999999999999</v>
      </c>
      <c r="Z92" s="1">
        <v>1.8935999999999999</v>
      </c>
      <c r="AA92" s="1">
        <v>1.6095999999999999</v>
      </c>
      <c r="AB92" s="1">
        <v>3.7759999999999998</v>
      </c>
      <c r="AC92" s="1">
        <v>4.0817999999999994</v>
      </c>
      <c r="AD92" s="1">
        <v>1.9366000000000001</v>
      </c>
      <c r="AE92" s="1">
        <v>1.35</v>
      </c>
      <c r="AF92" s="1"/>
      <c r="AG92" s="1">
        <f>G92*R92</f>
        <v>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42</v>
      </c>
      <c r="C93" s="1"/>
      <c r="D93" s="1">
        <v>111</v>
      </c>
      <c r="E93" s="1">
        <v>18</v>
      </c>
      <c r="F93" s="1">
        <v>66</v>
      </c>
      <c r="G93" s="8">
        <v>0.3</v>
      </c>
      <c r="H93" s="1">
        <v>40</v>
      </c>
      <c r="I93" s="1" t="s">
        <v>37</v>
      </c>
      <c r="J93" s="1"/>
      <c r="K93" s="1">
        <v>18</v>
      </c>
      <c r="L93" s="1">
        <f t="shared" si="19"/>
        <v>0</v>
      </c>
      <c r="M93" s="1">
        <f t="shared" si="12"/>
        <v>18</v>
      </c>
      <c r="N93" s="1"/>
      <c r="O93" s="1">
        <v>54.399999999999991</v>
      </c>
      <c r="P93" s="1">
        <v>0</v>
      </c>
      <c r="Q93" s="1">
        <f>M93/5</f>
        <v>3.6</v>
      </c>
      <c r="R93" s="5"/>
      <c r="S93" s="5"/>
      <c r="T93" s="1"/>
      <c r="U93" s="1"/>
      <c r="V93" s="1">
        <f t="shared" si="13"/>
        <v>33.444444444444443</v>
      </c>
      <c r="W93" s="1">
        <f t="shared" si="14"/>
        <v>33.444444444444443</v>
      </c>
      <c r="X93" s="1">
        <v>5.6</v>
      </c>
      <c r="Y93" s="1">
        <v>12.2</v>
      </c>
      <c r="Z93" s="1">
        <v>10.6</v>
      </c>
      <c r="AA93" s="1">
        <v>6.6</v>
      </c>
      <c r="AB93" s="1">
        <v>5.4</v>
      </c>
      <c r="AC93" s="1">
        <v>5.2</v>
      </c>
      <c r="AD93" s="1">
        <v>6</v>
      </c>
      <c r="AE93" s="1">
        <v>4</v>
      </c>
      <c r="AF93" s="1"/>
      <c r="AG93" s="1">
        <f>G93*R93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42</v>
      </c>
      <c r="C94" s="1">
        <v>67</v>
      </c>
      <c r="D94" s="1">
        <v>71</v>
      </c>
      <c r="E94" s="1">
        <v>19</v>
      </c>
      <c r="F94" s="1">
        <v>56</v>
      </c>
      <c r="G94" s="8">
        <v>0.12</v>
      </c>
      <c r="H94" s="1">
        <v>45</v>
      </c>
      <c r="I94" s="1" t="s">
        <v>37</v>
      </c>
      <c r="J94" s="1"/>
      <c r="K94" s="1">
        <v>24</v>
      </c>
      <c r="L94" s="1">
        <f t="shared" si="19"/>
        <v>-5</v>
      </c>
      <c r="M94" s="1">
        <f t="shared" si="12"/>
        <v>19</v>
      </c>
      <c r="N94" s="1"/>
      <c r="O94" s="1">
        <v>4.4000000000000057</v>
      </c>
      <c r="P94" s="1">
        <v>0</v>
      </c>
      <c r="Q94" s="1">
        <f>M94/5</f>
        <v>3.8</v>
      </c>
      <c r="R94" s="5"/>
      <c r="S94" s="5"/>
      <c r="T94" s="1"/>
      <c r="U94" s="1"/>
      <c r="V94" s="1">
        <f t="shared" si="13"/>
        <v>15.894736842105265</v>
      </c>
      <c r="W94" s="1">
        <f t="shared" si="14"/>
        <v>15.894736842105265</v>
      </c>
      <c r="X94" s="1">
        <v>5.4</v>
      </c>
      <c r="Y94" s="1">
        <v>7.2</v>
      </c>
      <c r="Z94" s="1">
        <v>7.8</v>
      </c>
      <c r="AA94" s="1">
        <v>3.2</v>
      </c>
      <c r="AB94" s="1">
        <v>7.6</v>
      </c>
      <c r="AC94" s="1">
        <v>11.6</v>
      </c>
      <c r="AD94" s="1">
        <v>6</v>
      </c>
      <c r="AE94" s="1">
        <v>5.8</v>
      </c>
      <c r="AF94" s="1"/>
      <c r="AG94" s="1">
        <f>G94*R94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139</v>
      </c>
      <c r="B95" s="1" t="s">
        <v>36</v>
      </c>
      <c r="C95" s="1"/>
      <c r="D95" s="1"/>
      <c r="E95" s="1"/>
      <c r="F95" s="1"/>
      <c r="G95" s="8">
        <v>1</v>
      </c>
      <c r="H95" s="1">
        <v>180</v>
      </c>
      <c r="I95" s="1" t="s">
        <v>37</v>
      </c>
      <c r="J95" s="1"/>
      <c r="K95" s="1"/>
      <c r="L95" s="1">
        <f t="shared" si="19"/>
        <v>0</v>
      </c>
      <c r="M95" s="1">
        <f t="shared" si="12"/>
        <v>0</v>
      </c>
      <c r="N95" s="1"/>
      <c r="O95" s="1"/>
      <c r="P95" s="10"/>
      <c r="Q95" s="1">
        <f>M95/5</f>
        <v>0</v>
      </c>
      <c r="R95" s="17">
        <v>4</v>
      </c>
      <c r="S95" s="5"/>
      <c r="T95" s="1"/>
      <c r="U95" s="1"/>
      <c r="V95" s="1" t="e">
        <f t="shared" si="13"/>
        <v>#DIV/0!</v>
      </c>
      <c r="W95" s="1" t="e">
        <f t="shared" si="14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0" t="s">
        <v>131</v>
      </c>
      <c r="AG95" s="1">
        <f>G95*R95</f>
        <v>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AG95" xr:uid="{7C027A3C-E1EE-448D-89BF-DC35EDAD57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2025-10-28T12:19:54Z</dcterms:created>
  <dcterms:modified xsi:type="dcterms:W3CDTF">2025-10-28T12:33:09Z</dcterms:modified>
</cp:coreProperties>
</file>