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FA656AB1-86E0-4A3B-A753-ABD4A69F92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21" r:id="rId1"/>
  </sheets>
  <definedNames>
    <definedName name="_xlnm._FilterDatabase" localSheetId="0" hidden="1">машины!$A$9:$I$102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21" l="1"/>
  <c r="F92" i="21"/>
  <c r="F84" i="21"/>
  <c r="F83" i="21"/>
  <c r="F95" i="21"/>
  <c r="F93" i="21"/>
  <c r="F89" i="21"/>
  <c r="F88" i="21"/>
  <c r="F85" i="21"/>
  <c r="F82" i="21"/>
  <c r="F79" i="21"/>
  <c r="F76" i="21"/>
  <c r="F73" i="21"/>
  <c r="F68" i="21"/>
  <c r="F66" i="21"/>
  <c r="F59" i="21"/>
  <c r="F58" i="21"/>
  <c r="F54" i="21"/>
  <c r="F51" i="21"/>
  <c r="F50" i="21"/>
  <c r="F49" i="21"/>
  <c r="F48" i="21"/>
  <c r="F42" i="21"/>
  <c r="F39" i="21"/>
  <c r="F29" i="21"/>
  <c r="F28" i="21"/>
  <c r="F27" i="21"/>
  <c r="F25" i="21"/>
  <c r="F24" i="21"/>
  <c r="F23" i="21"/>
  <c r="F22" i="21"/>
  <c r="F20" i="21"/>
  <c r="F18" i="21"/>
  <c r="F17" i="21"/>
  <c r="F14" i="21"/>
  <c r="F13" i="21"/>
  <c r="F98" i="21"/>
  <c r="F74" i="21" l="1"/>
  <c r="F77" i="21"/>
  <c r="F45" i="21"/>
  <c r="F44" i="21"/>
  <c r="A42" i="21"/>
  <c r="A88" i="21"/>
  <c r="A89" i="21"/>
  <c r="A98" i="21"/>
  <c r="F37" i="21"/>
  <c r="A37" i="21"/>
  <c r="A50" i="21"/>
  <c r="F55" i="21"/>
  <c r="A51" i="21"/>
  <c r="A84" i="21"/>
  <c r="A55" i="21"/>
  <c r="F11" i="21"/>
  <c r="F33" i="21"/>
  <c r="F32" i="21"/>
  <c r="F31" i="21"/>
  <c r="A31" i="21"/>
  <c r="A32" i="21"/>
  <c r="A33" i="21"/>
  <c r="F26" i="21"/>
  <c r="A23" i="21"/>
  <c r="A24" i="21"/>
  <c r="A25" i="21"/>
  <c r="A26" i="21"/>
  <c r="A28" i="21"/>
  <c r="A29" i="21"/>
  <c r="A13" i="21"/>
  <c r="A48" i="21"/>
  <c r="F15" i="21"/>
  <c r="A68" i="21"/>
  <c r="A11" i="21"/>
  <c r="F12" i="21"/>
  <c r="F78" i="21"/>
  <c r="A79" i="21"/>
  <c r="A78" i="21"/>
  <c r="A92" i="21"/>
  <c r="A49" i="21"/>
  <c r="A18" i="21"/>
  <c r="F90" i="21"/>
  <c r="A90" i="21"/>
  <c r="A59" i="21"/>
  <c r="F52" i="21"/>
  <c r="A52" i="21"/>
  <c r="F99" i="21"/>
  <c r="A94" i="21"/>
  <c r="A95" i="21"/>
  <c r="A96" i="21"/>
  <c r="A97" i="21"/>
  <c r="A99" i="21"/>
  <c r="F97" i="21"/>
  <c r="F86" i="21"/>
  <c r="F75" i="21"/>
  <c r="F72" i="21"/>
  <c r="F71" i="21"/>
  <c r="F70" i="21"/>
  <c r="F69" i="21"/>
  <c r="F67" i="21"/>
  <c r="F63" i="21"/>
  <c r="F57" i="21"/>
  <c r="F46" i="21"/>
  <c r="F43" i="21"/>
  <c r="F41" i="21"/>
  <c r="F40" i="21"/>
  <c r="F38" i="21"/>
  <c r="F36" i="21"/>
  <c r="F21" i="21"/>
  <c r="F19" i="21"/>
  <c r="F16" i="21"/>
  <c r="F96" i="21"/>
  <c r="F62" i="21"/>
  <c r="F47" i="21"/>
  <c r="A93" i="21"/>
  <c r="A87" i="21"/>
  <c r="A86" i="21"/>
  <c r="A85" i="21"/>
  <c r="A83" i="21"/>
  <c r="A82" i="21"/>
  <c r="A81" i="21"/>
  <c r="A76" i="21"/>
  <c r="A75" i="21"/>
  <c r="A73" i="21"/>
  <c r="A72" i="21"/>
  <c r="A71" i="21"/>
  <c r="A70" i="21"/>
  <c r="A69" i="21"/>
  <c r="A67" i="21"/>
  <c r="A66" i="21"/>
  <c r="A65" i="21"/>
  <c r="A63" i="21"/>
  <c r="A62" i="21"/>
  <c r="A61" i="21"/>
  <c r="A58" i="21"/>
  <c r="A57" i="21"/>
  <c r="A56" i="21"/>
  <c r="A54" i="21"/>
  <c r="A47" i="21"/>
  <c r="A46" i="21"/>
  <c r="A41" i="21"/>
  <c r="A40" i="21"/>
  <c r="A39" i="21"/>
  <c r="A38" i="21"/>
  <c r="A36" i="21"/>
  <c r="A35" i="21"/>
  <c r="A34" i="21"/>
  <c r="A22" i="21"/>
  <c r="A21" i="21"/>
  <c r="A20" i="21"/>
  <c r="A19" i="21"/>
  <c r="A17" i="21"/>
  <c r="A16" i="21"/>
  <c r="A12" i="21"/>
  <c r="F34" i="21"/>
  <c r="F35" i="21"/>
  <c r="F61" i="21"/>
  <c r="F81" i="21"/>
  <c r="F65" i="21"/>
  <c r="F87" i="21"/>
  <c r="E100" i="21"/>
  <c r="F100" i="21" l="1"/>
</calcChain>
</file>

<file path=xl/sharedStrings.xml><?xml version="1.0" encoding="utf-8"?>
<sst xmlns="http://schemas.openxmlformats.org/spreadsheetml/2006/main" count="193" uniqueCount="112">
  <si>
    <t xml:space="preserve">Грузополучатель: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</si>
  <si>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</si>
  <si>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</si>
  <si>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</si>
  <si>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</si>
  <si>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</si>
  <si>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Название материала</t>
  </si>
  <si>
    <t>ЕИ</t>
  </si>
  <si>
    <t>Код материала</t>
  </si>
  <si>
    <t>Заказ кг/шт</t>
  </si>
  <si>
    <t>Примечание</t>
  </si>
  <si>
    <t>Вареные колбасы</t>
  </si>
  <si>
    <t>Сосиски</t>
  </si>
  <si>
    <t>Сардельки</t>
  </si>
  <si>
    <t>Полукопченые колбасы</t>
  </si>
  <si>
    <t>Варенокопченые колбасы</t>
  </si>
  <si>
    <t>Ветчины</t>
  </si>
  <si>
    <t>ВСЕГО:</t>
  </si>
  <si>
    <t>КГ</t>
  </si>
  <si>
    <t>ШТ</t>
  </si>
  <si>
    <t>Сырокопченые колбасы</t>
  </si>
  <si>
    <t>Копчености варенокопченые</t>
  </si>
  <si>
    <t xml:space="preserve">Дата отгрузки с ОМПК: </t>
  </si>
  <si>
    <t>Срок реализации, суток</t>
  </si>
  <si>
    <t>Вес нетто короба,      кг</t>
  </si>
  <si>
    <t>Вес нетто,  кг</t>
  </si>
  <si>
    <t>ZOR</t>
  </si>
  <si>
    <t>МЯСНАЯ Папа может вар п/о_СНГ</t>
  </si>
  <si>
    <t>ФИЛЕЙНАЯ Папа может вар п/о_СНГ</t>
  </si>
  <si>
    <t>КАРБОНAД СТОЛИЧНЫЙ ПМ к/в кр/к в/у_СНГ</t>
  </si>
  <si>
    <t>тел: 8 (495) 980-53-93, доб. 39-06</t>
  </si>
  <si>
    <t>ЭКСТРА Папа может вар п/о 0.4кг_СНГ</t>
  </si>
  <si>
    <t>МЯСНАЯ Папа может вар п/о 0.4кг_СНГ</t>
  </si>
  <si>
    <t xml:space="preserve">Место отгрузки: </t>
  </si>
  <si>
    <t>АРОМАТНАЯ Папа может с/к в/у 1/250_СНГ</t>
  </si>
  <si>
    <t>ЮБИЛЕЙНАЯ Папа может с/к в/у 1/250_СНГ</t>
  </si>
  <si>
    <t>САЛЯМИ ИТАЛЬЯНСКАЯ с/к в/у 1/150_СНГ_60с</t>
  </si>
  <si>
    <t>МЯСНЫЕ Папа может сос п/о в/у 0.4кг_45с</t>
  </si>
  <si>
    <t>СОЧНЫЙ ГРИЛЬ ПМ сос п/о мгс 0.41кг 8шт.</t>
  </si>
  <si>
    <t>БАВАРСКИЕ ПМ сос ц/о мгс 0.35кг 8шт.</t>
  </si>
  <si>
    <t>СЛИВОЧНЫЕ ПМ сос п/о мгс 0.41кг 10шт.</t>
  </si>
  <si>
    <t>ШПИКАЧКИ СОЧНЫЕ С БЕКОНОМ п/о мгс 0.3кг</t>
  </si>
  <si>
    <t>ШПИКАЧКИ СОЧНЫЕ С БЕКОНОМ п/о мгс 1*3</t>
  </si>
  <si>
    <t>САЛЯМИ ИТАЛЬЯНСКАЯ с/к в/у 1/250*8_120с</t>
  </si>
  <si>
    <t>ОКОРОК КОПЧЕНЫЙ к/в мл/к в/у 0.3кг_СНГ</t>
  </si>
  <si>
    <t>СВИНИНА ПО-ДОМАШ. к/в мл/к в/у 0.3кг_СНГ</t>
  </si>
  <si>
    <t>КЛАССИЧЕСКАЯ Коровино вар п/о(обвязка)</t>
  </si>
  <si>
    <t>КОПЧЕНЫЕ сос п/о мгс 0.45кг 7шт.</t>
  </si>
  <si>
    <t>МОЛОЧНЫЕ ПРЕМИУМ ПМ сос п/о мгс 0.6кг</t>
  </si>
  <si>
    <t>МЯСНЫЕ Папа может сар б/о мгс 1*3_СНГ</t>
  </si>
  <si>
    <t>ШПИКАЧКИ СОЧНЫЕ сар б/о мгс 1*3 Ашан 45с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</si>
  <si>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</si>
  <si>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</si>
  <si>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</si>
  <si>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ПОСОЛЬСКАЯ Папа может с/к в/у</t>
  </si>
  <si>
    <t>ЭКСТРА Папа может с/к в/у_Л</t>
  </si>
  <si>
    <t>ВЕТЧ.МЯСНАЯ Папа может п/о 0.4кг 8шт.</t>
  </si>
  <si>
    <t>ВЕТЧ.МЯСНАЯ Папа может п/о</t>
  </si>
  <si>
    <t>ФИЛЕЙНЫЕ Папа Может сос ц/о мгс 0.4кг</t>
  </si>
  <si>
    <t>СЫТНЫЕ Папа может сар б/о мгс 1*3_Маяк</t>
  </si>
  <si>
    <t>ПОСОЛЬСКАЯ ПМ с/к с/н в/у 1/100 10шт_СНГ</t>
  </si>
  <si>
    <t>МЯСНАЯ СО ШПИКОМ Папа может вар п/о_СНГ</t>
  </si>
  <si>
    <t>МЯСНЫЕ ПМ сос п/о мгс 1*3_СНГ_45с</t>
  </si>
  <si>
    <t>Самовывоз</t>
  </si>
  <si>
    <t>СЕРВЕЛАТ КРЕМЛЕВСКИЙ в/к в/у 0.33кг 8шт.</t>
  </si>
  <si>
    <t>КЛАССИЧЕСКАЯ ПМ вар п/о 0.35 кг</t>
  </si>
  <si>
    <t>СЕРВЕЛАТ ЕВРОПЕЙСКИЙ в/к в/у</t>
  </si>
  <si>
    <t>РУССКАЯ ПРЕМИУМ ПМ вар ф/о в/у</t>
  </si>
  <si>
    <t>ДОКТОРСКАЯ ПРЕМИУМ вар п/о 0.4кг 8шт.</t>
  </si>
  <si>
    <t>МОЛОЧНЫЕ ГОСТ сос ц/о мгс 0.4кг 7шт.</t>
  </si>
  <si>
    <t>ДОКТОРСКАЯ ПРЕМИУМ вар б/о мгс_30с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</si>
  <si>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</si>
  <si>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</si>
  <si>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</si>
  <si>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</si>
  <si>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</si>
  <si>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</si>
  <si>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РУБЛЕНЫЕ сос ц/о мгс 0.36кг 6шт.</t>
  </si>
  <si>
    <t>С СЫРОМ сос ц/о мгс 0.41кг 6шт.</t>
  </si>
  <si>
    <t>ИСПАНСКИЕ сос ц/о мгс 0.41кг 6шт.</t>
  </si>
  <si>
    <t>С ГОВЯДИНОЙ ПМ сар б/о мгс 0.4кг_45с</t>
  </si>
  <si>
    <t>МОЛОЧ.ПРЕМИУМ ПМ сос п/о мгс 1.5*4_О_50с</t>
  </si>
  <si>
    <t>МЯСНЫЕ С ГОВЯД.ПМ сос п/о мгс 0.4кг_50с</t>
  </si>
  <si>
    <t>СОЧНЫЕ ПМ сос п/о в/у 1/350 8шт_50с</t>
  </si>
  <si>
    <t>СОЧНЫЕ ПМ сос п/о мгс 0.41кг_СНГ_50с</t>
  </si>
  <si>
    <t>СОЧНЫЕ ПМ сос п/о мгс 1.5*4_А_50с</t>
  </si>
  <si>
    <t>СЕРВЕЛАТ КОПЧ.НА БУКЕ в/к в/у 0.35кг_СНГ</t>
  </si>
  <si>
    <t>СЕРВЕЛАТ КАРЕЛЬСКИЙ ПМ вк в/у 0.28кг_СНГ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</si>
  <si>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</si>
  <si>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</si>
  <si>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</si>
  <si>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</si>
  <si>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</si>
  <si>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</si>
  <si>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СЕРВЕЛАТ КОПЧЕНЫЙ НА БУКЕ в/к в/у_СНГ</t>
  </si>
  <si>
    <t>СЕРВЕЛАТ ОХОТНИЧИЙ в/к в/у 0.35кг_СНГ</t>
  </si>
  <si>
    <t>СЕРВЕЛАТ КРЕМЛЕВСКИЙ в/к в/у 0.84кг</t>
  </si>
  <si>
    <t>БЕКОН Останкино с/к с/н в/у 1/180_СНГ_50</t>
  </si>
  <si>
    <t>ЭКСТРА Папа может с/к с/н в/у 1/100 14шт</t>
  </si>
  <si>
    <t>ФИЛЕЙНЫЕ Папа может сос ц/о мгс 1.5*2</t>
  </si>
  <si>
    <t>ФИЛЕЙНЫЕ Папа может сос ц/о мгс 0.72*4</t>
  </si>
  <si>
    <t>МОЛОЧНЫЕ ПМ сос п/о мгс 0.41кг 10шт_СНГ</t>
  </si>
  <si>
    <t>OOO "MOS PROD TORG"</t>
  </si>
  <si>
    <t>ГРУДИНКА ПРЕМИУМ к/в мл/к в/у 0.3кг_50с</t>
  </si>
  <si>
    <t>АРОМАТНАЯ с/к в/у</t>
  </si>
  <si>
    <t>ЮБИЛЕЙНАЯ с/к в/у_Л</t>
  </si>
  <si>
    <t>МЯСНЫЕ С ГОВЯДИНОЙ ПМ сос п/о мгс 1.5*4</t>
  </si>
  <si>
    <t>ФИЛЕЙНАЯ Папа может вар п/о 0.5кг 8шт.</t>
  </si>
  <si>
    <t>ЭКСТРА Папа может вар п/о</t>
  </si>
  <si>
    <t>СЕРВЕЛАТ ЕВРОПЕЙСКИЙ в/к в/у 0.33кг 8шт.</t>
  </si>
  <si>
    <t>ГОВЯЖЬЯ Папа может вар п/о</t>
  </si>
  <si>
    <t>СЕРВЕЛАТ ОХОТНИЧИЙ ПМ в/к в/у 0.28кг_СНГ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</si>
</sst>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darkGray">
        <fgColor indexed="42"/>
        <bgColor rgb="FFFFFF00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 applyNumberFormat="0" applyProtection="0">
      <alignment horizontal="left" vertical="center" indent="1"/>
    </xf>
    <xf numFmtId="4" fontId="19" fillId="2" borderId="1" applyNumberFormat="0" applyProtection="0">
      <alignment horizontal="left" vertical="center" indent="1"/>
    </xf>
    <xf numFmtId="0" fontId="3" fillId="0" borderId="0"/>
    <xf numFmtId="0" fontId="20" fillId="0" borderId="0"/>
  </cellStyleXfs>
  <cellXfs count="84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Fill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Fill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Fill="1" applyBorder="1" applyAlignment="1">
      <alignment horizontal="right"/>
    </xf>
    <xf numFmtId="0" fontId="10" fillId="0" borderId="8" xfId="0" applyFont="1" applyFill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0" fontId="0" fillId="0" borderId="0" xfId="0"/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164" fontId="15" fillId="6" borderId="1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Border="1" applyAlignment="1">
      <alignment horizontal="righ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" fontId="1" fillId="10" borderId="11" xfId="0" applyNumberFormat="1" applyFont="1" applyFill="1" applyBorder="1" applyAlignment="1">
      <alignment horizontal="center" vertical="center" wrapText="1"/>
    </xf>
    <xf numFmtId="2" fontId="10" fillId="9" borderId="5" xfId="0" applyNumberFormat="1" applyFont="1" applyFill="1" applyBorder="1" applyAlignment="1">
      <alignment horizontal="right"/>
    </xf>
    <xf numFmtId="0" fontId="10" fillId="9" borderId="5" xfId="0" applyFont="1" applyFill="1" applyBorder="1" applyAlignment="1">
      <alignment horizontal="right"/>
    </xf>
    <xf numFmtId="1" fontId="13" fillId="6" borderId="12" xfId="0" applyNumberFormat="1" applyFont="1" applyFill="1" applyBorder="1" applyAlignment="1">
      <alignment horizontal="center" vertical="center"/>
    </xf>
    <xf numFmtId="1" fontId="13" fillId="6" borderId="13" xfId="0" applyNumberFormat="1" applyFont="1" applyFill="1" applyBorder="1" applyAlignment="1">
      <alignment horizontal="center" vertical="center"/>
    </xf>
    <xf numFmtId="1" fontId="13" fillId="6" borderId="14" xfId="0" applyNumberFormat="1" applyFont="1" applyFill="1" applyBorder="1" applyAlignment="1">
      <alignment horizontal="center" vertical="center"/>
    </xf>
    <xf numFmtId="1" fontId="16" fillId="6" borderId="12" xfId="0" applyNumberFormat="1" applyFont="1" applyFill="1" applyBorder="1" applyAlignment="1">
      <alignment horizontal="left" vertical="center"/>
    </xf>
    <xf numFmtId="1" fontId="16" fillId="6" borderId="13" xfId="0" applyNumberFormat="1" applyFont="1" applyFill="1" applyBorder="1" applyAlignment="1">
      <alignment horizontal="left" vertical="center"/>
    </xf>
    <xf numFmtId="1" fontId="16" fillId="6" borderId="14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0000000}"/>
    <cellStyle name="SAPBEXstdItem 3" xfId="2" xr:uid="{00000000-0005-0000-0000-000001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7" name="Picture 7406">
          <a:extLst>
            <a:ext uri="{FF2B5EF4-FFF2-40B4-BE49-F238E27FC236}">
              <a16:creationId xmlns:a16="http://schemas.microsoft.com/office/drawing/2014/main" id="{28F3FC03-DE86-47C3-A5D3-ABF70CF65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8" name="Picture 7406">
          <a:extLst>
            <a:ext uri="{FF2B5EF4-FFF2-40B4-BE49-F238E27FC236}">
              <a16:creationId xmlns:a16="http://schemas.microsoft.com/office/drawing/2014/main" id="{C2D06005-0CD7-476A-8EC1-98CE451D9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6629" name="Picture 7406">
          <a:extLst>
            <a:ext uri="{FF2B5EF4-FFF2-40B4-BE49-F238E27FC236}">
              <a16:creationId xmlns:a16="http://schemas.microsoft.com/office/drawing/2014/main" id="{11F9CB3E-365A-4DF4-8658-D09F1E005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4"/>
  <sheetViews>
    <sheetView tabSelected="1" zoomScaleNormal="100" workbookViewId="0">
      <pane ySplit="9" topLeftCell="A97" activePane="bottomLeft" state="frozen"/>
      <selection pane="bottomLeft" activeCell="D4" sqref="D4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1" customWidth="1"/>
    <col min="4" max="4" width="15.5703125" style="41" customWidth="1"/>
    <col min="5" max="5" width="12.85546875" style="59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8" customWidth="1"/>
    <col min="11" max="11" width="15.140625" style="6" customWidth="1"/>
    <col min="12" max="16384" width="9.140625" style="6"/>
  </cols>
  <sheetData>
    <row r="1" spans="1:18" ht="27" customHeight="1" thickTop="1" thickBot="1" x14ac:dyDescent="0.3">
      <c r="A1" s="38"/>
      <c r="B1" s="38"/>
      <c r="C1" s="39" t="s">
        <v>0</v>
      </c>
      <c r="D1" s="40">
        <v>130500100</v>
      </c>
      <c r="E1" s="78" t="s">
        <v>102</v>
      </c>
      <c r="F1" s="79"/>
      <c r="G1" s="79"/>
      <c r="H1" s="79"/>
      <c r="I1" s="80"/>
    </row>
    <row r="2" spans="1:18" ht="16.5" thickTop="1" thickBot="1" x14ac:dyDescent="0.3">
      <c r="A2" s="38"/>
      <c r="B2" s="38"/>
      <c r="C2" s="38"/>
      <c r="D2" s="38"/>
      <c r="E2" s="50"/>
      <c r="F2" s="38"/>
      <c r="G2" s="38"/>
      <c r="H2" s="38"/>
      <c r="I2" s="38"/>
    </row>
    <row r="3" spans="1:18" ht="19.5" thickTop="1" thickBot="1" x14ac:dyDescent="0.3">
      <c r="A3" s="38"/>
      <c r="B3" s="41"/>
      <c r="C3" s="42" t="s">
        <v>22</v>
      </c>
      <c r="D3" s="43">
        <v>45965</v>
      </c>
      <c r="E3" s="51" t="s">
        <v>1</v>
      </c>
      <c r="F3" s="81" t="s">
        <v>63</v>
      </c>
      <c r="G3" s="82"/>
      <c r="H3" s="82"/>
      <c r="I3" s="83"/>
    </row>
    <row r="4" spans="1:18" ht="17.25" thickTop="1" thickBot="1" x14ac:dyDescent="0.3">
      <c r="A4" s="38"/>
      <c r="B4" s="38"/>
      <c r="C4" s="38"/>
      <c r="D4" s="38"/>
      <c r="E4" s="42" t="s">
        <v>33</v>
      </c>
      <c r="F4" s="81"/>
      <c r="G4" s="82"/>
      <c r="H4" s="82"/>
      <c r="I4" s="83"/>
    </row>
    <row r="5" spans="1:18" ht="15.75" thickTop="1" x14ac:dyDescent="0.25">
      <c r="A5" s="38"/>
      <c r="B5" s="38"/>
      <c r="C5" s="42" t="s">
        <v>2</v>
      </c>
      <c r="D5" s="42"/>
      <c r="E5" s="52"/>
      <c r="F5" s="44"/>
      <c r="G5" s="45"/>
      <c r="H5" s="45"/>
      <c r="I5" s="38"/>
    </row>
    <row r="6" spans="1:18" ht="15.75" thickBot="1" x14ac:dyDescent="0.3">
      <c r="A6" s="38"/>
      <c r="B6" s="38"/>
      <c r="C6" s="38"/>
      <c r="D6" s="42" t="s">
        <v>3</v>
      </c>
      <c r="E6" s="52"/>
      <c r="F6" s="48"/>
      <c r="G6" s="49" t="s">
        <v>30</v>
      </c>
      <c r="H6" s="45"/>
      <c r="I6" s="38"/>
    </row>
    <row r="7" spans="1:18" ht="19.5" thickTop="1" thickBot="1" x14ac:dyDescent="0.3">
      <c r="A7" s="38"/>
      <c r="B7" s="46" t="s">
        <v>4</v>
      </c>
      <c r="C7" s="38"/>
      <c r="D7" s="42" t="s">
        <v>5</v>
      </c>
      <c r="E7" s="53" t="s">
        <v>26</v>
      </c>
      <c r="F7" s="47"/>
      <c r="G7" s="47"/>
      <c r="H7" s="47"/>
      <c r="I7" s="47"/>
    </row>
    <row r="8" spans="1:18" ht="16.5" thickTop="1" thickBot="1" x14ac:dyDescent="0.3">
      <c r="A8" s="38"/>
      <c r="B8" s="38"/>
      <c r="C8" s="38"/>
      <c r="D8" s="38"/>
      <c r="E8" s="50"/>
      <c r="F8" s="38"/>
      <c r="G8" s="38"/>
      <c r="H8" s="38"/>
      <c r="I8" s="38"/>
    </row>
    <row r="9" spans="1:18" s="12" customFormat="1" ht="47.25" customHeight="1" thickTop="1" thickBot="1" x14ac:dyDescent="0.25">
      <c r="A9" s="10"/>
      <c r="B9" s="10" t="s">
        <v>6</v>
      </c>
      <c r="C9" s="10" t="s">
        <v>7</v>
      </c>
      <c r="D9" s="10" t="s">
        <v>8</v>
      </c>
      <c r="E9" s="54" t="s">
        <v>9</v>
      </c>
      <c r="F9" s="10" t="s">
        <v>25</v>
      </c>
      <c r="G9" s="10" t="s">
        <v>24</v>
      </c>
      <c r="H9" s="10" t="s">
        <v>23</v>
      </c>
      <c r="I9" s="11" t="s">
        <v>10</v>
      </c>
      <c r="J9" s="69"/>
      <c r="K9" s="6"/>
      <c r="L9" s="6"/>
      <c r="M9" s="6"/>
      <c r="N9" s="6"/>
      <c r="O9" s="6"/>
      <c r="P9" s="6"/>
      <c r="Q9" s="6"/>
      <c r="R9" s="6"/>
    </row>
    <row r="10" spans="1:18" ht="15.75" thickTop="1" thickBot="1" x14ac:dyDescent="0.25">
      <c r="A10" s="35"/>
      <c r="B10" s="3" t="s">
        <v>11</v>
      </c>
      <c r="C10" s="13"/>
      <c r="D10" s="13"/>
      <c r="E10" s="55"/>
      <c r="F10" s="13"/>
      <c r="G10" s="21"/>
      <c r="H10" s="13"/>
      <c r="I10" s="13"/>
    </row>
    <row r="11" spans="1:18" s="17" customFormat="1" ht="15" thickTop="1" x14ac:dyDescent="0.2">
      <c r="A11" s="64" t="str">
        <f>RIGHT(D11,4)</f>
        <v>7231</v>
      </c>
      <c r="B11" s="64" t="s">
        <v>65</v>
      </c>
      <c r="C11" s="4" t="s">
        <v>19</v>
      </c>
      <c r="D11" s="65">
        <v>1001013957231</v>
      </c>
      <c r="E11" s="56"/>
      <c r="F11" s="14">
        <f>E11*0.35</f>
        <v>0</v>
      </c>
      <c r="G11" s="14"/>
      <c r="H11" s="16"/>
      <c r="I11" s="16"/>
      <c r="J11" s="68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4" t="str">
        <f t="shared" ref="A12:A21" si="0">RIGHT(D12,4)</f>
        <v>6859</v>
      </c>
      <c r="B12" s="64" t="s">
        <v>46</v>
      </c>
      <c r="C12" s="4" t="s">
        <v>18</v>
      </c>
      <c r="D12" s="65">
        <v>1001013956859</v>
      </c>
      <c r="E12" s="56"/>
      <c r="F12" s="14">
        <f>E12</f>
        <v>0</v>
      </c>
      <c r="G12" s="14"/>
      <c r="H12" s="16"/>
      <c r="I12" s="16"/>
      <c r="J12" s="68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7" t="str">
        <f t="shared" si="0"/>
        <v>5247</v>
      </c>
      <c r="B13" s="67" t="s">
        <v>67</v>
      </c>
      <c r="C13" s="62" t="s">
        <v>18</v>
      </c>
      <c r="D13" s="70">
        <v>1001010855247</v>
      </c>
      <c r="E13" s="56"/>
      <c r="F13" s="14">
        <f t="shared" ref="F13:F14" si="1">E13</f>
        <v>0</v>
      </c>
      <c r="G13" s="14"/>
      <c r="H13" s="16"/>
      <c r="I13" s="16"/>
      <c r="J13" s="68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6">
        <v>5246</v>
      </c>
      <c r="B14" s="64" t="s">
        <v>70</v>
      </c>
      <c r="C14" s="4" t="s">
        <v>18</v>
      </c>
      <c r="D14" s="65">
        <v>1001010105246</v>
      </c>
      <c r="E14" s="56"/>
      <c r="F14" s="14">
        <f t="shared" si="1"/>
        <v>0</v>
      </c>
      <c r="G14" s="14"/>
      <c r="H14" s="16"/>
      <c r="I14" s="16"/>
      <c r="J14" s="68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6">
        <v>6325</v>
      </c>
      <c r="B15" s="64" t="s">
        <v>68</v>
      </c>
      <c r="C15" s="4" t="s">
        <v>19</v>
      </c>
      <c r="D15" s="65">
        <v>1001010106325</v>
      </c>
      <c r="E15" s="56"/>
      <c r="F15" s="14">
        <f>E15*0.4</f>
        <v>0</v>
      </c>
      <c r="G15" s="14"/>
      <c r="H15" s="16"/>
      <c r="I15" s="16"/>
      <c r="J15" s="68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4" t="str">
        <f t="shared" si="0"/>
        <v>6334</v>
      </c>
      <c r="B16" s="64" t="s">
        <v>32</v>
      </c>
      <c r="C16" s="4" t="s">
        <v>19</v>
      </c>
      <c r="D16" s="65">
        <v>1001012486334</v>
      </c>
      <c r="E16" s="56"/>
      <c r="F16" s="14">
        <f>E16*0.4</f>
        <v>0</v>
      </c>
      <c r="G16" s="36"/>
      <c r="H16" s="16"/>
      <c r="I16" s="16"/>
    </row>
    <row r="17" spans="1:18" x14ac:dyDescent="0.2">
      <c r="A17" s="64" t="str">
        <f t="shared" si="0"/>
        <v>4405</v>
      </c>
      <c r="B17" s="64" t="s">
        <v>27</v>
      </c>
      <c r="C17" s="4" t="s">
        <v>18</v>
      </c>
      <c r="D17" s="65">
        <v>1001012484405</v>
      </c>
      <c r="E17" s="56"/>
      <c r="F17" s="14">
        <f t="shared" ref="F17:F18" si="2">E17</f>
        <v>0</v>
      </c>
      <c r="G17" s="36"/>
      <c r="H17" s="16"/>
      <c r="I17" s="16"/>
    </row>
    <row r="18" spans="1:18" x14ac:dyDescent="0.2">
      <c r="A18" s="64" t="str">
        <f t="shared" si="0"/>
        <v>4408</v>
      </c>
      <c r="B18" s="64" t="s">
        <v>61</v>
      </c>
      <c r="C18" s="4" t="s">
        <v>18</v>
      </c>
      <c r="D18" s="65">
        <v>1001012634408</v>
      </c>
      <c r="E18" s="56"/>
      <c r="F18" s="14">
        <f t="shared" si="2"/>
        <v>0</v>
      </c>
      <c r="G18" s="36"/>
      <c r="H18" s="16"/>
      <c r="I18" s="16"/>
    </row>
    <row r="19" spans="1:18" s="17" customFormat="1" x14ac:dyDescent="0.2">
      <c r="A19" s="72" t="str">
        <f t="shared" si="0"/>
        <v>6345</v>
      </c>
      <c r="B19" s="72" t="s">
        <v>107</v>
      </c>
      <c r="C19" s="74" t="s">
        <v>19</v>
      </c>
      <c r="D19" s="73">
        <v>1001012566345</v>
      </c>
      <c r="E19" s="75"/>
      <c r="F19" s="76">
        <f>E19*0.5</f>
        <v>0</v>
      </c>
      <c r="G19" s="76"/>
      <c r="H19" s="77"/>
      <c r="I19" s="77"/>
      <c r="J19" s="68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4" t="str">
        <f t="shared" si="0"/>
        <v>4335</v>
      </c>
      <c r="B20" s="64" t="s">
        <v>28</v>
      </c>
      <c r="C20" s="4" t="s">
        <v>18</v>
      </c>
      <c r="D20" s="65">
        <v>1001012564335</v>
      </c>
      <c r="E20" s="56"/>
      <c r="F20" s="14">
        <f>E20</f>
        <v>0</v>
      </c>
      <c r="G20" s="14"/>
      <c r="H20" s="15"/>
      <c r="I20" s="16"/>
    </row>
    <row r="21" spans="1:18" x14ac:dyDescent="0.2">
      <c r="A21" s="64" t="str">
        <f t="shared" si="0"/>
        <v>6354</v>
      </c>
      <c r="B21" s="64" t="s">
        <v>31</v>
      </c>
      <c r="C21" s="4" t="s">
        <v>19</v>
      </c>
      <c r="D21" s="65">
        <v>1001012506354</v>
      </c>
      <c r="E21" s="56"/>
      <c r="F21" s="14">
        <f>E21*0.4</f>
        <v>0</v>
      </c>
      <c r="G21" s="14"/>
      <c r="H21" s="15"/>
      <c r="I21" s="16"/>
    </row>
    <row r="22" spans="1:18" x14ac:dyDescent="0.2">
      <c r="A22" s="64" t="str">
        <f>RIGHT(D22,4)</f>
        <v>5851</v>
      </c>
      <c r="B22" s="64" t="s">
        <v>108</v>
      </c>
      <c r="C22" s="4" t="s">
        <v>18</v>
      </c>
      <c r="D22" s="65">
        <v>1001012505851</v>
      </c>
      <c r="E22" s="56"/>
      <c r="F22" s="14">
        <f t="shared" ref="F22:F25" si="3">E22</f>
        <v>0</v>
      </c>
      <c r="G22" s="14"/>
      <c r="H22" s="15"/>
      <c r="I22" s="16"/>
    </row>
    <row r="23" spans="1:18" x14ac:dyDescent="0.2">
      <c r="A23" s="64" t="str">
        <f t="shared" ref="A23:A29" si="4">RIGHT(D23,4)</f>
        <v>4555</v>
      </c>
      <c r="B23" s="64" t="s">
        <v>71</v>
      </c>
      <c r="C23" s="4" t="s">
        <v>18</v>
      </c>
      <c r="D23" s="65">
        <v>1001010014555</v>
      </c>
      <c r="E23" s="56"/>
      <c r="F23" s="14">
        <f t="shared" si="3"/>
        <v>0</v>
      </c>
      <c r="G23" s="14"/>
      <c r="H23" s="15"/>
      <c r="I23" s="16"/>
    </row>
    <row r="24" spans="1:18" x14ac:dyDescent="0.2">
      <c r="A24" s="64" t="str">
        <f t="shared" si="4"/>
        <v>6327</v>
      </c>
      <c r="B24" s="64" t="s">
        <v>72</v>
      </c>
      <c r="C24" s="4" t="s">
        <v>18</v>
      </c>
      <c r="D24" s="65">
        <v>1001010116327</v>
      </c>
      <c r="E24" s="56"/>
      <c r="F24" s="14">
        <f t="shared" si="3"/>
        <v>0</v>
      </c>
      <c r="G24" s="14"/>
      <c r="H24" s="15"/>
      <c r="I24" s="16"/>
    </row>
    <row r="25" spans="1:18" x14ac:dyDescent="0.2">
      <c r="A25" s="64" t="str">
        <f t="shared" si="4"/>
        <v>6861</v>
      </c>
      <c r="B25" s="64" t="s">
        <v>73</v>
      </c>
      <c r="C25" s="4" t="s">
        <v>18</v>
      </c>
      <c r="D25" s="65">
        <v>1001015646861</v>
      </c>
      <c r="E25" s="56"/>
      <c r="F25" s="14">
        <f t="shared" si="3"/>
        <v>0</v>
      </c>
      <c r="G25" s="14"/>
      <c r="H25" s="15"/>
      <c r="I25" s="16"/>
    </row>
    <row r="26" spans="1:18" x14ac:dyDescent="0.2">
      <c r="A26" s="64" t="str">
        <f t="shared" si="4"/>
        <v>6268</v>
      </c>
      <c r="B26" s="64" t="s">
        <v>74</v>
      </c>
      <c r="C26" s="4" t="s">
        <v>19</v>
      </c>
      <c r="D26" s="65">
        <v>1001012426268</v>
      </c>
      <c r="E26" s="56"/>
      <c r="F26" s="71">
        <f>E26*0.4</f>
        <v>0</v>
      </c>
      <c r="G26" s="14"/>
      <c r="H26" s="15"/>
      <c r="I26" s="16"/>
    </row>
    <row r="27" spans="1:18" x14ac:dyDescent="0.2">
      <c r="A27" s="66">
        <v>6220</v>
      </c>
      <c r="B27" s="64" t="s">
        <v>110</v>
      </c>
      <c r="C27" s="4" t="s">
        <v>18</v>
      </c>
      <c r="D27" s="65">
        <v>1001012426220</v>
      </c>
      <c r="E27" s="56"/>
      <c r="F27" s="14">
        <f t="shared" ref="F27:F29" si="5">E27</f>
        <v>0</v>
      </c>
      <c r="G27" s="14"/>
      <c r="H27" s="15"/>
      <c r="I27" s="16"/>
    </row>
    <row r="28" spans="1:18" x14ac:dyDescent="0.2">
      <c r="A28" s="64" t="str">
        <f t="shared" si="4"/>
        <v>6877</v>
      </c>
      <c r="B28" s="64" t="s">
        <v>75</v>
      </c>
      <c r="C28" s="4" t="s">
        <v>18</v>
      </c>
      <c r="D28" s="65">
        <v>1001015676877</v>
      </c>
      <c r="E28" s="56"/>
      <c r="F28" s="14">
        <f t="shared" si="5"/>
        <v>0</v>
      </c>
      <c r="G28" s="14"/>
      <c r="H28" s="15"/>
      <c r="I28" s="16"/>
    </row>
    <row r="29" spans="1:18" ht="15" thickBot="1" x14ac:dyDescent="0.25">
      <c r="A29" s="64" t="str">
        <f t="shared" si="4"/>
        <v>6878</v>
      </c>
      <c r="B29" s="64" t="s">
        <v>76</v>
      </c>
      <c r="C29" s="4" t="s">
        <v>18</v>
      </c>
      <c r="D29" s="65">
        <v>1001015686878</v>
      </c>
      <c r="E29" s="56"/>
      <c r="F29" s="14">
        <f t="shared" si="5"/>
        <v>0</v>
      </c>
      <c r="G29" s="14"/>
      <c r="H29" s="15"/>
      <c r="I29" s="16"/>
    </row>
    <row r="30" spans="1:18" ht="15.75" thickTop="1" thickBot="1" x14ac:dyDescent="0.25">
      <c r="A30" s="35"/>
      <c r="B30" s="3" t="s">
        <v>12</v>
      </c>
      <c r="C30" s="18"/>
      <c r="D30" s="1"/>
      <c r="E30" s="55"/>
      <c r="F30" s="13"/>
      <c r="G30" s="21"/>
      <c r="H30" s="13"/>
      <c r="I30" s="13"/>
    </row>
    <row r="31" spans="1:18" ht="15" thickTop="1" x14ac:dyDescent="0.2">
      <c r="A31" s="64" t="str">
        <f>RIGHT(D31,4)</f>
        <v>6765</v>
      </c>
      <c r="B31" s="6" t="s">
        <v>77</v>
      </c>
      <c r="C31" s="62" t="s">
        <v>19</v>
      </c>
      <c r="D31" s="65">
        <v>1001023696765</v>
      </c>
      <c r="E31" s="56"/>
      <c r="F31" s="19">
        <f>E31*0.36</f>
        <v>0</v>
      </c>
      <c r="G31" s="14"/>
      <c r="H31" s="16"/>
      <c r="I31" s="16"/>
    </row>
    <row r="32" spans="1:18" x14ac:dyDescent="0.2">
      <c r="A32" s="64" t="str">
        <f>RIGHT(D32,4)</f>
        <v>6768</v>
      </c>
      <c r="B32" s="6" t="s">
        <v>78</v>
      </c>
      <c r="C32" s="62" t="s">
        <v>19</v>
      </c>
      <c r="D32" s="65">
        <v>1001025176768</v>
      </c>
      <c r="E32" s="56"/>
      <c r="F32" s="19">
        <f>E32*0.41</f>
        <v>0</v>
      </c>
      <c r="G32" s="14"/>
      <c r="H32" s="16"/>
      <c r="I32" s="16"/>
    </row>
    <row r="33" spans="1:9" x14ac:dyDescent="0.2">
      <c r="A33" s="64" t="str">
        <f>RIGHT(D33,4)</f>
        <v>6770</v>
      </c>
      <c r="B33" s="6" t="s">
        <v>79</v>
      </c>
      <c r="C33" s="62" t="s">
        <v>19</v>
      </c>
      <c r="D33" s="65">
        <v>1001025486770</v>
      </c>
      <c r="E33" s="56"/>
      <c r="F33" s="19">
        <f>E33*0.41</f>
        <v>0</v>
      </c>
      <c r="G33" s="14"/>
      <c r="H33" s="16"/>
      <c r="I33" s="16"/>
    </row>
    <row r="34" spans="1:9" x14ac:dyDescent="0.2">
      <c r="A34" s="64" t="str">
        <f>RIGHT(D34,4)</f>
        <v>6602</v>
      </c>
      <c r="B34" s="64" t="s">
        <v>39</v>
      </c>
      <c r="C34" s="62" t="s">
        <v>19</v>
      </c>
      <c r="D34" s="65">
        <v>1001021966602</v>
      </c>
      <c r="E34" s="56"/>
      <c r="F34" s="19">
        <f>E34*0.35</f>
        <v>0</v>
      </c>
      <c r="G34" s="14"/>
      <c r="H34" s="16"/>
      <c r="I34" s="16"/>
    </row>
    <row r="35" spans="1:9" x14ac:dyDescent="0.2">
      <c r="A35" s="64" t="str">
        <f t="shared" ref="A35:A99" si="6">RIGHT(D35,4)</f>
        <v>6713</v>
      </c>
      <c r="B35" s="67" t="s">
        <v>38</v>
      </c>
      <c r="C35" s="62" t="s">
        <v>19</v>
      </c>
      <c r="D35" s="70">
        <v>1001022246713</v>
      </c>
      <c r="E35" s="56"/>
      <c r="F35" s="19">
        <f>E35*0.41</f>
        <v>0</v>
      </c>
      <c r="G35" s="14"/>
      <c r="H35" s="16"/>
      <c r="I35" s="16"/>
    </row>
    <row r="36" spans="1:9" x14ac:dyDescent="0.2">
      <c r="A36" s="64" t="str">
        <f t="shared" si="6"/>
        <v>6240</v>
      </c>
      <c r="B36" s="67" t="s">
        <v>47</v>
      </c>
      <c r="C36" s="62" t="s">
        <v>19</v>
      </c>
      <c r="D36" s="70">
        <v>1001022246240</v>
      </c>
      <c r="E36" s="56"/>
      <c r="F36" s="14">
        <f>E36*0.45</f>
        <v>0</v>
      </c>
      <c r="G36" s="14"/>
      <c r="H36" s="15"/>
      <c r="I36" s="16"/>
    </row>
    <row r="37" spans="1:9" x14ac:dyDescent="0.2">
      <c r="A37" s="64" t="str">
        <f t="shared" si="6"/>
        <v>7151</v>
      </c>
      <c r="B37" s="67" t="s">
        <v>101</v>
      </c>
      <c r="C37" s="62" t="s">
        <v>19</v>
      </c>
      <c r="D37" s="70">
        <v>1001020837151</v>
      </c>
      <c r="E37" s="56"/>
      <c r="F37" s="14">
        <f>E37*0.41</f>
        <v>0</v>
      </c>
      <c r="G37" s="14"/>
      <c r="H37" s="15"/>
      <c r="I37" s="16"/>
    </row>
    <row r="38" spans="1:9" x14ac:dyDescent="0.2">
      <c r="A38" s="64" t="str">
        <f t="shared" si="6"/>
        <v>6854</v>
      </c>
      <c r="B38" s="67" t="s">
        <v>48</v>
      </c>
      <c r="C38" s="62" t="s">
        <v>19</v>
      </c>
      <c r="D38" s="70">
        <v>1001022656854</v>
      </c>
      <c r="E38" s="56"/>
      <c r="F38" s="14">
        <f>E38*0.6</f>
        <v>0</v>
      </c>
      <c r="G38" s="14"/>
      <c r="H38" s="15"/>
      <c r="I38" s="16"/>
    </row>
    <row r="39" spans="1:9" x14ac:dyDescent="0.2">
      <c r="A39" s="64" t="str">
        <f t="shared" si="6"/>
        <v>7075</v>
      </c>
      <c r="B39" s="67" t="s">
        <v>81</v>
      </c>
      <c r="C39" s="62" t="s">
        <v>18</v>
      </c>
      <c r="D39" s="70">
        <v>1001022657075</v>
      </c>
      <c r="E39" s="56"/>
      <c r="F39" s="14">
        <f>E39</f>
        <v>0</v>
      </c>
      <c r="G39" s="14"/>
      <c r="H39" s="16"/>
      <c r="I39" s="16"/>
    </row>
    <row r="40" spans="1:9" x14ac:dyDescent="0.2">
      <c r="A40" s="64" t="str">
        <f t="shared" si="6"/>
        <v>5819</v>
      </c>
      <c r="B40" s="64" t="s">
        <v>37</v>
      </c>
      <c r="C40" s="62" t="s">
        <v>19</v>
      </c>
      <c r="D40" s="70">
        <v>1001022725819</v>
      </c>
      <c r="E40" s="56"/>
      <c r="F40" s="14">
        <f>E40*0.4</f>
        <v>0</v>
      </c>
      <c r="G40" s="14"/>
      <c r="H40" s="16"/>
      <c r="I40" s="16"/>
    </row>
    <row r="41" spans="1:9" x14ac:dyDescent="0.2">
      <c r="A41" s="64" t="str">
        <f t="shared" si="6"/>
        <v>7255</v>
      </c>
      <c r="B41" s="72" t="s">
        <v>82</v>
      </c>
      <c r="C41" s="62" t="s">
        <v>19</v>
      </c>
      <c r="D41" s="73">
        <v>1001025507255</v>
      </c>
      <c r="E41" s="56"/>
      <c r="F41" s="14">
        <f>E41*0.4</f>
        <v>0</v>
      </c>
      <c r="G41" s="14"/>
      <c r="H41" s="16"/>
      <c r="I41" s="16"/>
    </row>
    <row r="42" spans="1:9" x14ac:dyDescent="0.2">
      <c r="A42" s="64" t="str">
        <f t="shared" si="6"/>
        <v>7271</v>
      </c>
      <c r="B42" s="72" t="s">
        <v>106</v>
      </c>
      <c r="C42" s="62" t="s">
        <v>18</v>
      </c>
      <c r="D42" s="73">
        <v>1001025507271</v>
      </c>
      <c r="E42" s="56"/>
      <c r="F42" s="14">
        <f>E42</f>
        <v>0</v>
      </c>
      <c r="G42" s="14"/>
      <c r="H42" s="16"/>
      <c r="I42" s="16"/>
    </row>
    <row r="43" spans="1:9" x14ac:dyDescent="0.2">
      <c r="A43" s="66">
        <v>6870</v>
      </c>
      <c r="B43" s="64" t="s">
        <v>40</v>
      </c>
      <c r="C43" s="62" t="s">
        <v>19</v>
      </c>
      <c r="D43" s="70">
        <v>1001022466726</v>
      </c>
      <c r="E43" s="56"/>
      <c r="F43" s="14">
        <f>E43*0.41</f>
        <v>0</v>
      </c>
      <c r="G43" s="14"/>
      <c r="H43" s="16"/>
      <c r="I43" s="16"/>
    </row>
    <row r="44" spans="1:9" x14ac:dyDescent="0.2">
      <c r="A44" s="66">
        <v>6759</v>
      </c>
      <c r="B44" s="67" t="s">
        <v>69</v>
      </c>
      <c r="C44" s="62" t="s">
        <v>19</v>
      </c>
      <c r="D44" s="70">
        <v>1001020836759</v>
      </c>
      <c r="E44" s="56"/>
      <c r="F44" s="14">
        <f>E44*0.4</f>
        <v>0</v>
      </c>
      <c r="G44" s="14"/>
      <c r="H44" s="16"/>
      <c r="I44" s="16"/>
    </row>
    <row r="45" spans="1:9" x14ac:dyDescent="0.2">
      <c r="A45" s="66">
        <v>7077</v>
      </c>
      <c r="B45" s="67" t="s">
        <v>82</v>
      </c>
      <c r="C45" s="62" t="s">
        <v>19</v>
      </c>
      <c r="D45" s="70">
        <v>1001025507077</v>
      </c>
      <c r="E45" s="56"/>
      <c r="F45" s="14">
        <f>E45*0.4</f>
        <v>0</v>
      </c>
      <c r="G45" s="14"/>
      <c r="H45" s="16"/>
      <c r="I45" s="16"/>
    </row>
    <row r="46" spans="1:9" x14ac:dyDescent="0.2">
      <c r="A46" s="64" t="str">
        <f t="shared" si="6"/>
        <v>7064</v>
      </c>
      <c r="B46" s="67" t="s">
        <v>83</v>
      </c>
      <c r="C46" s="62" t="s">
        <v>19</v>
      </c>
      <c r="D46" s="70">
        <v>1001022377064</v>
      </c>
      <c r="E46" s="56"/>
      <c r="F46" s="14">
        <f>E46*0.35</f>
        <v>0</v>
      </c>
      <c r="G46" s="14"/>
      <c r="H46" s="16"/>
      <c r="I46" s="16"/>
    </row>
    <row r="47" spans="1:9" x14ac:dyDescent="0.2">
      <c r="A47" s="64" t="str">
        <f t="shared" si="6"/>
        <v>7067</v>
      </c>
      <c r="B47" s="67" t="s">
        <v>84</v>
      </c>
      <c r="C47" s="62" t="s">
        <v>19</v>
      </c>
      <c r="D47" s="70">
        <v>1001022377067</v>
      </c>
      <c r="E47" s="56"/>
      <c r="F47" s="14">
        <f>E47*0.41</f>
        <v>0</v>
      </c>
      <c r="G47" s="14"/>
      <c r="H47" s="16"/>
      <c r="I47" s="16"/>
    </row>
    <row r="48" spans="1:9" x14ac:dyDescent="0.2">
      <c r="A48" s="64" t="str">
        <f t="shared" si="6"/>
        <v>7070</v>
      </c>
      <c r="B48" s="67" t="s">
        <v>85</v>
      </c>
      <c r="C48" s="62" t="s">
        <v>18</v>
      </c>
      <c r="D48" s="70">
        <v>1001022377070</v>
      </c>
      <c r="E48" s="56"/>
      <c r="F48" s="14">
        <f t="shared" ref="F48:F51" si="7">E48</f>
        <v>0</v>
      </c>
      <c r="G48" s="14"/>
      <c r="H48" s="16"/>
      <c r="I48" s="16"/>
    </row>
    <row r="49" spans="1:9" x14ac:dyDescent="0.2">
      <c r="A49" s="64" t="str">
        <f t="shared" si="6"/>
        <v>6303</v>
      </c>
      <c r="B49" s="67" t="s">
        <v>62</v>
      </c>
      <c r="C49" s="62" t="s">
        <v>18</v>
      </c>
      <c r="D49" s="70">
        <v>1001022726303</v>
      </c>
      <c r="E49" s="56"/>
      <c r="F49" s="14">
        <f t="shared" si="7"/>
        <v>0</v>
      </c>
      <c r="G49" s="26"/>
      <c r="H49" s="24"/>
      <c r="I49" s="24"/>
    </row>
    <row r="50" spans="1:9" x14ac:dyDescent="0.2">
      <c r="A50" s="64" t="str">
        <f t="shared" si="6"/>
        <v>7244</v>
      </c>
      <c r="B50" s="67" t="s">
        <v>100</v>
      </c>
      <c r="C50" s="62" t="s">
        <v>18</v>
      </c>
      <c r="D50" s="70">
        <v>1001022557244</v>
      </c>
      <c r="E50" s="56"/>
      <c r="F50" s="14">
        <f t="shared" si="7"/>
        <v>0</v>
      </c>
      <c r="G50" s="26"/>
      <c r="H50" s="24"/>
      <c r="I50" s="24"/>
    </row>
    <row r="51" spans="1:9" x14ac:dyDescent="0.2">
      <c r="A51" s="64" t="str">
        <f t="shared" si="6"/>
        <v>6254</v>
      </c>
      <c r="B51" s="64" t="s">
        <v>99</v>
      </c>
      <c r="C51" s="62" t="s">
        <v>18</v>
      </c>
      <c r="D51" s="65">
        <v>1001022556254</v>
      </c>
      <c r="E51" s="56"/>
      <c r="F51" s="14">
        <f t="shared" si="7"/>
        <v>0</v>
      </c>
      <c r="G51" s="26"/>
      <c r="H51" s="24"/>
      <c r="I51" s="24"/>
    </row>
    <row r="52" spans="1:9" ht="15" thickBot="1" x14ac:dyDescent="0.25">
      <c r="A52" s="64" t="str">
        <f t="shared" si="6"/>
        <v>6837</v>
      </c>
      <c r="B52" s="64" t="s">
        <v>58</v>
      </c>
      <c r="C52" s="62" t="s">
        <v>19</v>
      </c>
      <c r="D52" s="65">
        <v>1001022556837</v>
      </c>
      <c r="E52" s="56"/>
      <c r="F52" s="14">
        <f>E52*0.4</f>
        <v>0</v>
      </c>
      <c r="G52" s="26"/>
      <c r="H52" s="24"/>
      <c r="I52" s="24"/>
    </row>
    <row r="53" spans="1:9" ht="15.75" thickTop="1" thickBot="1" x14ac:dyDescent="0.25">
      <c r="A53" s="35"/>
      <c r="B53" s="3" t="s">
        <v>13</v>
      </c>
      <c r="C53" s="2"/>
      <c r="D53" s="2"/>
      <c r="E53" s="57"/>
      <c r="F53" s="21"/>
      <c r="G53" s="21"/>
      <c r="H53" s="13"/>
      <c r="I53" s="13"/>
    </row>
    <row r="54" spans="1:9" ht="15" thickTop="1" x14ac:dyDescent="0.2">
      <c r="A54" s="64" t="str">
        <f t="shared" si="6"/>
        <v>6549</v>
      </c>
      <c r="B54" s="64" t="s">
        <v>49</v>
      </c>
      <c r="C54" s="62" t="s">
        <v>18</v>
      </c>
      <c r="D54" s="65">
        <v>1001032736549</v>
      </c>
      <c r="E54" s="56"/>
      <c r="F54" s="14">
        <f>E54</f>
        <v>0</v>
      </c>
      <c r="G54" s="14"/>
      <c r="H54" s="23"/>
      <c r="I54" s="23"/>
    </row>
    <row r="55" spans="1:9" x14ac:dyDescent="0.2">
      <c r="A55" s="64" t="str">
        <f t="shared" si="6"/>
        <v>6609</v>
      </c>
      <c r="B55" s="67" t="s">
        <v>80</v>
      </c>
      <c r="C55" s="62" t="s">
        <v>19</v>
      </c>
      <c r="D55" s="70">
        <v>1001033856609</v>
      </c>
      <c r="E55" s="56"/>
      <c r="F55" s="14">
        <f>E55*0.4</f>
        <v>0</v>
      </c>
      <c r="G55" s="14"/>
      <c r="H55" s="23"/>
      <c r="I55" s="23"/>
    </row>
    <row r="56" spans="1:9" x14ac:dyDescent="0.2">
      <c r="A56" s="64" t="str">
        <f t="shared" si="6"/>
        <v>7059</v>
      </c>
      <c r="B56" s="67" t="s">
        <v>41</v>
      </c>
      <c r="C56" s="62" t="s">
        <v>19</v>
      </c>
      <c r="D56" s="70">
        <v>1001035277059</v>
      </c>
      <c r="E56" s="56"/>
      <c r="F56" s="14">
        <f>E56*0.3</f>
        <v>0</v>
      </c>
      <c r="G56" s="14"/>
      <c r="H56" s="23"/>
      <c r="I56" s="23"/>
    </row>
    <row r="57" spans="1:9" x14ac:dyDescent="0.2">
      <c r="A57" s="64" t="str">
        <f t="shared" si="6"/>
        <v>7058</v>
      </c>
      <c r="B57" s="67" t="s">
        <v>42</v>
      </c>
      <c r="C57" s="62" t="s">
        <v>18</v>
      </c>
      <c r="D57" s="70">
        <v>1001035277058</v>
      </c>
      <c r="E57" s="56"/>
      <c r="F57" s="14">
        <f>E57</f>
        <v>0</v>
      </c>
      <c r="G57" s="14"/>
      <c r="H57" s="23"/>
      <c r="I57" s="23"/>
    </row>
    <row r="58" spans="1:9" x14ac:dyDescent="0.2">
      <c r="A58" s="64" t="str">
        <f t="shared" si="6"/>
        <v>6548</v>
      </c>
      <c r="B58" s="64" t="s">
        <v>50</v>
      </c>
      <c r="C58" s="62" t="s">
        <v>18</v>
      </c>
      <c r="D58" s="65">
        <v>1001031076548</v>
      </c>
      <c r="E58" s="56"/>
      <c r="F58" s="14">
        <f t="shared" ref="F58:F59" si="8">E58</f>
        <v>0</v>
      </c>
      <c r="G58" s="14"/>
      <c r="H58" s="23"/>
      <c r="I58" s="23"/>
    </row>
    <row r="59" spans="1:9" ht="15" thickBot="1" x14ac:dyDescent="0.25">
      <c r="A59" s="64" t="str">
        <f t="shared" si="6"/>
        <v>5698</v>
      </c>
      <c r="B59" s="64" t="s">
        <v>59</v>
      </c>
      <c r="C59" s="62" t="s">
        <v>18</v>
      </c>
      <c r="D59" s="65">
        <v>1001034065698</v>
      </c>
      <c r="E59" s="56"/>
      <c r="F59" s="14">
        <f t="shared" si="8"/>
        <v>0</v>
      </c>
      <c r="G59" s="26"/>
      <c r="H59" s="24"/>
      <c r="I59" s="24"/>
    </row>
    <row r="60" spans="1:9" ht="15.75" thickTop="1" thickBot="1" x14ac:dyDescent="0.25">
      <c r="A60" s="35"/>
      <c r="B60" s="3" t="s">
        <v>14</v>
      </c>
      <c r="C60" s="2"/>
      <c r="D60" s="2"/>
      <c r="E60" s="57"/>
      <c r="F60" s="21"/>
      <c r="G60" s="21"/>
      <c r="H60" s="13"/>
      <c r="I60" s="13"/>
    </row>
    <row r="61" spans="1:9" ht="15" thickTop="1" x14ac:dyDescent="0.2">
      <c r="A61" s="64" t="str">
        <f t="shared" si="6"/>
        <v>7174</v>
      </c>
      <c r="B61" s="67" t="s">
        <v>91</v>
      </c>
      <c r="C61" s="62" t="s">
        <v>19</v>
      </c>
      <c r="D61" s="70">
        <v>1001302277174</v>
      </c>
      <c r="E61" s="56"/>
      <c r="F61" s="14">
        <f>E61*0.28</f>
        <v>0</v>
      </c>
      <c r="G61" s="14"/>
      <c r="H61" s="16"/>
      <c r="I61" s="16"/>
    </row>
    <row r="62" spans="1:9" x14ac:dyDescent="0.2">
      <c r="A62" s="64" t="str">
        <f t="shared" si="6"/>
        <v>7241</v>
      </c>
      <c r="B62" s="67" t="s">
        <v>92</v>
      </c>
      <c r="C62" s="62" t="s">
        <v>19</v>
      </c>
      <c r="D62" s="70">
        <v>1001303107241</v>
      </c>
      <c r="E62" s="56"/>
      <c r="F62" s="14">
        <f>E62*0.28</f>
        <v>0</v>
      </c>
      <c r="G62" s="14"/>
      <c r="H62" s="16"/>
      <c r="I62" s="16"/>
    </row>
    <row r="63" spans="1:9" ht="15" thickBot="1" x14ac:dyDescent="0.25">
      <c r="A63" s="64" t="str">
        <f t="shared" si="6"/>
        <v>7176</v>
      </c>
      <c r="B63" s="67" t="s">
        <v>93</v>
      </c>
      <c r="C63" s="62" t="s">
        <v>19</v>
      </c>
      <c r="D63" s="70">
        <v>1001302347176</v>
      </c>
      <c r="E63" s="56"/>
      <c r="F63" s="14">
        <f>E63*0.35</f>
        <v>0</v>
      </c>
      <c r="G63" s="14"/>
      <c r="H63" s="16"/>
      <c r="I63" s="16"/>
    </row>
    <row r="64" spans="1:9" ht="15.75" thickTop="1" thickBot="1" x14ac:dyDescent="0.25">
      <c r="A64" s="35"/>
      <c r="B64" s="3" t="s">
        <v>15</v>
      </c>
      <c r="C64" s="2"/>
      <c r="D64" s="2"/>
      <c r="E64" s="57"/>
      <c r="F64" s="21"/>
      <c r="G64" s="21"/>
      <c r="H64" s="13"/>
      <c r="I64" s="13"/>
    </row>
    <row r="65" spans="1:9" ht="15" thickTop="1" x14ac:dyDescent="0.2">
      <c r="A65" s="64" t="str">
        <f t="shared" si="6"/>
        <v>7158</v>
      </c>
      <c r="B65" s="67" t="s">
        <v>86</v>
      </c>
      <c r="C65" s="62" t="s">
        <v>19</v>
      </c>
      <c r="D65" s="70">
        <v>1001304237158</v>
      </c>
      <c r="E65" s="56"/>
      <c r="F65" s="14">
        <f>E65*0.35</f>
        <v>0</v>
      </c>
      <c r="G65" s="19"/>
      <c r="H65" s="16"/>
      <c r="I65" s="16"/>
    </row>
    <row r="66" spans="1:9" x14ac:dyDescent="0.2">
      <c r="A66" s="64" t="str">
        <f t="shared" si="6"/>
        <v>7159</v>
      </c>
      <c r="B66" s="67" t="s">
        <v>94</v>
      </c>
      <c r="C66" s="62" t="s">
        <v>18</v>
      </c>
      <c r="D66" s="70">
        <v>1001304237159</v>
      </c>
      <c r="E66" s="56"/>
      <c r="F66" s="14">
        <f>E66</f>
        <v>0</v>
      </c>
      <c r="G66" s="19"/>
      <c r="H66" s="16"/>
      <c r="I66" s="16"/>
    </row>
    <row r="67" spans="1:9" x14ac:dyDescent="0.2">
      <c r="A67" s="64" t="str">
        <f t="shared" si="6"/>
        <v>7230</v>
      </c>
      <c r="B67" s="67" t="s">
        <v>87</v>
      </c>
      <c r="C67" s="62" t="s">
        <v>19</v>
      </c>
      <c r="D67" s="70">
        <v>1001304507230</v>
      </c>
      <c r="E67" s="56"/>
      <c r="F67" s="14">
        <f>E67*0.28</f>
        <v>0</v>
      </c>
      <c r="G67" s="19"/>
      <c r="H67" s="16"/>
      <c r="I67" s="16"/>
    </row>
    <row r="68" spans="1:9" x14ac:dyDescent="0.2">
      <c r="A68" s="64" t="str">
        <f t="shared" si="6"/>
        <v>6790</v>
      </c>
      <c r="B68" s="67" t="s">
        <v>66</v>
      </c>
      <c r="C68" s="62" t="s">
        <v>18</v>
      </c>
      <c r="D68" s="70">
        <v>1001300366790</v>
      </c>
      <c r="E68" s="56"/>
      <c r="F68" s="14">
        <f>E68</f>
        <v>0</v>
      </c>
      <c r="G68" s="19"/>
      <c r="H68" s="16"/>
      <c r="I68" s="16"/>
    </row>
    <row r="69" spans="1:9" x14ac:dyDescent="0.2">
      <c r="A69" s="64" t="str">
        <f t="shared" si="6"/>
        <v>6566</v>
      </c>
      <c r="B69" s="67" t="s">
        <v>51</v>
      </c>
      <c r="C69" s="62" t="s">
        <v>19</v>
      </c>
      <c r="D69" s="70">
        <v>1001305306566</v>
      </c>
      <c r="E69" s="56"/>
      <c r="F69" s="14">
        <f>E69*0.31</f>
        <v>0</v>
      </c>
      <c r="G69" s="19"/>
      <c r="H69" s="16"/>
      <c r="I69" s="16"/>
    </row>
    <row r="70" spans="1:9" x14ac:dyDescent="0.2">
      <c r="A70" s="64" t="str">
        <f t="shared" si="6"/>
        <v>7238</v>
      </c>
      <c r="B70" s="67" t="s">
        <v>52</v>
      </c>
      <c r="C70" s="62" t="s">
        <v>19</v>
      </c>
      <c r="D70" s="70">
        <v>1001305197238</v>
      </c>
      <c r="E70" s="56"/>
      <c r="F70" s="14">
        <f>E70*0.31</f>
        <v>0</v>
      </c>
      <c r="G70" s="14"/>
      <c r="H70" s="15"/>
      <c r="I70" s="16"/>
    </row>
    <row r="71" spans="1:9" x14ac:dyDescent="0.2">
      <c r="A71" s="64" t="str">
        <f t="shared" si="6"/>
        <v>6565</v>
      </c>
      <c r="B71" s="67" t="s">
        <v>53</v>
      </c>
      <c r="C71" s="62" t="s">
        <v>19</v>
      </c>
      <c r="D71" s="70">
        <v>1001305316565</v>
      </c>
      <c r="E71" s="56"/>
      <c r="F71" s="14">
        <f>E71*0.31</f>
        <v>0</v>
      </c>
      <c r="G71" s="14"/>
      <c r="H71" s="16"/>
      <c r="I71" s="16"/>
    </row>
    <row r="72" spans="1:9" x14ac:dyDescent="0.2">
      <c r="A72" s="64" t="str">
        <f t="shared" si="6"/>
        <v>7162</v>
      </c>
      <c r="B72" s="67" t="s">
        <v>95</v>
      </c>
      <c r="C72" s="62" t="s">
        <v>19</v>
      </c>
      <c r="D72" s="70">
        <v>1001303987162</v>
      </c>
      <c r="E72" s="56"/>
      <c r="F72" s="14">
        <f>E72*0.35</f>
        <v>0</v>
      </c>
      <c r="G72" s="14"/>
      <c r="H72" s="15"/>
      <c r="I72" s="16"/>
    </row>
    <row r="73" spans="1:9" x14ac:dyDescent="0.2">
      <c r="A73" s="64" t="str">
        <f t="shared" si="6"/>
        <v>7165</v>
      </c>
      <c r="B73" s="67" t="s">
        <v>88</v>
      </c>
      <c r="C73" s="62" t="s">
        <v>18</v>
      </c>
      <c r="D73" s="70">
        <v>1001303987165</v>
      </c>
      <c r="E73" s="56"/>
      <c r="F73" s="14">
        <f>E73</f>
        <v>0</v>
      </c>
      <c r="G73" s="14"/>
      <c r="H73" s="22"/>
      <c r="I73" s="16"/>
    </row>
    <row r="74" spans="1:9" x14ac:dyDescent="0.2">
      <c r="A74" s="66">
        <v>7333</v>
      </c>
      <c r="B74" s="67" t="s">
        <v>111</v>
      </c>
      <c r="C74" s="62" t="s">
        <v>19</v>
      </c>
      <c r="D74" s="70">
        <v>1001303987333</v>
      </c>
      <c r="E74" s="56"/>
      <c r="F74" s="14">
        <f>E74*0.28</f>
        <v>0</v>
      </c>
      <c r="G74" s="14"/>
      <c r="H74" s="22"/>
      <c r="I74" s="16"/>
    </row>
    <row r="75" spans="1:9" x14ac:dyDescent="0.2">
      <c r="A75" s="64" t="str">
        <f t="shared" si="6"/>
        <v>6698</v>
      </c>
      <c r="B75" s="67" t="s">
        <v>89</v>
      </c>
      <c r="C75" s="62" t="s">
        <v>19</v>
      </c>
      <c r="D75" s="70">
        <v>1001301876698</v>
      </c>
      <c r="E75" s="56"/>
      <c r="F75" s="14">
        <f>E75*0.35</f>
        <v>0</v>
      </c>
      <c r="G75" s="14"/>
      <c r="H75" s="15"/>
      <c r="I75" s="16"/>
    </row>
    <row r="76" spans="1:9" ht="15.75" customHeight="1" x14ac:dyDescent="0.2">
      <c r="A76" s="64" t="str">
        <f t="shared" si="6"/>
        <v>5607</v>
      </c>
      <c r="B76" s="67" t="s">
        <v>90</v>
      </c>
      <c r="C76" s="62" t="s">
        <v>18</v>
      </c>
      <c r="D76" s="70">
        <v>1001051875607</v>
      </c>
      <c r="E76" s="56"/>
      <c r="F76" s="14">
        <f>E76</f>
        <v>0</v>
      </c>
      <c r="G76" s="14"/>
      <c r="H76" s="15"/>
      <c r="I76" s="16"/>
    </row>
    <row r="77" spans="1:9" ht="15.75" customHeight="1" x14ac:dyDescent="0.2">
      <c r="A77" s="66">
        <v>6807</v>
      </c>
      <c r="B77" s="67" t="s">
        <v>109</v>
      </c>
      <c r="C77" s="62" t="s">
        <v>19</v>
      </c>
      <c r="D77" s="70">
        <v>1001300366807</v>
      </c>
      <c r="E77" s="56"/>
      <c r="F77" s="14">
        <f>E77*0.33</f>
        <v>0</v>
      </c>
      <c r="G77" s="26"/>
      <c r="H77" s="63"/>
      <c r="I77" s="24"/>
    </row>
    <row r="78" spans="1:9" ht="15.75" customHeight="1" x14ac:dyDescent="0.2">
      <c r="A78" s="64" t="str">
        <f t="shared" si="6"/>
        <v>6787</v>
      </c>
      <c r="B78" s="67" t="s">
        <v>64</v>
      </c>
      <c r="C78" s="62" t="s">
        <v>19</v>
      </c>
      <c r="D78" s="70">
        <v>1001300456787</v>
      </c>
      <c r="E78" s="56"/>
      <c r="F78" s="14">
        <f>E78*0.33</f>
        <v>0</v>
      </c>
      <c r="G78" s="26"/>
      <c r="H78" s="63"/>
      <c r="I78" s="24"/>
    </row>
    <row r="79" spans="1:9" ht="15.75" customHeight="1" thickBot="1" x14ac:dyDescent="0.25">
      <c r="A79" s="64" t="str">
        <f t="shared" si="6"/>
        <v>6946</v>
      </c>
      <c r="B79" s="67" t="s">
        <v>96</v>
      </c>
      <c r="C79" s="62" t="s">
        <v>18</v>
      </c>
      <c r="D79" s="70">
        <v>1001300456946</v>
      </c>
      <c r="E79" s="56"/>
      <c r="F79" s="14">
        <f>E79</f>
        <v>0</v>
      </c>
      <c r="G79" s="26"/>
      <c r="H79" s="63"/>
      <c r="I79" s="24"/>
    </row>
    <row r="80" spans="1:9" ht="15.75" thickTop="1" thickBot="1" x14ac:dyDescent="0.25">
      <c r="A80" s="35"/>
      <c r="B80" s="3" t="s">
        <v>20</v>
      </c>
      <c r="C80" s="2"/>
      <c r="D80" s="2"/>
      <c r="E80" s="57"/>
      <c r="F80" s="21"/>
      <c r="G80" s="21"/>
      <c r="H80" s="13"/>
      <c r="I80" s="13"/>
    </row>
    <row r="81" spans="1:9" ht="15" thickTop="1" x14ac:dyDescent="0.2">
      <c r="A81" s="64" t="str">
        <f t="shared" si="6"/>
        <v>5738</v>
      </c>
      <c r="B81" s="64" t="s">
        <v>34</v>
      </c>
      <c r="C81" s="62" t="s">
        <v>19</v>
      </c>
      <c r="D81" s="65">
        <v>1001061975738</v>
      </c>
      <c r="E81" s="56"/>
      <c r="F81" s="14">
        <f>E81*0.25</f>
        <v>0</v>
      </c>
      <c r="G81" s="14"/>
      <c r="H81" s="20"/>
      <c r="I81" s="20"/>
    </row>
    <row r="82" spans="1:9" x14ac:dyDescent="0.2">
      <c r="A82" s="64" t="str">
        <f t="shared" si="6"/>
        <v>5708</v>
      </c>
      <c r="B82" s="67" t="s">
        <v>54</v>
      </c>
      <c r="C82" s="62" t="s">
        <v>18</v>
      </c>
      <c r="D82" s="70">
        <v>1001063145708</v>
      </c>
      <c r="E82" s="56"/>
      <c r="F82" s="14">
        <f>E82</f>
        <v>0</v>
      </c>
      <c r="G82" s="14"/>
      <c r="H82" s="20"/>
      <c r="I82" s="20"/>
    </row>
    <row r="83" spans="1:9" x14ac:dyDescent="0.2">
      <c r="A83" s="64" t="str">
        <f t="shared" si="6"/>
        <v>4993</v>
      </c>
      <c r="B83" s="67" t="s">
        <v>43</v>
      </c>
      <c r="C83" s="62" t="s">
        <v>19</v>
      </c>
      <c r="D83" s="70">
        <v>1001060764993</v>
      </c>
      <c r="E83" s="56"/>
      <c r="F83" s="14">
        <f>E83*0.25</f>
        <v>0</v>
      </c>
      <c r="G83" s="14"/>
      <c r="H83" s="20"/>
      <c r="I83" s="20"/>
    </row>
    <row r="84" spans="1:9" x14ac:dyDescent="0.2">
      <c r="A84" s="64" t="str">
        <f t="shared" si="6"/>
        <v>6453</v>
      </c>
      <c r="B84" s="67" t="s">
        <v>98</v>
      </c>
      <c r="C84" s="62" t="s">
        <v>19</v>
      </c>
      <c r="D84" s="70">
        <v>1001202506453</v>
      </c>
      <c r="E84" s="56"/>
      <c r="F84" s="14">
        <f>E84*0.1</f>
        <v>0</v>
      </c>
      <c r="G84" s="14"/>
      <c r="H84" s="20"/>
      <c r="I84" s="20"/>
    </row>
    <row r="85" spans="1:9" x14ac:dyDescent="0.2">
      <c r="A85" s="64" t="str">
        <f t="shared" si="6"/>
        <v>4117</v>
      </c>
      <c r="B85" s="67" t="s">
        <v>55</v>
      </c>
      <c r="C85" s="62" t="s">
        <v>18</v>
      </c>
      <c r="D85" s="70">
        <v>1001062504117</v>
      </c>
      <c r="E85" s="56"/>
      <c r="F85" s="14">
        <f>E85</f>
        <v>0</v>
      </c>
      <c r="G85" s="14"/>
      <c r="H85" s="15"/>
      <c r="I85" s="20"/>
    </row>
    <row r="86" spans="1:9" x14ac:dyDescent="0.2">
      <c r="A86" s="64" t="str">
        <f t="shared" si="6"/>
        <v>5681</v>
      </c>
      <c r="B86" s="67" t="s">
        <v>36</v>
      </c>
      <c r="C86" s="62" t="s">
        <v>19</v>
      </c>
      <c r="D86" s="70">
        <v>1001190765681</v>
      </c>
      <c r="E86" s="56"/>
      <c r="F86" s="14">
        <f>E86*0.15</f>
        <v>0</v>
      </c>
      <c r="G86" s="14"/>
      <c r="H86" s="16"/>
      <c r="I86" s="16"/>
    </row>
    <row r="87" spans="1:9" x14ac:dyDescent="0.2">
      <c r="A87" s="64" t="str">
        <f t="shared" si="6"/>
        <v>5739</v>
      </c>
      <c r="B87" s="67" t="s">
        <v>35</v>
      </c>
      <c r="C87" s="62" t="s">
        <v>19</v>
      </c>
      <c r="D87" s="70">
        <v>1001062475739</v>
      </c>
      <c r="E87" s="56"/>
      <c r="F87" s="14">
        <f>E87*0.25</f>
        <v>0</v>
      </c>
      <c r="G87" s="14"/>
      <c r="H87" s="15"/>
      <c r="I87" s="24"/>
    </row>
    <row r="88" spans="1:9" x14ac:dyDescent="0.2">
      <c r="A88" s="64" t="str">
        <f t="shared" si="6"/>
        <v>1146</v>
      </c>
      <c r="B88" s="67" t="s">
        <v>104</v>
      </c>
      <c r="C88" s="62" t="s">
        <v>18</v>
      </c>
      <c r="D88" s="70">
        <v>1001061971146</v>
      </c>
      <c r="E88" s="56"/>
      <c r="F88" s="14">
        <f t="shared" ref="F88:F89" si="9">E88</f>
        <v>0</v>
      </c>
      <c r="G88" s="26"/>
      <c r="H88" s="63"/>
      <c r="I88" s="24"/>
    </row>
    <row r="89" spans="1:9" x14ac:dyDescent="0.2">
      <c r="A89" s="64" t="str">
        <f t="shared" si="6"/>
        <v>4154</v>
      </c>
      <c r="B89" s="67" t="s">
        <v>105</v>
      </c>
      <c r="C89" s="62" t="s">
        <v>18</v>
      </c>
      <c r="D89" s="70">
        <v>1001062474154</v>
      </c>
      <c r="E89" s="56"/>
      <c r="F89" s="14">
        <f t="shared" si="9"/>
        <v>0</v>
      </c>
      <c r="G89" s="26"/>
      <c r="H89" s="63"/>
      <c r="I89" s="24"/>
    </row>
    <row r="90" spans="1:9" ht="15" thickBot="1" x14ac:dyDescent="0.25">
      <c r="A90" s="64" t="str">
        <f t="shared" si="6"/>
        <v>6835</v>
      </c>
      <c r="B90" s="64" t="s">
        <v>60</v>
      </c>
      <c r="C90" s="62" t="s">
        <v>19</v>
      </c>
      <c r="D90" s="65">
        <v>1001203146835</v>
      </c>
      <c r="E90" s="56"/>
      <c r="F90" s="14">
        <f>E90*0.1</f>
        <v>0</v>
      </c>
      <c r="G90" s="26"/>
      <c r="H90" s="63"/>
      <c r="I90" s="24"/>
    </row>
    <row r="91" spans="1:9" ht="15.75" thickTop="1" thickBot="1" x14ac:dyDescent="0.25">
      <c r="A91" s="35"/>
      <c r="B91" s="3" t="s">
        <v>16</v>
      </c>
      <c r="C91" s="25"/>
      <c r="D91" s="25"/>
      <c r="E91" s="57"/>
      <c r="F91" s="21"/>
      <c r="G91" s="21"/>
      <c r="H91" s="13"/>
      <c r="I91" s="13"/>
    </row>
    <row r="92" spans="1:9" ht="15.75" customHeight="1" thickTop="1" x14ac:dyDescent="0.2">
      <c r="A92" s="64" t="str">
        <f t="shared" si="6"/>
        <v>3215</v>
      </c>
      <c r="B92" s="64" t="s">
        <v>56</v>
      </c>
      <c r="C92" s="62" t="s">
        <v>19</v>
      </c>
      <c r="D92" s="65">
        <v>1001094053215</v>
      </c>
      <c r="E92" s="56"/>
      <c r="F92" s="14">
        <f>E92*0.4</f>
        <v>0</v>
      </c>
      <c r="G92" s="14"/>
      <c r="H92" s="15"/>
      <c r="I92" s="24"/>
    </row>
    <row r="93" spans="1:9" ht="15.75" customHeight="1" thickBot="1" x14ac:dyDescent="0.25">
      <c r="A93" s="64" t="str">
        <f t="shared" si="6"/>
        <v>5452</v>
      </c>
      <c r="B93" s="64" t="s">
        <v>57</v>
      </c>
      <c r="C93" s="62" t="s">
        <v>18</v>
      </c>
      <c r="D93" s="65">
        <v>1001092485452</v>
      </c>
      <c r="E93" s="56"/>
      <c r="F93" s="14">
        <f>E93</f>
        <v>0</v>
      </c>
      <c r="G93" s="14"/>
      <c r="H93" s="15"/>
      <c r="I93" s="24"/>
    </row>
    <row r="94" spans="1:9" ht="15.75" thickTop="1" thickBot="1" x14ac:dyDescent="0.25">
      <c r="A94" s="35" t="str">
        <f t="shared" si="6"/>
        <v/>
      </c>
      <c r="B94" s="3" t="s">
        <v>21</v>
      </c>
      <c r="C94" s="2"/>
      <c r="D94" s="25"/>
      <c r="E94" s="57"/>
      <c r="F94" s="21"/>
      <c r="G94" s="21"/>
      <c r="H94" s="13"/>
      <c r="I94" s="13"/>
    </row>
    <row r="95" spans="1:9" ht="15" thickTop="1" x14ac:dyDescent="0.2">
      <c r="A95" s="64" t="str">
        <f t="shared" si="6"/>
        <v>5074</v>
      </c>
      <c r="B95" s="67" t="s">
        <v>29</v>
      </c>
      <c r="C95" s="62" t="s">
        <v>18</v>
      </c>
      <c r="D95" s="70">
        <v>1001080345074</v>
      </c>
      <c r="E95" s="56"/>
      <c r="F95" s="14">
        <f>E95</f>
        <v>0</v>
      </c>
      <c r="G95" s="14"/>
      <c r="H95" s="15"/>
      <c r="I95" s="16"/>
    </row>
    <row r="96" spans="1:9" x14ac:dyDescent="0.2">
      <c r="A96" s="64" t="str">
        <f t="shared" si="6"/>
        <v>6207</v>
      </c>
      <c r="B96" s="67" t="s">
        <v>44</v>
      </c>
      <c r="C96" s="62" t="s">
        <v>19</v>
      </c>
      <c r="D96" s="70">
        <v>1001083446207</v>
      </c>
      <c r="E96" s="56"/>
      <c r="F96" s="14">
        <f>E96*0.3</f>
        <v>0</v>
      </c>
      <c r="G96" s="14"/>
      <c r="H96" s="15"/>
      <c r="I96" s="16"/>
    </row>
    <row r="97" spans="1:9" x14ac:dyDescent="0.2">
      <c r="A97" s="64" t="str">
        <f t="shared" si="6"/>
        <v>7089</v>
      </c>
      <c r="B97" s="67" t="s">
        <v>45</v>
      </c>
      <c r="C97" s="62" t="s">
        <v>19</v>
      </c>
      <c r="D97" s="70">
        <v>1001084217089</v>
      </c>
      <c r="E97" s="56"/>
      <c r="F97" s="14">
        <f>E97*0.3</f>
        <v>0</v>
      </c>
      <c r="G97" s="14"/>
      <c r="H97" s="15"/>
      <c r="I97" s="16"/>
    </row>
    <row r="98" spans="1:9" x14ac:dyDescent="0.2">
      <c r="A98" s="64" t="str">
        <f t="shared" si="6"/>
        <v>7187</v>
      </c>
      <c r="B98" s="67" t="s">
        <v>103</v>
      </c>
      <c r="C98" s="62" t="s">
        <v>19</v>
      </c>
      <c r="D98" s="70">
        <v>1001085637187</v>
      </c>
      <c r="E98" s="56"/>
      <c r="F98" s="14">
        <f>E98*0.3</f>
        <v>0</v>
      </c>
      <c r="G98" s="14"/>
      <c r="H98" s="15"/>
      <c r="I98" s="16"/>
    </row>
    <row r="99" spans="1:9" ht="15" thickBot="1" x14ac:dyDescent="0.25">
      <c r="A99" s="64" t="str">
        <f t="shared" si="6"/>
        <v>7104</v>
      </c>
      <c r="B99" s="67" t="s">
        <v>97</v>
      </c>
      <c r="C99" s="62" t="s">
        <v>19</v>
      </c>
      <c r="D99" s="70">
        <v>1001223297104</v>
      </c>
      <c r="E99" s="56"/>
      <c r="F99" s="14">
        <f>E99*0.18</f>
        <v>0</v>
      </c>
      <c r="G99" s="14"/>
      <c r="H99" s="15"/>
      <c r="I99" s="16"/>
    </row>
    <row r="100" spans="1:9" ht="15.75" thickTop="1" thickBot="1" x14ac:dyDescent="0.25">
      <c r="A100" s="27"/>
      <c r="B100" s="27" t="s">
        <v>17</v>
      </c>
      <c r="C100" s="27"/>
      <c r="D100" s="27"/>
      <c r="E100" s="58">
        <f>SUM(E10:E99)</f>
        <v>0</v>
      </c>
      <c r="F100" s="28">
        <f>SUM(F10:F99)</f>
        <v>0</v>
      </c>
      <c r="G100" s="37"/>
      <c r="H100" s="28"/>
      <c r="I100" s="29"/>
    </row>
    <row r="101" spans="1:9" ht="15" thickTop="1" x14ac:dyDescent="0.2">
      <c r="B101" s="30"/>
      <c r="C101" s="31"/>
      <c r="D101" s="31"/>
      <c r="F101" s="61"/>
      <c r="G101" s="33"/>
      <c r="H101" s="33"/>
      <c r="I101" s="60"/>
    </row>
    <row r="102" spans="1:9" x14ac:dyDescent="0.2">
      <c r="B102" s="30"/>
      <c r="C102" s="31"/>
      <c r="D102" s="31"/>
      <c r="F102" s="61"/>
      <c r="G102" s="33"/>
      <c r="H102" s="33"/>
      <c r="I102" s="34"/>
    </row>
    <row r="103" spans="1:9" x14ac:dyDescent="0.2">
      <c r="B103" s="30"/>
      <c r="C103" s="31"/>
      <c r="D103" s="31"/>
      <c r="F103" s="61"/>
      <c r="G103" s="33"/>
      <c r="H103" s="33"/>
      <c r="I103" s="34"/>
    </row>
    <row r="104" spans="1:9" x14ac:dyDescent="0.2">
      <c r="B104" s="30"/>
      <c r="C104" s="31"/>
      <c r="D104" s="31"/>
      <c r="F104" s="32"/>
      <c r="G104" s="33"/>
      <c r="H104" s="33"/>
      <c r="I104" s="34"/>
    </row>
    <row r="105" spans="1:9" x14ac:dyDescent="0.2">
      <c r="B105" s="30"/>
      <c r="C105" s="31"/>
      <c r="D105" s="31"/>
      <c r="F105" s="32"/>
      <c r="G105" s="33"/>
      <c r="H105" s="33"/>
      <c r="I105" s="34"/>
    </row>
    <row r="106" spans="1:9" x14ac:dyDescent="0.2">
      <c r="B106" s="30"/>
      <c r="C106" s="31"/>
      <c r="D106" s="31"/>
      <c r="F106" s="32"/>
      <c r="G106" s="33"/>
      <c r="H106" s="33"/>
      <c r="I106" s="34"/>
    </row>
    <row r="107" spans="1:9" x14ac:dyDescent="0.2">
      <c r="B107" s="30"/>
      <c r="C107" s="31"/>
      <c r="D107" s="31"/>
      <c r="F107" s="32"/>
      <c r="G107" s="33"/>
      <c r="H107" s="33"/>
      <c r="I107" s="34"/>
    </row>
    <row r="108" spans="1:9" x14ac:dyDescent="0.2">
      <c r="B108" s="30"/>
      <c r="C108" s="31"/>
      <c r="D108" s="31"/>
      <c r="F108" s="32"/>
      <c r="G108" s="33"/>
      <c r="H108" s="33"/>
      <c r="I108" s="34"/>
    </row>
    <row r="109" spans="1:9" x14ac:dyDescent="0.2">
      <c r="B109" s="30"/>
      <c r="C109" s="31"/>
      <c r="D109" s="31"/>
      <c r="F109" s="32"/>
      <c r="G109" s="33"/>
      <c r="H109" s="33"/>
      <c r="I109" s="34"/>
    </row>
    <row r="110" spans="1:9" x14ac:dyDescent="0.2">
      <c r="B110" s="30"/>
      <c r="C110" s="31"/>
      <c r="D110" s="31"/>
      <c r="F110" s="32"/>
      <c r="G110" s="33"/>
      <c r="H110" s="33"/>
      <c r="I110" s="34"/>
    </row>
    <row r="111" spans="1:9" x14ac:dyDescent="0.2">
      <c r="B111" s="30"/>
      <c r="C111" s="31"/>
      <c r="D111" s="31"/>
      <c r="F111" s="32"/>
      <c r="G111" s="33"/>
      <c r="H111" s="33"/>
      <c r="I111" s="34"/>
    </row>
    <row r="112" spans="1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  <row r="1621" spans="2:9" x14ac:dyDescent="0.2">
      <c r="B1621" s="30"/>
      <c r="C1621" s="31"/>
      <c r="D1621" s="31"/>
      <c r="F1621" s="32"/>
      <c r="G1621" s="33"/>
      <c r="H1621" s="33"/>
      <c r="I1621" s="34"/>
    </row>
    <row r="1622" spans="2:9" x14ac:dyDescent="0.2">
      <c r="B1622" s="30"/>
      <c r="C1622" s="31"/>
      <c r="D1622" s="31"/>
      <c r="F1622" s="32"/>
      <c r="G1622" s="33"/>
      <c r="H1622" s="33"/>
      <c r="I1622" s="34"/>
    </row>
    <row r="1623" spans="2:9" x14ac:dyDescent="0.2">
      <c r="B1623" s="30"/>
      <c r="C1623" s="31"/>
      <c r="D1623" s="31"/>
      <c r="F1623" s="32"/>
      <c r="G1623" s="33"/>
      <c r="H1623" s="33"/>
      <c r="I1623" s="34"/>
    </row>
    <row r="1624" spans="2:9" x14ac:dyDescent="0.2">
      <c r="B1624" s="30"/>
      <c r="C1624" s="31"/>
      <c r="D1624" s="31"/>
      <c r="F1624" s="32"/>
      <c r="G1624" s="33"/>
      <c r="H1624" s="33"/>
      <c r="I1624" s="34"/>
    </row>
  </sheetData>
  <autoFilter ref="A9:I102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 r:id="rId1"/>
  <ignoredErrors>
    <ignoredError sqref="F2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2015-01-13T07:32:10Z</cp:lastPrinted>
  <dcterms:created xsi:type="dcterms:W3CDTF">2006-09-16T00:00:00Z</dcterms:created>
  <dcterms:modified xsi:type="dcterms:W3CDTF">2025-10-28T12:38:07Z</dcterms:modified>
</cp:coreProperties>
</file>