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5EC85514-92D3-4875-B575-EBFB43D6BD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0" i="1" l="1"/>
  <c r="T66" i="1"/>
  <c r="T31" i="1"/>
  <c r="T9" i="1"/>
  <c r="AJ9" i="1" s="1"/>
  <c r="T12" i="1"/>
  <c r="T13" i="1"/>
  <c r="T15" i="1"/>
  <c r="T16" i="1"/>
  <c r="T17" i="1"/>
  <c r="AJ17" i="1" s="1"/>
  <c r="T20" i="1"/>
  <c r="T22" i="1"/>
  <c r="T23" i="1"/>
  <c r="T24" i="1"/>
  <c r="T25" i="1"/>
  <c r="AJ25" i="1" s="1"/>
  <c r="T27" i="1"/>
  <c r="T34" i="1"/>
  <c r="T35" i="1"/>
  <c r="AJ35" i="1" s="1"/>
  <c r="T36" i="1"/>
  <c r="T38" i="1"/>
  <c r="T41" i="1"/>
  <c r="AJ41" i="1" s="1"/>
  <c r="T44" i="1"/>
  <c r="T45" i="1"/>
  <c r="T50" i="1"/>
  <c r="T51" i="1"/>
  <c r="AJ51" i="1" s="1"/>
  <c r="T53" i="1"/>
  <c r="AJ53" i="1" s="1"/>
  <c r="T54" i="1"/>
  <c r="T56" i="1"/>
  <c r="T57" i="1"/>
  <c r="T58" i="1"/>
  <c r="T59" i="1"/>
  <c r="AJ59" i="1" s="1"/>
  <c r="T69" i="1"/>
  <c r="T71" i="1"/>
  <c r="AJ71" i="1" s="1"/>
  <c r="T72" i="1"/>
  <c r="T73" i="1"/>
  <c r="T74" i="1"/>
  <c r="T75" i="1"/>
  <c r="AJ75" i="1" s="1"/>
  <c r="T76" i="1"/>
  <c r="T77" i="1"/>
  <c r="T78" i="1"/>
  <c r="T79" i="1"/>
  <c r="AJ79" i="1" s="1"/>
  <c r="T80" i="1"/>
  <c r="T81" i="1"/>
  <c r="T82" i="1"/>
  <c r="T83" i="1"/>
  <c r="AJ83" i="1" s="1"/>
  <c r="T84" i="1"/>
  <c r="T85" i="1"/>
  <c r="T86" i="1"/>
  <c r="AJ86" i="1" s="1"/>
  <c r="T88" i="1"/>
  <c r="AJ88" i="1" s="1"/>
  <c r="T90" i="1"/>
  <c r="AJ90" i="1" s="1"/>
  <c r="T95" i="1"/>
  <c r="AJ95" i="1" s="1"/>
  <c r="T97" i="1"/>
  <c r="T98" i="1"/>
  <c r="AJ98" i="1" s="1"/>
  <c r="AJ13" i="1"/>
  <c r="AJ15" i="1"/>
  <c r="AJ23" i="1"/>
  <c r="AJ27" i="1"/>
  <c r="AJ45" i="1"/>
  <c r="AJ57" i="1"/>
  <c r="AJ69" i="1"/>
  <c r="AJ73" i="1"/>
  <c r="AJ77" i="1"/>
  <c r="AJ81" i="1"/>
  <c r="AJ85" i="1"/>
  <c r="AJ97" i="1"/>
  <c r="AJ84" i="1" l="1"/>
  <c r="AJ82" i="1"/>
  <c r="AJ80" i="1"/>
  <c r="AJ78" i="1"/>
  <c r="AJ76" i="1"/>
  <c r="AJ74" i="1"/>
  <c r="AJ72" i="1"/>
  <c r="AJ58" i="1"/>
  <c r="AJ56" i="1"/>
  <c r="AJ54" i="1"/>
  <c r="AJ50" i="1"/>
  <c r="AJ44" i="1"/>
  <c r="AJ38" i="1"/>
  <c r="AJ36" i="1"/>
  <c r="AJ34" i="1"/>
  <c r="AJ24" i="1"/>
  <c r="AJ22" i="1"/>
  <c r="AJ20" i="1"/>
  <c r="AJ16" i="1"/>
  <c r="AJ12" i="1"/>
  <c r="R7" i="1"/>
  <c r="R8" i="1"/>
  <c r="R9" i="1"/>
  <c r="W9" i="1" s="1"/>
  <c r="R10" i="1"/>
  <c r="R11" i="1"/>
  <c r="R12" i="1"/>
  <c r="W12" i="1" s="1"/>
  <c r="R13" i="1"/>
  <c r="W13" i="1" s="1"/>
  <c r="R14" i="1"/>
  <c r="R15" i="1"/>
  <c r="W15" i="1" s="1"/>
  <c r="R16" i="1"/>
  <c r="W16" i="1" s="1"/>
  <c r="R17" i="1"/>
  <c r="W17" i="1" s="1"/>
  <c r="R18" i="1"/>
  <c r="R19" i="1"/>
  <c r="S19" i="1" s="1"/>
  <c r="T19" i="1" s="1"/>
  <c r="R20" i="1"/>
  <c r="W20" i="1" s="1"/>
  <c r="R21" i="1"/>
  <c r="R22" i="1"/>
  <c r="W22" i="1" s="1"/>
  <c r="R23" i="1"/>
  <c r="W23" i="1" s="1"/>
  <c r="R24" i="1"/>
  <c r="W24" i="1" s="1"/>
  <c r="R25" i="1"/>
  <c r="W25" i="1" s="1"/>
  <c r="R26" i="1"/>
  <c r="S26" i="1" s="1"/>
  <c r="T26" i="1" s="1"/>
  <c r="AJ26" i="1" s="1"/>
  <c r="R27" i="1"/>
  <c r="W27" i="1" s="1"/>
  <c r="R28" i="1"/>
  <c r="S28" i="1" s="1"/>
  <c r="T28" i="1" s="1"/>
  <c r="AJ28" i="1" s="1"/>
  <c r="R29" i="1"/>
  <c r="R30" i="1"/>
  <c r="R31" i="1"/>
  <c r="S31" i="1" s="1"/>
  <c r="R32" i="1"/>
  <c r="R33" i="1"/>
  <c r="R34" i="1"/>
  <c r="W34" i="1" s="1"/>
  <c r="R35" i="1"/>
  <c r="W35" i="1" s="1"/>
  <c r="R36" i="1"/>
  <c r="W36" i="1" s="1"/>
  <c r="R37" i="1"/>
  <c r="R38" i="1"/>
  <c r="W38" i="1" s="1"/>
  <c r="R39" i="1"/>
  <c r="R40" i="1"/>
  <c r="R41" i="1"/>
  <c r="W41" i="1" s="1"/>
  <c r="R42" i="1"/>
  <c r="R43" i="1"/>
  <c r="R44" i="1"/>
  <c r="W44" i="1" s="1"/>
  <c r="R45" i="1"/>
  <c r="W45" i="1" s="1"/>
  <c r="R46" i="1"/>
  <c r="R47" i="1"/>
  <c r="R48" i="1"/>
  <c r="R49" i="1"/>
  <c r="R50" i="1"/>
  <c r="W50" i="1" s="1"/>
  <c r="R51" i="1"/>
  <c r="W51" i="1" s="1"/>
  <c r="R52" i="1"/>
  <c r="R53" i="1"/>
  <c r="W53" i="1" s="1"/>
  <c r="R54" i="1"/>
  <c r="W54" i="1" s="1"/>
  <c r="R55" i="1"/>
  <c r="R56" i="1"/>
  <c r="W56" i="1" s="1"/>
  <c r="R57" i="1"/>
  <c r="W57" i="1" s="1"/>
  <c r="R58" i="1"/>
  <c r="W58" i="1" s="1"/>
  <c r="R59" i="1"/>
  <c r="W59" i="1" s="1"/>
  <c r="R60" i="1"/>
  <c r="R61" i="1"/>
  <c r="R62" i="1"/>
  <c r="R63" i="1"/>
  <c r="R64" i="1"/>
  <c r="R65" i="1"/>
  <c r="R66" i="1"/>
  <c r="R67" i="1"/>
  <c r="R68" i="1"/>
  <c r="R69" i="1"/>
  <c r="W69" i="1" s="1"/>
  <c r="R70" i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W84" i="1" s="1"/>
  <c r="R85" i="1"/>
  <c r="W85" i="1" s="1"/>
  <c r="R86" i="1"/>
  <c r="W86" i="1" s="1"/>
  <c r="R87" i="1"/>
  <c r="R88" i="1"/>
  <c r="W88" i="1" s="1"/>
  <c r="R89" i="1"/>
  <c r="S89" i="1" s="1"/>
  <c r="T89" i="1" s="1"/>
  <c r="R90" i="1"/>
  <c r="W90" i="1" s="1"/>
  <c r="R91" i="1"/>
  <c r="R92" i="1"/>
  <c r="R93" i="1"/>
  <c r="R94" i="1"/>
  <c r="R95" i="1"/>
  <c r="R96" i="1"/>
  <c r="R97" i="1"/>
  <c r="R98" i="1"/>
  <c r="R6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W28" i="1" l="1"/>
  <c r="W26" i="1"/>
  <c r="X97" i="1"/>
  <c r="W97" i="1"/>
  <c r="X95" i="1"/>
  <c r="W95" i="1"/>
  <c r="AJ89" i="1"/>
  <c r="W89" i="1"/>
  <c r="AJ31" i="1"/>
  <c r="W31" i="1"/>
  <c r="AJ19" i="1"/>
  <c r="W19" i="1"/>
  <c r="X98" i="1"/>
  <c r="W98" i="1"/>
  <c r="X96" i="1"/>
  <c r="S96" i="1"/>
  <c r="T96" i="1" s="1"/>
  <c r="X94" i="1"/>
  <c r="S94" i="1"/>
  <c r="T94" i="1" s="1"/>
  <c r="X92" i="1"/>
  <c r="S92" i="1"/>
  <c r="T92" i="1" s="1"/>
  <c r="S70" i="1"/>
  <c r="S68" i="1"/>
  <c r="T68" i="1" s="1"/>
  <c r="S66" i="1"/>
  <c r="S64" i="1"/>
  <c r="T64" i="1" s="1"/>
  <c r="S62" i="1"/>
  <c r="T62" i="1" s="1"/>
  <c r="S60" i="1"/>
  <c r="T60" i="1" s="1"/>
  <c r="S52" i="1"/>
  <c r="T52" i="1" s="1"/>
  <c r="S48" i="1"/>
  <c r="T48" i="1" s="1"/>
  <c r="S46" i="1"/>
  <c r="T46" i="1" s="1"/>
  <c r="S42" i="1"/>
  <c r="T42" i="1" s="1"/>
  <c r="S40" i="1"/>
  <c r="T40" i="1" s="1"/>
  <c r="S32" i="1"/>
  <c r="S30" i="1"/>
  <c r="T30" i="1" s="1"/>
  <c r="S18" i="1"/>
  <c r="T18" i="1" s="1"/>
  <c r="S14" i="1"/>
  <c r="T14" i="1" s="1"/>
  <c r="S10" i="1"/>
  <c r="T10" i="1" s="1"/>
  <c r="S8" i="1"/>
  <c r="T8" i="1" s="1"/>
  <c r="S6" i="1"/>
  <c r="T6" i="1" s="1"/>
  <c r="X93" i="1"/>
  <c r="S93" i="1"/>
  <c r="T93" i="1" s="1"/>
  <c r="S91" i="1"/>
  <c r="T91" i="1" s="1"/>
  <c r="S87" i="1"/>
  <c r="T87" i="1" s="1"/>
  <c r="S67" i="1"/>
  <c r="T67" i="1" s="1"/>
  <c r="S65" i="1"/>
  <c r="T65" i="1" s="1"/>
  <c r="S63" i="1"/>
  <c r="T63" i="1" s="1"/>
  <c r="S61" i="1"/>
  <c r="T61" i="1" s="1"/>
  <c r="S55" i="1"/>
  <c r="T55" i="1" s="1"/>
  <c r="S49" i="1"/>
  <c r="T49" i="1" s="1"/>
  <c r="S47" i="1"/>
  <c r="T47" i="1" s="1"/>
  <c r="S43" i="1"/>
  <c r="T43" i="1" s="1"/>
  <c r="S39" i="1"/>
  <c r="T39" i="1" s="1"/>
  <c r="S37" i="1"/>
  <c r="T37" i="1" s="1"/>
  <c r="S33" i="1"/>
  <c r="T33" i="1" s="1"/>
  <c r="S29" i="1"/>
  <c r="T29" i="1" s="1"/>
  <c r="S21" i="1"/>
  <c r="T21" i="1" s="1"/>
  <c r="S11" i="1"/>
  <c r="T11" i="1" s="1"/>
  <c r="S7" i="1"/>
  <c r="T7" i="1" s="1"/>
  <c r="X78" i="1"/>
  <c r="X26" i="1"/>
  <c r="X80" i="1"/>
  <c r="X28" i="1"/>
  <c r="X20" i="1"/>
  <c r="X90" i="1"/>
  <c r="X86" i="1"/>
  <c r="X82" i="1"/>
  <c r="X74" i="1"/>
  <c r="X70" i="1"/>
  <c r="X66" i="1"/>
  <c r="X62" i="1"/>
  <c r="X58" i="1"/>
  <c r="X54" i="1"/>
  <c r="X50" i="1"/>
  <c r="X46" i="1"/>
  <c r="X42" i="1"/>
  <c r="X38" i="1"/>
  <c r="X34" i="1"/>
  <c r="X30" i="1"/>
  <c r="X22" i="1"/>
  <c r="X18" i="1"/>
  <c r="X14" i="1"/>
  <c r="X10" i="1"/>
  <c r="X88" i="1"/>
  <c r="X84" i="1"/>
  <c r="X76" i="1"/>
  <c r="X72" i="1"/>
  <c r="X68" i="1"/>
  <c r="X64" i="1"/>
  <c r="X60" i="1"/>
  <c r="X56" i="1"/>
  <c r="X52" i="1"/>
  <c r="X48" i="1"/>
  <c r="X44" i="1"/>
  <c r="X40" i="1"/>
  <c r="X36" i="1"/>
  <c r="X32" i="1"/>
  <c r="X24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R5" i="1"/>
  <c r="L5" i="1"/>
  <c r="AJ11" i="1" l="1"/>
  <c r="W11" i="1"/>
  <c r="AJ29" i="1"/>
  <c r="W29" i="1"/>
  <c r="AJ37" i="1"/>
  <c r="W37" i="1"/>
  <c r="AJ43" i="1"/>
  <c r="W43" i="1"/>
  <c r="AJ49" i="1"/>
  <c r="W49" i="1"/>
  <c r="AJ61" i="1"/>
  <c r="W61" i="1"/>
  <c r="AJ65" i="1"/>
  <c r="W65" i="1"/>
  <c r="W87" i="1"/>
  <c r="AJ87" i="1"/>
  <c r="AJ93" i="1"/>
  <c r="W93" i="1"/>
  <c r="AJ6" i="1"/>
  <c r="W6" i="1"/>
  <c r="T5" i="1"/>
  <c r="AJ10" i="1"/>
  <c r="W10" i="1"/>
  <c r="AJ18" i="1"/>
  <c r="W18" i="1"/>
  <c r="AJ32" i="1"/>
  <c r="W32" i="1"/>
  <c r="AJ42" i="1"/>
  <c r="W42" i="1"/>
  <c r="AJ48" i="1"/>
  <c r="W48" i="1"/>
  <c r="AJ60" i="1"/>
  <c r="W60" i="1"/>
  <c r="AJ64" i="1"/>
  <c r="W64" i="1"/>
  <c r="AJ68" i="1"/>
  <c r="W68" i="1"/>
  <c r="AJ92" i="1"/>
  <c r="W92" i="1"/>
  <c r="AJ94" i="1"/>
  <c r="W94" i="1"/>
  <c r="AJ96" i="1"/>
  <c r="W96" i="1"/>
  <c r="AJ7" i="1"/>
  <c r="W7" i="1"/>
  <c r="AJ21" i="1"/>
  <c r="W21" i="1"/>
  <c r="AJ33" i="1"/>
  <c r="W33" i="1"/>
  <c r="AJ39" i="1"/>
  <c r="W39" i="1"/>
  <c r="AJ47" i="1"/>
  <c r="W47" i="1"/>
  <c r="AJ55" i="1"/>
  <c r="W55" i="1"/>
  <c r="AJ63" i="1"/>
  <c r="W63" i="1"/>
  <c r="W67" i="1"/>
  <c r="AJ67" i="1"/>
  <c r="W91" i="1"/>
  <c r="AJ91" i="1"/>
  <c r="AJ8" i="1"/>
  <c r="W8" i="1"/>
  <c r="AJ14" i="1"/>
  <c r="W14" i="1"/>
  <c r="AJ30" i="1"/>
  <c r="W30" i="1"/>
  <c r="AJ40" i="1"/>
  <c r="W40" i="1"/>
  <c r="AJ46" i="1"/>
  <c r="W46" i="1"/>
  <c r="AJ52" i="1"/>
  <c r="W52" i="1"/>
  <c r="AJ62" i="1"/>
  <c r="W62" i="1"/>
  <c r="AJ66" i="1"/>
  <c r="W66" i="1"/>
  <c r="AJ70" i="1"/>
  <c r="W70" i="1"/>
  <c r="S5" i="1"/>
  <c r="AJ5" i="1" l="1"/>
</calcChain>
</file>

<file path=xl/sharedStrings.xml><?xml version="1.0" encoding="utf-8"?>
<sst xmlns="http://schemas.openxmlformats.org/spreadsheetml/2006/main" count="387" uniqueCount="163">
  <si>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</si>
  <si>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</si>
  <si>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</si>
  <si>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</si>
  <si>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</si>
  <si>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</si>
  <si>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</si>
  <si>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</si>
  <si>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</si>
  <si>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</si>
  <si>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</si>
  <si>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</si>
  <si>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</si>
  <si>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</si>
  <si>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</si>
  <si>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</si>
  <si>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</si>
  <si>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</si>
  <si>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</si>
  <si>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</si>
  <si>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</si>
  <si>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</si>
  <si>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</si>
  <si>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</si>
  <si>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</si>
  <si>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06,09,(1)</t>
  </si>
  <si>
    <t>06,09,(2)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</si>
  <si>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</si>
  <si>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</si>
  <si>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</si>
  <si>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</si>
  <si>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</si>
  <si>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</si>
  <si>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</si>
  <si>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</si>
  <si>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</si>
  <si>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</si>
  <si>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</si>
  <si>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</si>
  <si>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</si>
  <si>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</si>
  <si>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</si>
  <si>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</si>
  <si>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</si>
  <si>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</si>
  <si>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</si>
  <si>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</si>
  <si>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</si>
  <si>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</si>
  <si>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</si>
  <si>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</si>
  <si>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</si>
  <si>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</si>
  <si>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</si>
  <si>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</si>
  <si>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</si>
  <si>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</si>
  <si>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</si>
  <si>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</si>
  <si>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</si>
  <si>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</si>
  <si>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</si>
  <si>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</si>
  <si>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</si>
  <si>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</si>
  <si>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</si>
  <si>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</si>
  <si>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</si>
  <si>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</si>
  <si>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</si>
  <si>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</si>
  <si>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</si>
  <si>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</si>
  <si>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</si>
  <si>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</si>
  <si>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</si>
  <si>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</si>
  <si>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</si>
  <si>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</si>
  <si>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</si>
  <si>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</si>
  <si>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</si>
  <si>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</si>
  <si>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</si>
  <si>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</si>
  <si>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</si>
  <si>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</si>
  <si>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</si>
  <si>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</si>
  <si>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</si>
  <si>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</si>
  <si>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</si>
  <si>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</si>
  <si>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</si>
  <si>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</si>
  <si>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</si>
  <si>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</si>
  <si>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</si>
  <si>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</si>
  <si>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</si>
  <si>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</si>
  <si>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</si>
  <si>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</si>
  <si>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</si>
  <si>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</si>
  <si>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</si>
  <si>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</si>
  <si>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</si>
  <si>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</si>
  <si>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</si>
  <si>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</si>
  <si>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</si>
  <si>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</si>
  <si>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</si>
  <si>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</si>
  <si>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</si>
  <si>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</si>
  <si>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</si>
  <si>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</si>
  <si>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</si>
  <si>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</si>
  <si>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</si>
  <si>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</si>
  <si>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</si>
  <si>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</si>
  <si>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</si>
  <si>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</si>
  <si>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</si>
  <si>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</si>
  <si>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</si>
  <si>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</si>
  <si>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</si>
  <si>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</si>
  <si>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</si>
  <si>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</si>
  <si>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</si>
  <si>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</si>
  <si>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</si>
  <si>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</si>
  <si>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</si>
  <si>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</si>
  <si>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</si>
  <si>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</si>
  <si>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</si>
  <si>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</si>
  <si>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</si>
  <si>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</si>
  <si>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</si>
  <si>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</si>
  <si>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</si>
  <si>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</si>
  <si>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</si>
  <si>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</si>
  <si>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</si>
  <si>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</si>
  <si>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</si>
  <si>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 / 18,04,25 списание 120шт. (недостача)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</si>
  <si>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ТК Вояж / 29,08,25 филиал обнулил</t>
    </r>
  </si>
  <si>
    <t>большие остатки</t>
  </si>
  <si>
    <t>слабая реализация</t>
  </si>
  <si>
    <t>05,09,25 филиал обнулил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</si>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</sst>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21" customWidth="1"/>
    <col min="23" max="24" width="5" customWidth="1"/>
    <col min="25" max="34" width="6" customWidth="1"/>
    <col min="35" max="35" width="34.5703125" customWidth="1"/>
    <col min="36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161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162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37332.866999999998</v>
      </c>
      <c r="F5" s="4">
        <f>SUM(F6:F500)</f>
        <v>37267.368000000002</v>
      </c>
      <c r="G5" s="8"/>
      <c r="H5" s="1"/>
      <c r="I5" s="1"/>
      <c r="J5" s="1"/>
      <c r="K5" s="4">
        <f t="shared" ref="K5:U5" si="0">SUM(K6:K500)</f>
        <v>39610.772000000004</v>
      </c>
      <c r="L5" s="4">
        <f t="shared" si="0"/>
        <v>-2277.9050000000002</v>
      </c>
      <c r="M5" s="4">
        <f t="shared" si="0"/>
        <v>0</v>
      </c>
      <c r="N5" s="4">
        <f t="shared" si="0"/>
        <v>0</v>
      </c>
      <c r="O5" s="4">
        <f t="shared" si="0"/>
        <v>14844.853274999999</v>
      </c>
      <c r="P5" s="4">
        <f t="shared" si="0"/>
        <v>21591.382127000001</v>
      </c>
      <c r="Q5" s="4">
        <f t="shared" si="0"/>
        <v>7457.8645399999996</v>
      </c>
      <c r="R5" s="4">
        <f t="shared" si="0"/>
        <v>7466.5733999999984</v>
      </c>
      <c r="S5" s="4">
        <f t="shared" si="0"/>
        <v>8547.0338179999999</v>
      </c>
      <c r="T5" s="4">
        <f t="shared" si="0"/>
        <v>8192.7328180000004</v>
      </c>
      <c r="U5" s="4">
        <f t="shared" si="0"/>
        <v>140</v>
      </c>
      <c r="V5" s="1"/>
      <c r="W5" s="1"/>
      <c r="X5" s="1"/>
      <c r="Y5" s="4">
        <f t="shared" ref="Y5:AH5" si="1">SUM(Y6:Y500)</f>
        <v>7687.9899999999961</v>
      </c>
      <c r="Z5" s="4">
        <f t="shared" si="1"/>
        <v>7913.8280000000013</v>
      </c>
      <c r="AA5" s="4">
        <f t="shared" si="1"/>
        <v>7648.8309999999965</v>
      </c>
      <c r="AB5" s="4">
        <f t="shared" si="1"/>
        <v>7989.6561999999985</v>
      </c>
      <c r="AC5" s="4">
        <f t="shared" si="1"/>
        <v>7934.6232000000009</v>
      </c>
      <c r="AD5" s="4">
        <f t="shared" si="1"/>
        <v>7831.2882000000018</v>
      </c>
      <c r="AE5" s="4">
        <f t="shared" si="1"/>
        <v>7850.7044000000005</v>
      </c>
      <c r="AF5" s="4">
        <f t="shared" si="1"/>
        <v>7241.8896000000013</v>
      </c>
      <c r="AG5" s="4">
        <f t="shared" si="1"/>
        <v>7227.4147999999996</v>
      </c>
      <c r="AH5" s="4">
        <f t="shared" si="1"/>
        <v>7603.6350000000002</v>
      </c>
      <c r="AI5" s="1"/>
      <c r="AJ5" s="4">
        <f>SUM(AJ6:AJ500)</f>
        <v>5473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1114.135</v>
      </c>
      <c r="D6" s="1">
        <v>1142.4929999999999</v>
      </c>
      <c r="E6" s="1">
        <v>1071.9929999999999</v>
      </c>
      <c r="F6" s="1">
        <v>1079.5450000000001</v>
      </c>
      <c r="G6" s="8">
        <v>1</v>
      </c>
      <c r="H6" s="1">
        <v>50</v>
      </c>
      <c r="I6" s="1" t="s">
        <v>40</v>
      </c>
      <c r="J6" s="1"/>
      <c r="K6" s="1">
        <v>1126.2090000000001</v>
      </c>
      <c r="L6" s="1">
        <f t="shared" ref="L6:L37" si="2">E6-K6</f>
        <v>-54.216000000000122</v>
      </c>
      <c r="M6" s="1"/>
      <c r="N6" s="1"/>
      <c r="O6" s="1">
        <v>0</v>
      </c>
      <c r="P6" s="1">
        <v>515.3288</v>
      </c>
      <c r="Q6" s="1">
        <v>444.02834000000001</v>
      </c>
      <c r="R6" s="1">
        <f>E6/5</f>
        <v>214.39859999999999</v>
      </c>
      <c r="S6" s="5">
        <f>11*R6-Q6-P6-O6-F6</f>
        <v>319.48245999999972</v>
      </c>
      <c r="T6" s="5">
        <f>S6</f>
        <v>319.48245999999972</v>
      </c>
      <c r="U6" s="5"/>
      <c r="V6" s="1"/>
      <c r="W6" s="1">
        <f>(F6+O6+P6+Q6+T6)/R6</f>
        <v>11</v>
      </c>
      <c r="X6" s="1">
        <f>(F6+O6+P6+Q6)/R6</f>
        <v>9.5098668554738701</v>
      </c>
      <c r="Y6" s="1">
        <v>193.0558</v>
      </c>
      <c r="Z6" s="1">
        <v>184.95840000000001</v>
      </c>
      <c r="AA6" s="1">
        <v>216.767</v>
      </c>
      <c r="AB6" s="1">
        <v>239.16739999999999</v>
      </c>
      <c r="AC6" s="1">
        <v>220.6858</v>
      </c>
      <c r="AD6" s="1">
        <v>252.20160000000001</v>
      </c>
      <c r="AE6" s="1">
        <v>240.1232</v>
      </c>
      <c r="AF6" s="1">
        <v>202.02959999999999</v>
      </c>
      <c r="AG6" s="1">
        <v>241.05619999999999</v>
      </c>
      <c r="AH6" s="1">
        <v>389.93380000000002</v>
      </c>
      <c r="AI6" s="1" t="s">
        <v>41</v>
      </c>
      <c r="AJ6" s="1">
        <f>ROUND(G6*T6,0)</f>
        <v>319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39</v>
      </c>
      <c r="C7" s="1">
        <v>281.19600000000003</v>
      </c>
      <c r="D7" s="1">
        <v>322.416</v>
      </c>
      <c r="E7" s="1">
        <v>304.24900000000002</v>
      </c>
      <c r="F7" s="1">
        <v>257.488</v>
      </c>
      <c r="G7" s="8">
        <v>1</v>
      </c>
      <c r="H7" s="1">
        <v>45</v>
      </c>
      <c r="I7" s="1" t="s">
        <v>40</v>
      </c>
      <c r="J7" s="1"/>
      <c r="K7" s="1">
        <v>305.5</v>
      </c>
      <c r="L7" s="1">
        <f t="shared" si="2"/>
        <v>-1.2509999999999764</v>
      </c>
      <c r="M7" s="1"/>
      <c r="N7" s="1"/>
      <c r="O7" s="1">
        <v>248.6301340000002</v>
      </c>
      <c r="P7" s="1">
        <v>81.118265999999835</v>
      </c>
      <c r="Q7" s="1"/>
      <c r="R7" s="1">
        <f t="shared" ref="R7:R70" si="3">E7/5</f>
        <v>60.849800000000002</v>
      </c>
      <c r="S7" s="5">
        <f t="shared" ref="S7:S8" si="4">11*R7-Q7-P7-O7-F7</f>
        <v>82.111399999999946</v>
      </c>
      <c r="T7" s="5">
        <f t="shared" ref="T7:T69" si="5">S7</f>
        <v>82.111399999999946</v>
      </c>
      <c r="U7" s="5"/>
      <c r="V7" s="1"/>
      <c r="W7" s="1">
        <f t="shared" ref="W7:W70" si="6">(F7+O7+P7+Q7+T7)/R7</f>
        <v>11</v>
      </c>
      <c r="X7" s="1">
        <f t="shared" ref="X7:X70" si="7">(F7+O7+P7+Q7)/R7</f>
        <v>9.650588826914797</v>
      </c>
      <c r="Y7" s="1">
        <v>68.790400000000005</v>
      </c>
      <c r="Z7" s="1">
        <v>73.947000000000003</v>
      </c>
      <c r="AA7" s="1">
        <v>67.1922</v>
      </c>
      <c r="AB7" s="1">
        <v>72.472000000000008</v>
      </c>
      <c r="AC7" s="1">
        <v>64.844000000000008</v>
      </c>
      <c r="AD7" s="1">
        <v>80.764200000000002</v>
      </c>
      <c r="AE7" s="1">
        <v>86.674400000000006</v>
      </c>
      <c r="AF7" s="1">
        <v>74.784199999999998</v>
      </c>
      <c r="AG7" s="1">
        <v>66.750199999999992</v>
      </c>
      <c r="AH7" s="1">
        <v>65.576999999999998</v>
      </c>
      <c r="AI7" s="1"/>
      <c r="AJ7" s="1">
        <f t="shared" ref="AJ7:AJ70" si="8">ROUND(G7*T7,0)</f>
        <v>82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373.16300000000001</v>
      </c>
      <c r="D8" s="1">
        <v>373.73599999999999</v>
      </c>
      <c r="E8" s="1">
        <v>382.613</v>
      </c>
      <c r="F8" s="1">
        <v>329.53300000000002</v>
      </c>
      <c r="G8" s="8">
        <v>1</v>
      </c>
      <c r="H8" s="1">
        <v>45</v>
      </c>
      <c r="I8" s="1" t="s">
        <v>40</v>
      </c>
      <c r="J8" s="1"/>
      <c r="K8" s="1">
        <v>386.4</v>
      </c>
      <c r="L8" s="1">
        <f t="shared" si="2"/>
        <v>-3.7869999999999777</v>
      </c>
      <c r="M8" s="1"/>
      <c r="N8" s="1"/>
      <c r="O8" s="1">
        <v>162.88053800000009</v>
      </c>
      <c r="P8" s="1">
        <v>106.4400619999999</v>
      </c>
      <c r="Q8" s="1"/>
      <c r="R8" s="1">
        <f t="shared" si="3"/>
        <v>76.522599999999997</v>
      </c>
      <c r="S8" s="5">
        <f t="shared" si="4"/>
        <v>242.89499999999998</v>
      </c>
      <c r="T8" s="5">
        <f t="shared" si="5"/>
        <v>242.89499999999998</v>
      </c>
      <c r="U8" s="5"/>
      <c r="V8" s="1"/>
      <c r="W8" s="1">
        <f t="shared" si="6"/>
        <v>11</v>
      </c>
      <c r="X8" s="1">
        <f t="shared" si="7"/>
        <v>7.8258396865762538</v>
      </c>
      <c r="Y8" s="1">
        <v>72.130600000000001</v>
      </c>
      <c r="Z8" s="1">
        <v>80.013400000000004</v>
      </c>
      <c r="AA8" s="1">
        <v>79.711600000000004</v>
      </c>
      <c r="AB8" s="1">
        <v>77.5702</v>
      </c>
      <c r="AC8" s="1">
        <v>74.749200000000002</v>
      </c>
      <c r="AD8" s="1">
        <v>92.239400000000003</v>
      </c>
      <c r="AE8" s="1">
        <v>97.716800000000006</v>
      </c>
      <c r="AF8" s="1">
        <v>85.703400000000002</v>
      </c>
      <c r="AG8" s="1">
        <v>80.763800000000003</v>
      </c>
      <c r="AH8" s="1">
        <v>73.693200000000004</v>
      </c>
      <c r="AI8" s="1"/>
      <c r="AJ8" s="1">
        <f t="shared" si="8"/>
        <v>243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44</v>
      </c>
      <c r="B9" s="11" t="s">
        <v>45</v>
      </c>
      <c r="C9" s="11">
        <v>-1</v>
      </c>
      <c r="D9" s="11">
        <v>1</v>
      </c>
      <c r="E9" s="11"/>
      <c r="F9" s="11"/>
      <c r="G9" s="12">
        <v>0</v>
      </c>
      <c r="H9" s="11" t="e">
        <v>#N/A</v>
      </c>
      <c r="I9" s="11" t="s">
        <v>46</v>
      </c>
      <c r="J9" s="11" t="s">
        <v>47</v>
      </c>
      <c r="K9" s="11"/>
      <c r="L9" s="11">
        <f t="shared" si="2"/>
        <v>0</v>
      </c>
      <c r="M9" s="11"/>
      <c r="N9" s="11"/>
      <c r="O9" s="11">
        <v>0</v>
      </c>
      <c r="P9" s="11">
        <v>0</v>
      </c>
      <c r="Q9" s="11"/>
      <c r="R9" s="11">
        <f t="shared" si="3"/>
        <v>0</v>
      </c>
      <c r="S9" s="13"/>
      <c r="T9" s="5">
        <f t="shared" si="5"/>
        <v>0</v>
      </c>
      <c r="U9" s="13"/>
      <c r="V9" s="11"/>
      <c r="W9" s="1" t="e">
        <f t="shared" si="6"/>
        <v>#DIV/0!</v>
      </c>
      <c r="X9" s="11" t="e">
        <f t="shared" si="7"/>
        <v>#DIV/0!</v>
      </c>
      <c r="Y9" s="11">
        <v>0</v>
      </c>
      <c r="Z9" s="11">
        <v>0</v>
      </c>
      <c r="AA9" s="11">
        <v>0.2</v>
      </c>
      <c r="AB9" s="11">
        <v>0.2</v>
      </c>
      <c r="AC9" s="11">
        <v>0.2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48</v>
      </c>
      <c r="B10" s="1" t="s">
        <v>45</v>
      </c>
      <c r="C10" s="1">
        <v>415</v>
      </c>
      <c r="D10" s="1">
        <v>446</v>
      </c>
      <c r="E10" s="1">
        <v>479</v>
      </c>
      <c r="F10" s="1">
        <v>362</v>
      </c>
      <c r="G10" s="8">
        <v>0.45</v>
      </c>
      <c r="H10" s="1">
        <v>45</v>
      </c>
      <c r="I10" s="1" t="s">
        <v>40</v>
      </c>
      <c r="J10" s="1"/>
      <c r="K10" s="1">
        <v>500</v>
      </c>
      <c r="L10" s="1">
        <f t="shared" si="2"/>
        <v>-21</v>
      </c>
      <c r="M10" s="1"/>
      <c r="N10" s="1"/>
      <c r="O10" s="1">
        <v>169.79000000000019</v>
      </c>
      <c r="P10" s="1">
        <v>209.80999999999969</v>
      </c>
      <c r="Q10" s="1"/>
      <c r="R10" s="1">
        <f t="shared" si="3"/>
        <v>95.8</v>
      </c>
      <c r="S10" s="5">
        <f t="shared" ref="S10:S11" si="9">11*R10-Q10-P10-O10-F10</f>
        <v>312.20000000000005</v>
      </c>
      <c r="T10" s="5">
        <f t="shared" si="5"/>
        <v>312.20000000000005</v>
      </c>
      <c r="U10" s="5"/>
      <c r="V10" s="1"/>
      <c r="W10" s="1">
        <f t="shared" si="6"/>
        <v>11</v>
      </c>
      <c r="X10" s="1">
        <f t="shared" si="7"/>
        <v>7.7411273486430057</v>
      </c>
      <c r="Y10" s="1">
        <v>87.6</v>
      </c>
      <c r="Z10" s="1">
        <v>93.4</v>
      </c>
      <c r="AA10" s="1">
        <v>93.4</v>
      </c>
      <c r="AB10" s="1">
        <v>91.4</v>
      </c>
      <c r="AC10" s="1">
        <v>94.6</v>
      </c>
      <c r="AD10" s="1">
        <v>96.4</v>
      </c>
      <c r="AE10" s="1">
        <v>95.4</v>
      </c>
      <c r="AF10" s="1">
        <v>95.6</v>
      </c>
      <c r="AG10" s="1">
        <v>89.8</v>
      </c>
      <c r="AH10" s="1">
        <v>87</v>
      </c>
      <c r="AI10" s="1"/>
      <c r="AJ10" s="1">
        <f t="shared" si="8"/>
        <v>140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45</v>
      </c>
      <c r="C11" s="1">
        <v>741</v>
      </c>
      <c r="D11" s="1">
        <v>578</v>
      </c>
      <c r="E11" s="1">
        <v>885</v>
      </c>
      <c r="F11" s="1">
        <v>406</v>
      </c>
      <c r="G11" s="8">
        <v>0.45</v>
      </c>
      <c r="H11" s="1">
        <v>45</v>
      </c>
      <c r="I11" s="1" t="s">
        <v>40</v>
      </c>
      <c r="J11" s="1"/>
      <c r="K11" s="1">
        <v>914</v>
      </c>
      <c r="L11" s="1">
        <f t="shared" si="2"/>
        <v>-29</v>
      </c>
      <c r="M11" s="1"/>
      <c r="N11" s="1"/>
      <c r="O11" s="1">
        <v>400</v>
      </c>
      <c r="P11" s="1">
        <v>660.40000000000009</v>
      </c>
      <c r="Q11" s="1"/>
      <c r="R11" s="1">
        <f t="shared" si="3"/>
        <v>177</v>
      </c>
      <c r="S11" s="5">
        <f t="shared" si="9"/>
        <v>480.59999999999991</v>
      </c>
      <c r="T11" s="5">
        <f t="shared" si="5"/>
        <v>480.59999999999991</v>
      </c>
      <c r="U11" s="5"/>
      <c r="V11" s="1"/>
      <c r="W11" s="1">
        <f t="shared" si="6"/>
        <v>11</v>
      </c>
      <c r="X11" s="1">
        <f t="shared" si="7"/>
        <v>8.2847457627118644</v>
      </c>
      <c r="Y11" s="1">
        <v>179.4</v>
      </c>
      <c r="Z11" s="1">
        <v>202.6</v>
      </c>
      <c r="AA11" s="1">
        <v>192</v>
      </c>
      <c r="AB11" s="1">
        <v>195.8</v>
      </c>
      <c r="AC11" s="1">
        <v>198.4</v>
      </c>
      <c r="AD11" s="1">
        <v>180.2</v>
      </c>
      <c r="AE11" s="1">
        <v>172</v>
      </c>
      <c r="AF11" s="1">
        <v>186.8</v>
      </c>
      <c r="AG11" s="1">
        <v>190.2</v>
      </c>
      <c r="AH11" s="1">
        <v>237.8</v>
      </c>
      <c r="AI11" s="1"/>
      <c r="AJ11" s="1">
        <f t="shared" si="8"/>
        <v>216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96</v>
      </c>
      <c r="D12" s="1">
        <v>95</v>
      </c>
      <c r="E12" s="1">
        <v>55</v>
      </c>
      <c r="F12" s="1">
        <v>126</v>
      </c>
      <c r="G12" s="8">
        <v>0.17</v>
      </c>
      <c r="H12" s="1">
        <v>180</v>
      </c>
      <c r="I12" s="1" t="s">
        <v>40</v>
      </c>
      <c r="J12" s="1"/>
      <c r="K12" s="1">
        <v>55</v>
      </c>
      <c r="L12" s="1">
        <f t="shared" si="2"/>
        <v>0</v>
      </c>
      <c r="M12" s="1"/>
      <c r="N12" s="1"/>
      <c r="O12" s="1">
        <v>63</v>
      </c>
      <c r="P12" s="1">
        <v>31</v>
      </c>
      <c r="Q12" s="1"/>
      <c r="R12" s="1">
        <f t="shared" si="3"/>
        <v>11</v>
      </c>
      <c r="S12" s="5"/>
      <c r="T12" s="5">
        <f t="shared" si="5"/>
        <v>0</v>
      </c>
      <c r="U12" s="5"/>
      <c r="V12" s="1"/>
      <c r="W12" s="1">
        <f t="shared" si="6"/>
        <v>20</v>
      </c>
      <c r="X12" s="1">
        <f t="shared" si="7"/>
        <v>20</v>
      </c>
      <c r="Y12" s="1">
        <v>21</v>
      </c>
      <c r="Z12" s="1">
        <v>22.2</v>
      </c>
      <c r="AA12" s="1">
        <v>21</v>
      </c>
      <c r="AB12" s="1">
        <v>17.8</v>
      </c>
      <c r="AC12" s="1">
        <v>20.6</v>
      </c>
      <c r="AD12" s="1">
        <v>21.2</v>
      </c>
      <c r="AE12" s="1">
        <v>17</v>
      </c>
      <c r="AF12" s="1">
        <v>15.4</v>
      </c>
      <c r="AG12" s="1">
        <v>14.6</v>
      </c>
      <c r="AH12" s="1">
        <v>12.6</v>
      </c>
      <c r="AI12" s="25" t="s">
        <v>156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51</v>
      </c>
      <c r="B13" s="11" t="s">
        <v>45</v>
      </c>
      <c r="C13" s="11"/>
      <c r="D13" s="11"/>
      <c r="E13" s="11">
        <v>2</v>
      </c>
      <c r="F13" s="11">
        <v>-2</v>
      </c>
      <c r="G13" s="12">
        <v>0</v>
      </c>
      <c r="H13" s="11" t="e">
        <v>#N/A</v>
      </c>
      <c r="I13" s="11" t="s">
        <v>46</v>
      </c>
      <c r="J13" s="11"/>
      <c r="K13" s="11">
        <v>2</v>
      </c>
      <c r="L13" s="11">
        <f t="shared" si="2"/>
        <v>0</v>
      </c>
      <c r="M13" s="11"/>
      <c r="N13" s="11"/>
      <c r="O13" s="11"/>
      <c r="P13" s="11">
        <v>0</v>
      </c>
      <c r="Q13" s="11"/>
      <c r="R13" s="11">
        <f t="shared" si="3"/>
        <v>0.4</v>
      </c>
      <c r="S13" s="13"/>
      <c r="T13" s="5">
        <f t="shared" si="5"/>
        <v>0</v>
      </c>
      <c r="U13" s="13"/>
      <c r="V13" s="11"/>
      <c r="W13" s="1">
        <f t="shared" si="6"/>
        <v>-5</v>
      </c>
      <c r="X13" s="11">
        <f t="shared" si="7"/>
        <v>-5</v>
      </c>
      <c r="Y13" s="11">
        <v>0.4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/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45</v>
      </c>
      <c r="C14" s="1">
        <v>86</v>
      </c>
      <c r="D14" s="1">
        <v>102</v>
      </c>
      <c r="E14" s="1">
        <v>109</v>
      </c>
      <c r="F14" s="1">
        <v>75</v>
      </c>
      <c r="G14" s="8">
        <v>0.3</v>
      </c>
      <c r="H14" s="1">
        <v>40</v>
      </c>
      <c r="I14" s="1" t="s">
        <v>40</v>
      </c>
      <c r="J14" s="1"/>
      <c r="K14" s="1">
        <v>113</v>
      </c>
      <c r="L14" s="1">
        <f t="shared" si="2"/>
        <v>-4</v>
      </c>
      <c r="M14" s="1"/>
      <c r="N14" s="1"/>
      <c r="O14" s="1">
        <v>0</v>
      </c>
      <c r="P14" s="1">
        <v>76.600000000000023</v>
      </c>
      <c r="Q14" s="1"/>
      <c r="R14" s="1">
        <f t="shared" si="3"/>
        <v>21.8</v>
      </c>
      <c r="S14" s="5">
        <f>11*R14-Q14-P14-O14-F14</f>
        <v>88.199999999999989</v>
      </c>
      <c r="T14" s="5">
        <f t="shared" si="5"/>
        <v>88.199999999999989</v>
      </c>
      <c r="U14" s="5"/>
      <c r="V14" s="1"/>
      <c r="W14" s="1">
        <f t="shared" si="6"/>
        <v>11</v>
      </c>
      <c r="X14" s="1">
        <f t="shared" si="7"/>
        <v>6.954128440366973</v>
      </c>
      <c r="Y14" s="1">
        <v>18.600000000000001</v>
      </c>
      <c r="Z14" s="1">
        <v>15.4</v>
      </c>
      <c r="AA14" s="1">
        <v>20.399999999999999</v>
      </c>
      <c r="AB14" s="1">
        <v>19.8</v>
      </c>
      <c r="AC14" s="1">
        <v>18</v>
      </c>
      <c r="AD14" s="1">
        <v>17.399999999999999</v>
      </c>
      <c r="AE14" s="1">
        <v>19.2</v>
      </c>
      <c r="AF14" s="1">
        <v>16.8</v>
      </c>
      <c r="AG14" s="1">
        <v>14.8</v>
      </c>
      <c r="AH14" s="1">
        <v>15</v>
      </c>
      <c r="AI14" s="1"/>
      <c r="AJ14" s="1">
        <f t="shared" si="8"/>
        <v>26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53</v>
      </c>
      <c r="B15" s="11" t="s">
        <v>45</v>
      </c>
      <c r="C15" s="11"/>
      <c r="D15" s="11"/>
      <c r="E15" s="11">
        <v>2</v>
      </c>
      <c r="F15" s="11">
        <v>-2</v>
      </c>
      <c r="G15" s="12">
        <v>0</v>
      </c>
      <c r="H15" s="11" t="e">
        <v>#N/A</v>
      </c>
      <c r="I15" s="11" t="s">
        <v>46</v>
      </c>
      <c r="J15" s="11"/>
      <c r="K15" s="11">
        <v>2</v>
      </c>
      <c r="L15" s="11">
        <f t="shared" si="2"/>
        <v>0</v>
      </c>
      <c r="M15" s="11"/>
      <c r="N15" s="11"/>
      <c r="O15" s="11"/>
      <c r="P15" s="11">
        <v>0</v>
      </c>
      <c r="Q15" s="11"/>
      <c r="R15" s="11">
        <f t="shared" si="3"/>
        <v>0.4</v>
      </c>
      <c r="S15" s="13"/>
      <c r="T15" s="5">
        <f t="shared" si="5"/>
        <v>0</v>
      </c>
      <c r="U15" s="13"/>
      <c r="V15" s="11"/>
      <c r="W15" s="1">
        <f t="shared" si="6"/>
        <v>-5</v>
      </c>
      <c r="X15" s="11">
        <f t="shared" si="7"/>
        <v>-5</v>
      </c>
      <c r="Y15" s="11">
        <v>0.4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/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45</v>
      </c>
      <c r="C16" s="1">
        <v>147</v>
      </c>
      <c r="D16" s="1">
        <v>335</v>
      </c>
      <c r="E16" s="1">
        <v>188</v>
      </c>
      <c r="F16" s="1">
        <v>284</v>
      </c>
      <c r="G16" s="8">
        <v>0.17</v>
      </c>
      <c r="H16" s="1">
        <v>180</v>
      </c>
      <c r="I16" s="1" t="s">
        <v>40</v>
      </c>
      <c r="J16" s="1"/>
      <c r="K16" s="1">
        <v>188</v>
      </c>
      <c r="L16" s="1">
        <f t="shared" si="2"/>
        <v>0</v>
      </c>
      <c r="M16" s="1"/>
      <c r="N16" s="1"/>
      <c r="O16" s="1">
        <v>106.49</v>
      </c>
      <c r="P16" s="1">
        <v>29.309999999999949</v>
      </c>
      <c r="Q16" s="1">
        <v>103.04</v>
      </c>
      <c r="R16" s="1">
        <f t="shared" si="3"/>
        <v>37.6</v>
      </c>
      <c r="S16" s="5"/>
      <c r="T16" s="5">
        <f t="shared" si="5"/>
        <v>0</v>
      </c>
      <c r="U16" s="5"/>
      <c r="V16" s="1"/>
      <c r="W16" s="1">
        <f t="shared" si="6"/>
        <v>13.905319148936167</v>
      </c>
      <c r="X16" s="1">
        <f t="shared" si="7"/>
        <v>13.905319148936167</v>
      </c>
      <c r="Y16" s="1">
        <v>44.8</v>
      </c>
      <c r="Z16" s="1">
        <v>51.4</v>
      </c>
      <c r="AA16" s="1">
        <v>46.8</v>
      </c>
      <c r="AB16" s="1">
        <v>40.6</v>
      </c>
      <c r="AC16" s="1">
        <v>40.4</v>
      </c>
      <c r="AD16" s="1">
        <v>43.6</v>
      </c>
      <c r="AE16" s="1">
        <v>40.6</v>
      </c>
      <c r="AF16" s="1">
        <v>36.799999999999997</v>
      </c>
      <c r="AG16" s="1">
        <v>41.8</v>
      </c>
      <c r="AH16" s="1">
        <v>48.8</v>
      </c>
      <c r="AI16" s="1"/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55</v>
      </c>
      <c r="B17" s="15" t="s">
        <v>45</v>
      </c>
      <c r="C17" s="15"/>
      <c r="D17" s="15"/>
      <c r="E17" s="15"/>
      <c r="F17" s="15"/>
      <c r="G17" s="16">
        <v>0</v>
      </c>
      <c r="H17" s="15">
        <v>50</v>
      </c>
      <c r="I17" s="15" t="s">
        <v>40</v>
      </c>
      <c r="J17" s="15"/>
      <c r="K17" s="15"/>
      <c r="L17" s="15">
        <f t="shared" si="2"/>
        <v>0</v>
      </c>
      <c r="M17" s="15"/>
      <c r="N17" s="15"/>
      <c r="O17" s="15">
        <v>0</v>
      </c>
      <c r="P17" s="15">
        <v>0</v>
      </c>
      <c r="Q17" s="15"/>
      <c r="R17" s="15">
        <f t="shared" si="3"/>
        <v>0</v>
      </c>
      <c r="S17" s="17"/>
      <c r="T17" s="5">
        <f t="shared" si="5"/>
        <v>0</v>
      </c>
      <c r="U17" s="17"/>
      <c r="V17" s="15"/>
      <c r="W17" s="1" t="e">
        <f t="shared" si="6"/>
        <v>#DIV/0!</v>
      </c>
      <c r="X17" s="15" t="e">
        <f t="shared" si="7"/>
        <v>#DIV/0!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56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45</v>
      </c>
      <c r="C18" s="1">
        <v>12</v>
      </c>
      <c r="D18" s="1"/>
      <c r="E18" s="1">
        <v>10</v>
      </c>
      <c r="F18" s="1">
        <v>1</v>
      </c>
      <c r="G18" s="8">
        <v>0.35</v>
      </c>
      <c r="H18" s="1">
        <v>50</v>
      </c>
      <c r="I18" s="1" t="s">
        <v>40</v>
      </c>
      <c r="J18" s="1"/>
      <c r="K18" s="1">
        <v>11</v>
      </c>
      <c r="L18" s="1">
        <f t="shared" si="2"/>
        <v>-1</v>
      </c>
      <c r="M18" s="1"/>
      <c r="N18" s="1"/>
      <c r="O18" s="1">
        <v>0</v>
      </c>
      <c r="P18" s="1">
        <v>10.4</v>
      </c>
      <c r="Q18" s="1"/>
      <c r="R18" s="1">
        <f t="shared" si="3"/>
        <v>2</v>
      </c>
      <c r="S18" s="5">
        <f t="shared" ref="S18:S21" si="10">11*R18-Q18-P18-O18-F18</f>
        <v>10.6</v>
      </c>
      <c r="T18" s="5">
        <f t="shared" si="5"/>
        <v>10.6</v>
      </c>
      <c r="U18" s="5"/>
      <c r="V18" s="1"/>
      <c r="W18" s="1">
        <f t="shared" si="6"/>
        <v>11</v>
      </c>
      <c r="X18" s="1">
        <f t="shared" si="7"/>
        <v>5.7</v>
      </c>
      <c r="Y18" s="1">
        <v>1.8</v>
      </c>
      <c r="Z18" s="1">
        <v>0.8</v>
      </c>
      <c r="AA18" s="1">
        <v>0.8</v>
      </c>
      <c r="AB18" s="1">
        <v>-0.2</v>
      </c>
      <c r="AC18" s="1">
        <v>-0.2</v>
      </c>
      <c r="AD18" s="1">
        <v>2.6</v>
      </c>
      <c r="AE18" s="1">
        <v>2.6</v>
      </c>
      <c r="AF18" s="1">
        <v>1.6</v>
      </c>
      <c r="AG18" s="1">
        <v>1.6</v>
      </c>
      <c r="AH18" s="1">
        <v>0.2</v>
      </c>
      <c r="AI18" s="1" t="s">
        <v>58</v>
      </c>
      <c r="AJ18" s="1">
        <f t="shared" si="8"/>
        <v>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9" t="s">
        <v>59</v>
      </c>
      <c r="B19" s="19" t="s">
        <v>39</v>
      </c>
      <c r="C19" s="19">
        <v>593.745</v>
      </c>
      <c r="D19" s="19">
        <v>1174.8330000000001</v>
      </c>
      <c r="E19" s="19">
        <v>579.36599999999999</v>
      </c>
      <c r="F19" s="19">
        <v>1145.992</v>
      </c>
      <c r="G19" s="20">
        <v>1</v>
      </c>
      <c r="H19" s="19">
        <v>55</v>
      </c>
      <c r="I19" s="19" t="s">
        <v>40</v>
      </c>
      <c r="J19" s="19"/>
      <c r="K19" s="19">
        <v>564.86900000000003</v>
      </c>
      <c r="L19" s="19">
        <f t="shared" si="2"/>
        <v>14.496999999999957</v>
      </c>
      <c r="M19" s="19"/>
      <c r="N19" s="19"/>
      <c r="O19" s="19">
        <v>158.90428999999961</v>
      </c>
      <c r="P19" s="19">
        <v>0</v>
      </c>
      <c r="Q19" s="19"/>
      <c r="R19" s="19">
        <f t="shared" si="3"/>
        <v>115.8732</v>
      </c>
      <c r="S19" s="21">
        <f>12*R19-Q19-P19-O19-F19</f>
        <v>85.582110000000512</v>
      </c>
      <c r="T19" s="5">
        <f t="shared" si="5"/>
        <v>85.582110000000512</v>
      </c>
      <c r="U19" s="21"/>
      <c r="V19" s="19"/>
      <c r="W19" s="1">
        <f t="shared" si="6"/>
        <v>12.000000000000002</v>
      </c>
      <c r="X19" s="19">
        <f t="shared" si="7"/>
        <v>11.261415840763867</v>
      </c>
      <c r="Y19" s="19">
        <v>119.4992</v>
      </c>
      <c r="Z19" s="19">
        <v>156.04339999999999</v>
      </c>
      <c r="AA19" s="19">
        <v>150.7602</v>
      </c>
      <c r="AB19" s="19">
        <v>140.71039999999999</v>
      </c>
      <c r="AC19" s="19">
        <v>143.88640000000001</v>
      </c>
      <c r="AD19" s="19">
        <v>146.3066</v>
      </c>
      <c r="AE19" s="19">
        <v>137.5574</v>
      </c>
      <c r="AF19" s="19">
        <v>117.7996</v>
      </c>
      <c r="AG19" s="19">
        <v>118.38760000000001</v>
      </c>
      <c r="AH19" s="19">
        <v>77.792400000000001</v>
      </c>
      <c r="AI19" s="19" t="s">
        <v>60</v>
      </c>
      <c r="AJ19" s="1">
        <f t="shared" si="8"/>
        <v>86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9" t="s">
        <v>61</v>
      </c>
      <c r="B20" s="19" t="s">
        <v>39</v>
      </c>
      <c r="C20" s="19">
        <v>2195.3009999999999</v>
      </c>
      <c r="D20" s="19">
        <v>3426.3649999999998</v>
      </c>
      <c r="E20" s="19">
        <v>2689.5740000000001</v>
      </c>
      <c r="F20" s="19">
        <v>2347.9589999999998</v>
      </c>
      <c r="G20" s="20">
        <v>1</v>
      </c>
      <c r="H20" s="19">
        <v>50</v>
      </c>
      <c r="I20" s="19" t="s">
        <v>40</v>
      </c>
      <c r="J20" s="19"/>
      <c r="K20" s="19">
        <v>3177.7109999999998</v>
      </c>
      <c r="L20" s="19">
        <f t="shared" si="2"/>
        <v>-488.13699999999972</v>
      </c>
      <c r="M20" s="19"/>
      <c r="N20" s="19"/>
      <c r="O20" s="19">
        <v>669.25880999999879</v>
      </c>
      <c r="P20" s="19">
        <v>3314.0119900000009</v>
      </c>
      <c r="Q20" s="19">
        <v>1360.2646199999999</v>
      </c>
      <c r="R20" s="19">
        <f t="shared" si="3"/>
        <v>537.91480000000001</v>
      </c>
      <c r="S20" s="21"/>
      <c r="T20" s="5">
        <f t="shared" si="5"/>
        <v>0</v>
      </c>
      <c r="U20" s="21"/>
      <c r="V20" s="19"/>
      <c r="W20" s="1">
        <f t="shared" si="6"/>
        <v>14.29872243708483</v>
      </c>
      <c r="X20" s="19">
        <f t="shared" si="7"/>
        <v>14.29872243708483</v>
      </c>
      <c r="Y20" s="19">
        <v>591.4194</v>
      </c>
      <c r="Z20" s="19">
        <v>475.7706</v>
      </c>
      <c r="AA20" s="19">
        <v>447.22640000000001</v>
      </c>
      <c r="AB20" s="19">
        <v>471.209</v>
      </c>
      <c r="AC20" s="19">
        <v>475.41840000000002</v>
      </c>
      <c r="AD20" s="19">
        <v>445.75819999999999</v>
      </c>
      <c r="AE20" s="19">
        <v>439.00740000000002</v>
      </c>
      <c r="AF20" s="19">
        <v>374.12020000000001</v>
      </c>
      <c r="AG20" s="19">
        <v>384.0102</v>
      </c>
      <c r="AH20" s="19">
        <v>472.40879999999999</v>
      </c>
      <c r="AI20" s="19" t="s">
        <v>60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39</v>
      </c>
      <c r="C21" s="1">
        <v>110.696</v>
      </c>
      <c r="D21" s="1">
        <v>187.1</v>
      </c>
      <c r="E21" s="1">
        <v>147.09200000000001</v>
      </c>
      <c r="F21" s="1">
        <v>131.73500000000001</v>
      </c>
      <c r="G21" s="8">
        <v>1</v>
      </c>
      <c r="H21" s="1">
        <v>60</v>
      </c>
      <c r="I21" s="1" t="s">
        <v>40</v>
      </c>
      <c r="J21" s="1"/>
      <c r="K21" s="1">
        <v>143.25</v>
      </c>
      <c r="L21" s="1">
        <f t="shared" si="2"/>
        <v>3.842000000000013</v>
      </c>
      <c r="M21" s="1"/>
      <c r="N21" s="1"/>
      <c r="O21" s="1">
        <v>80.177599999999927</v>
      </c>
      <c r="P21" s="1">
        <v>0</v>
      </c>
      <c r="Q21" s="1"/>
      <c r="R21" s="1">
        <f t="shared" si="3"/>
        <v>29.418400000000002</v>
      </c>
      <c r="S21" s="5">
        <f t="shared" si="10"/>
        <v>111.6898000000001</v>
      </c>
      <c r="T21" s="5">
        <f t="shared" si="5"/>
        <v>111.6898000000001</v>
      </c>
      <c r="U21" s="5"/>
      <c r="V21" s="1"/>
      <c r="W21" s="1">
        <f t="shared" si="6"/>
        <v>11</v>
      </c>
      <c r="X21" s="1">
        <f t="shared" si="7"/>
        <v>7.2034033122127621</v>
      </c>
      <c r="Y21" s="1">
        <v>31.7942</v>
      </c>
      <c r="Z21" s="1">
        <v>38.970199999999998</v>
      </c>
      <c r="AA21" s="1">
        <v>34.651800000000001</v>
      </c>
      <c r="AB21" s="1">
        <v>34.505199999999988</v>
      </c>
      <c r="AC21" s="1">
        <v>38.369199999999999</v>
      </c>
      <c r="AD21" s="1">
        <v>38.464399999999998</v>
      </c>
      <c r="AE21" s="1">
        <v>36.872</v>
      </c>
      <c r="AF21" s="1">
        <v>37.042999999999999</v>
      </c>
      <c r="AG21" s="1">
        <v>35.8292</v>
      </c>
      <c r="AH21" s="1">
        <v>31.8916</v>
      </c>
      <c r="AI21" s="1"/>
      <c r="AJ21" s="1">
        <f t="shared" si="8"/>
        <v>112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63</v>
      </c>
      <c r="B22" s="11" t="s">
        <v>39</v>
      </c>
      <c r="C22" s="11">
        <v>72.673000000000002</v>
      </c>
      <c r="D22" s="11"/>
      <c r="E22" s="11">
        <v>10.67</v>
      </c>
      <c r="F22" s="11">
        <v>62.003</v>
      </c>
      <c r="G22" s="12">
        <v>0</v>
      </c>
      <c r="H22" s="11" t="e">
        <v>#N/A</v>
      </c>
      <c r="I22" s="11" t="s">
        <v>46</v>
      </c>
      <c r="J22" s="11"/>
      <c r="K22" s="11">
        <v>9.34</v>
      </c>
      <c r="L22" s="11">
        <f t="shared" si="2"/>
        <v>1.33</v>
      </c>
      <c r="M22" s="11"/>
      <c r="N22" s="11"/>
      <c r="O22" s="11">
        <v>0</v>
      </c>
      <c r="P22" s="11">
        <v>0</v>
      </c>
      <c r="Q22" s="11"/>
      <c r="R22" s="11">
        <f t="shared" si="3"/>
        <v>2.1339999999999999</v>
      </c>
      <c r="S22" s="13"/>
      <c r="T22" s="5">
        <f t="shared" si="5"/>
        <v>0</v>
      </c>
      <c r="U22" s="13"/>
      <c r="V22" s="11"/>
      <c r="W22" s="1">
        <f t="shared" si="6"/>
        <v>29.054826616682288</v>
      </c>
      <c r="X22" s="11">
        <f t="shared" si="7"/>
        <v>29.054826616682288</v>
      </c>
      <c r="Y22" s="11">
        <v>2.8102</v>
      </c>
      <c r="Z22" s="11">
        <v>2.8090000000000002</v>
      </c>
      <c r="AA22" s="11">
        <v>2.1059999999999999</v>
      </c>
      <c r="AB22" s="11">
        <v>0.52699999999999991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4" t="s">
        <v>109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64</v>
      </c>
      <c r="B23" s="19" t="s">
        <v>39</v>
      </c>
      <c r="C23" s="19">
        <v>1449.309</v>
      </c>
      <c r="D23" s="19">
        <v>1501.567</v>
      </c>
      <c r="E23" s="19">
        <v>1240.499</v>
      </c>
      <c r="F23" s="19">
        <v>1694.434</v>
      </c>
      <c r="G23" s="20">
        <v>1</v>
      </c>
      <c r="H23" s="19">
        <v>60</v>
      </c>
      <c r="I23" s="19" t="s">
        <v>40</v>
      </c>
      <c r="J23" s="19"/>
      <c r="K23" s="19">
        <v>1249.595</v>
      </c>
      <c r="L23" s="19">
        <f t="shared" si="2"/>
        <v>-9.0960000000000036</v>
      </c>
      <c r="M23" s="19"/>
      <c r="N23" s="19"/>
      <c r="O23" s="19">
        <v>167.76744999999991</v>
      </c>
      <c r="P23" s="19">
        <v>805.30595000000039</v>
      </c>
      <c r="Q23" s="19">
        <v>604.47955999999999</v>
      </c>
      <c r="R23" s="19">
        <f t="shared" si="3"/>
        <v>248.09980000000002</v>
      </c>
      <c r="S23" s="21"/>
      <c r="T23" s="5">
        <f t="shared" si="5"/>
        <v>0</v>
      </c>
      <c r="U23" s="21"/>
      <c r="V23" s="19"/>
      <c r="W23" s="1">
        <f t="shared" si="6"/>
        <v>13.188188624094014</v>
      </c>
      <c r="X23" s="19">
        <f t="shared" si="7"/>
        <v>13.188188624094014</v>
      </c>
      <c r="Y23" s="19">
        <v>262.81720000000001</v>
      </c>
      <c r="Z23" s="19">
        <v>257.24900000000002</v>
      </c>
      <c r="AA23" s="19">
        <v>257.54680000000002</v>
      </c>
      <c r="AB23" s="19">
        <v>287.5994</v>
      </c>
      <c r="AC23" s="19">
        <v>288.57859999999999</v>
      </c>
      <c r="AD23" s="19">
        <v>309.1986</v>
      </c>
      <c r="AE23" s="19">
        <v>336.72660000000002</v>
      </c>
      <c r="AF23" s="19">
        <v>285.2158</v>
      </c>
      <c r="AG23" s="19">
        <v>227.8442</v>
      </c>
      <c r="AH23" s="19">
        <v>166.01759999999999</v>
      </c>
      <c r="AI23" s="19" t="s">
        <v>60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39</v>
      </c>
      <c r="C24" s="1">
        <v>66.040000000000006</v>
      </c>
      <c r="D24" s="1">
        <v>238.38499999999999</v>
      </c>
      <c r="E24" s="1">
        <v>108.485</v>
      </c>
      <c r="F24" s="1">
        <v>189.85300000000001</v>
      </c>
      <c r="G24" s="8">
        <v>1</v>
      </c>
      <c r="H24" s="1">
        <v>60</v>
      </c>
      <c r="I24" s="1" t="s">
        <v>40</v>
      </c>
      <c r="J24" s="1"/>
      <c r="K24" s="1">
        <v>103.89</v>
      </c>
      <c r="L24" s="1">
        <f t="shared" si="2"/>
        <v>4.5949999999999989</v>
      </c>
      <c r="M24" s="1"/>
      <c r="N24" s="1"/>
      <c r="O24" s="1">
        <v>73.432999999999979</v>
      </c>
      <c r="P24" s="1">
        <v>0</v>
      </c>
      <c r="Q24" s="1"/>
      <c r="R24" s="1">
        <f t="shared" si="3"/>
        <v>21.696999999999999</v>
      </c>
      <c r="S24" s="5"/>
      <c r="T24" s="5">
        <f t="shared" si="5"/>
        <v>0</v>
      </c>
      <c r="U24" s="5"/>
      <c r="V24" s="1"/>
      <c r="W24" s="1">
        <f t="shared" si="6"/>
        <v>12.134672996266765</v>
      </c>
      <c r="X24" s="1">
        <f t="shared" si="7"/>
        <v>12.134672996266765</v>
      </c>
      <c r="Y24" s="1">
        <v>25.947199999999999</v>
      </c>
      <c r="Z24" s="1">
        <v>33.262999999999998</v>
      </c>
      <c r="AA24" s="1">
        <v>29.944600000000001</v>
      </c>
      <c r="AB24" s="1">
        <v>21.907599999999999</v>
      </c>
      <c r="AC24" s="1">
        <v>24.8766</v>
      </c>
      <c r="AD24" s="1">
        <v>26.212</v>
      </c>
      <c r="AE24" s="1">
        <v>25.386600000000001</v>
      </c>
      <c r="AF24" s="1">
        <v>25.7546</v>
      </c>
      <c r="AG24" s="1">
        <v>27.901399999999999</v>
      </c>
      <c r="AH24" s="1">
        <v>26.0014</v>
      </c>
      <c r="AI24" s="1"/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9" t="s">
        <v>66</v>
      </c>
      <c r="B25" s="19" t="s">
        <v>39</v>
      </c>
      <c r="C25" s="19">
        <v>1321.4259999999999</v>
      </c>
      <c r="D25" s="19">
        <v>1793.5239999999999</v>
      </c>
      <c r="E25" s="19">
        <v>1196.816</v>
      </c>
      <c r="F25" s="19">
        <v>1895.0170000000001</v>
      </c>
      <c r="G25" s="20">
        <v>1</v>
      </c>
      <c r="H25" s="19">
        <v>60</v>
      </c>
      <c r="I25" s="19" t="s">
        <v>40</v>
      </c>
      <c r="J25" s="19"/>
      <c r="K25" s="19">
        <v>1165.0050000000001</v>
      </c>
      <c r="L25" s="19">
        <f t="shared" si="2"/>
        <v>31.810999999999922</v>
      </c>
      <c r="M25" s="19"/>
      <c r="N25" s="19"/>
      <c r="O25" s="19">
        <v>224.4769399999993</v>
      </c>
      <c r="P25" s="19">
        <v>344.51226000000088</v>
      </c>
      <c r="Q25" s="19">
        <v>564.35698000000002</v>
      </c>
      <c r="R25" s="19">
        <f t="shared" si="3"/>
        <v>239.36320000000001</v>
      </c>
      <c r="S25" s="21"/>
      <c r="T25" s="5">
        <f t="shared" si="5"/>
        <v>0</v>
      </c>
      <c r="U25" s="21"/>
      <c r="V25" s="19"/>
      <c r="W25" s="1">
        <f t="shared" si="6"/>
        <v>12.651749224609297</v>
      </c>
      <c r="X25" s="19">
        <f t="shared" si="7"/>
        <v>12.651749224609297</v>
      </c>
      <c r="Y25" s="19">
        <v>245.37260000000001</v>
      </c>
      <c r="Z25" s="19">
        <v>274.6524</v>
      </c>
      <c r="AA25" s="19">
        <v>270.4622</v>
      </c>
      <c r="AB25" s="19">
        <v>293.55939999999998</v>
      </c>
      <c r="AC25" s="19">
        <v>283.45600000000002</v>
      </c>
      <c r="AD25" s="19">
        <v>281.66300000000001</v>
      </c>
      <c r="AE25" s="19">
        <v>284.49579999999997</v>
      </c>
      <c r="AF25" s="19">
        <v>258.63159999999999</v>
      </c>
      <c r="AG25" s="19">
        <v>269.7792</v>
      </c>
      <c r="AH25" s="19">
        <v>288.16300000000001</v>
      </c>
      <c r="AI25" s="19" t="s">
        <v>60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9" t="s">
        <v>67</v>
      </c>
      <c r="B26" s="19" t="s">
        <v>39</v>
      </c>
      <c r="C26" s="19">
        <v>224.072</v>
      </c>
      <c r="D26" s="19">
        <v>383.99900000000002</v>
      </c>
      <c r="E26" s="19">
        <v>359.62099999999998</v>
      </c>
      <c r="F26" s="19">
        <v>217.35900000000001</v>
      </c>
      <c r="G26" s="20">
        <v>1</v>
      </c>
      <c r="H26" s="19">
        <v>60</v>
      </c>
      <c r="I26" s="19" t="s">
        <v>40</v>
      </c>
      <c r="J26" s="19"/>
      <c r="K26" s="19">
        <v>353.69499999999999</v>
      </c>
      <c r="L26" s="19">
        <f t="shared" si="2"/>
        <v>5.9259999999999877</v>
      </c>
      <c r="M26" s="19"/>
      <c r="N26" s="19"/>
      <c r="O26" s="19">
        <v>75.857911999999999</v>
      </c>
      <c r="P26" s="19">
        <v>400</v>
      </c>
      <c r="Q26" s="19"/>
      <c r="R26" s="19">
        <f t="shared" si="3"/>
        <v>71.924199999999999</v>
      </c>
      <c r="S26" s="21">
        <f t="shared" ref="S26" si="11">12*R26-Q26-P26-O26-F26</f>
        <v>169.87348800000004</v>
      </c>
      <c r="T26" s="5">
        <f t="shared" si="5"/>
        <v>169.87348800000004</v>
      </c>
      <c r="U26" s="21"/>
      <c r="V26" s="19"/>
      <c r="W26" s="1">
        <f t="shared" si="6"/>
        <v>12</v>
      </c>
      <c r="X26" s="19">
        <f t="shared" si="7"/>
        <v>9.6381595068141177</v>
      </c>
      <c r="Y26" s="19">
        <v>56.3934</v>
      </c>
      <c r="Z26" s="19">
        <v>53.286800000000007</v>
      </c>
      <c r="AA26" s="19">
        <v>52.309199999999997</v>
      </c>
      <c r="AB26" s="19">
        <v>50.331599999999987</v>
      </c>
      <c r="AC26" s="19">
        <v>53.325400000000002</v>
      </c>
      <c r="AD26" s="19">
        <v>59.957399999999993</v>
      </c>
      <c r="AE26" s="19">
        <v>53.8352</v>
      </c>
      <c r="AF26" s="19">
        <v>49.993400000000001</v>
      </c>
      <c r="AG26" s="19">
        <v>55.226399999999998</v>
      </c>
      <c r="AH26" s="19">
        <v>96.601399999999998</v>
      </c>
      <c r="AI26" s="19" t="s">
        <v>68</v>
      </c>
      <c r="AJ26" s="1">
        <f t="shared" si="8"/>
        <v>170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2" t="s">
        <v>69</v>
      </c>
      <c r="B27" s="22" t="s">
        <v>39</v>
      </c>
      <c r="C27" s="22">
        <v>424.20299999999997</v>
      </c>
      <c r="D27" s="22">
        <v>117.176</v>
      </c>
      <c r="E27" s="22">
        <v>323.35000000000002</v>
      </c>
      <c r="F27" s="22">
        <v>209.16499999999999</v>
      </c>
      <c r="G27" s="23">
        <v>1</v>
      </c>
      <c r="H27" s="22">
        <v>60</v>
      </c>
      <c r="I27" s="22" t="s">
        <v>40</v>
      </c>
      <c r="J27" s="22"/>
      <c r="K27" s="22">
        <v>312.83</v>
      </c>
      <c r="L27" s="22">
        <f t="shared" si="2"/>
        <v>10.520000000000039</v>
      </c>
      <c r="M27" s="22"/>
      <c r="N27" s="22"/>
      <c r="O27" s="22">
        <v>199.2452000000001</v>
      </c>
      <c r="P27" s="22">
        <v>173.76419999999999</v>
      </c>
      <c r="Q27" s="22"/>
      <c r="R27" s="22">
        <f t="shared" si="3"/>
        <v>64.67</v>
      </c>
      <c r="S27" s="24"/>
      <c r="T27" s="5">
        <f t="shared" si="5"/>
        <v>0</v>
      </c>
      <c r="U27" s="24"/>
      <c r="V27" s="22"/>
      <c r="W27" s="1">
        <f t="shared" si="6"/>
        <v>9.0022328745940943</v>
      </c>
      <c r="X27" s="22">
        <f t="shared" si="7"/>
        <v>9.0022328745940943</v>
      </c>
      <c r="Y27" s="22">
        <v>76.205600000000004</v>
      </c>
      <c r="Z27" s="22">
        <v>89.498400000000004</v>
      </c>
      <c r="AA27" s="22">
        <v>86.844799999999992</v>
      </c>
      <c r="AB27" s="22">
        <v>87.411799999999999</v>
      </c>
      <c r="AC27" s="22">
        <v>90.755399999999995</v>
      </c>
      <c r="AD27" s="22">
        <v>79.525800000000004</v>
      </c>
      <c r="AE27" s="22">
        <v>78.708200000000005</v>
      </c>
      <c r="AF27" s="22">
        <v>74.493600000000001</v>
      </c>
      <c r="AG27" s="22">
        <v>69.870199999999997</v>
      </c>
      <c r="AH27" s="22">
        <v>46.141199999999998</v>
      </c>
      <c r="AI27" s="22" t="s">
        <v>70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9" t="s">
        <v>71</v>
      </c>
      <c r="B28" s="19" t="s">
        <v>39</v>
      </c>
      <c r="C28" s="19">
        <v>554.23900000000003</v>
      </c>
      <c r="D28" s="19">
        <v>757.05</v>
      </c>
      <c r="E28" s="19">
        <v>499.01600000000002</v>
      </c>
      <c r="F28" s="19">
        <v>781.88199999999995</v>
      </c>
      <c r="G28" s="20">
        <v>1</v>
      </c>
      <c r="H28" s="19">
        <v>60</v>
      </c>
      <c r="I28" s="19" t="s">
        <v>40</v>
      </c>
      <c r="J28" s="19"/>
      <c r="K28" s="19">
        <v>494.04199999999997</v>
      </c>
      <c r="L28" s="19">
        <f t="shared" si="2"/>
        <v>4.9740000000000464</v>
      </c>
      <c r="M28" s="19"/>
      <c r="N28" s="19"/>
      <c r="O28" s="19">
        <v>98.865710000000306</v>
      </c>
      <c r="P28" s="19">
        <v>83.291889999999739</v>
      </c>
      <c r="Q28" s="19">
        <v>223.03283999999999</v>
      </c>
      <c r="R28" s="19">
        <f t="shared" si="3"/>
        <v>99.803200000000004</v>
      </c>
      <c r="S28" s="21">
        <f>12*R28-Q28-P28-O28-F28</f>
        <v>10.565960000000132</v>
      </c>
      <c r="T28" s="5">
        <f t="shared" si="5"/>
        <v>10.565960000000132</v>
      </c>
      <c r="U28" s="21"/>
      <c r="V28" s="19"/>
      <c r="W28" s="1">
        <f t="shared" si="6"/>
        <v>12</v>
      </c>
      <c r="X28" s="19">
        <f t="shared" si="7"/>
        <v>11.894132051878096</v>
      </c>
      <c r="Y28" s="19">
        <v>96.970799999999997</v>
      </c>
      <c r="Z28" s="19">
        <v>114.25660000000001</v>
      </c>
      <c r="AA28" s="19">
        <v>112.258</v>
      </c>
      <c r="AB28" s="19">
        <v>118.801</v>
      </c>
      <c r="AC28" s="19">
        <v>118.527</v>
      </c>
      <c r="AD28" s="19">
        <v>115.65900000000001</v>
      </c>
      <c r="AE28" s="19">
        <v>112.4932</v>
      </c>
      <c r="AF28" s="19">
        <v>99.762599999999992</v>
      </c>
      <c r="AG28" s="19">
        <v>102.2214</v>
      </c>
      <c r="AH28" s="19">
        <v>133.8724</v>
      </c>
      <c r="AI28" s="19" t="s">
        <v>60</v>
      </c>
      <c r="AJ28" s="1">
        <f t="shared" si="8"/>
        <v>11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39</v>
      </c>
      <c r="C29" s="1">
        <v>197.137</v>
      </c>
      <c r="D29" s="1">
        <v>250.69</v>
      </c>
      <c r="E29" s="1">
        <v>227.20400000000001</v>
      </c>
      <c r="F29" s="1">
        <v>200.11099999999999</v>
      </c>
      <c r="G29" s="8">
        <v>1</v>
      </c>
      <c r="H29" s="1">
        <v>30</v>
      </c>
      <c r="I29" s="1" t="s">
        <v>40</v>
      </c>
      <c r="J29" s="1"/>
      <c r="K29" s="1">
        <v>233.4</v>
      </c>
      <c r="L29" s="1">
        <f t="shared" si="2"/>
        <v>-6.195999999999998</v>
      </c>
      <c r="M29" s="1"/>
      <c r="N29" s="1"/>
      <c r="O29" s="1">
        <v>59.613800000000033</v>
      </c>
      <c r="P29" s="1">
        <v>164.6449999999999</v>
      </c>
      <c r="Q29" s="1"/>
      <c r="R29" s="1">
        <f t="shared" si="3"/>
        <v>45.440800000000003</v>
      </c>
      <c r="S29" s="5">
        <f t="shared" ref="S29:S33" si="12">11*R29-Q29-P29-O29-F29</f>
        <v>75.479000000000099</v>
      </c>
      <c r="T29" s="5">
        <f t="shared" si="5"/>
        <v>75.479000000000099</v>
      </c>
      <c r="U29" s="5"/>
      <c r="V29" s="1"/>
      <c r="W29" s="1">
        <f t="shared" si="6"/>
        <v>11</v>
      </c>
      <c r="X29" s="1">
        <f t="shared" si="7"/>
        <v>9.3389597014137049</v>
      </c>
      <c r="Y29" s="1">
        <v>47.163799999999988</v>
      </c>
      <c r="Z29" s="1">
        <v>45.476199999999999</v>
      </c>
      <c r="AA29" s="1">
        <v>46.695999999999998</v>
      </c>
      <c r="AB29" s="1">
        <v>50.354599999999998</v>
      </c>
      <c r="AC29" s="1">
        <v>46.056399999999996</v>
      </c>
      <c r="AD29" s="1">
        <v>46.327399999999997</v>
      </c>
      <c r="AE29" s="1">
        <v>47.517600000000002</v>
      </c>
      <c r="AF29" s="1">
        <v>45.804400000000001</v>
      </c>
      <c r="AG29" s="1">
        <v>46.969200000000001</v>
      </c>
      <c r="AH29" s="1">
        <v>47.738799999999998</v>
      </c>
      <c r="AI29" s="1"/>
      <c r="AJ29" s="1">
        <f t="shared" si="8"/>
        <v>75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39</v>
      </c>
      <c r="C30" s="1">
        <v>230.21600000000001</v>
      </c>
      <c r="D30" s="1">
        <v>146.18600000000001</v>
      </c>
      <c r="E30" s="1">
        <v>187.08699999999999</v>
      </c>
      <c r="F30" s="1">
        <v>169.16800000000001</v>
      </c>
      <c r="G30" s="8">
        <v>1</v>
      </c>
      <c r="H30" s="1">
        <v>30</v>
      </c>
      <c r="I30" s="1" t="s">
        <v>40</v>
      </c>
      <c r="J30" s="1"/>
      <c r="K30" s="1">
        <v>179.578</v>
      </c>
      <c r="L30" s="1">
        <f t="shared" si="2"/>
        <v>7.5089999999999861</v>
      </c>
      <c r="M30" s="1"/>
      <c r="N30" s="1"/>
      <c r="O30" s="1">
        <v>163.23175199999989</v>
      </c>
      <c r="P30" s="1">
        <v>59.196448000000117</v>
      </c>
      <c r="Q30" s="1"/>
      <c r="R30" s="1">
        <f t="shared" si="3"/>
        <v>37.417400000000001</v>
      </c>
      <c r="S30" s="5">
        <f t="shared" si="12"/>
        <v>19.995199999999983</v>
      </c>
      <c r="T30" s="5">
        <f t="shared" si="5"/>
        <v>19.995199999999983</v>
      </c>
      <c r="U30" s="5"/>
      <c r="V30" s="1"/>
      <c r="W30" s="1">
        <f t="shared" si="6"/>
        <v>11</v>
      </c>
      <c r="X30" s="1">
        <f t="shared" si="7"/>
        <v>10.465617600367745</v>
      </c>
      <c r="Y30" s="1">
        <v>42.788200000000003</v>
      </c>
      <c r="Z30" s="1">
        <v>46.582599999999999</v>
      </c>
      <c r="AA30" s="1">
        <v>38.169800000000002</v>
      </c>
      <c r="AB30" s="1">
        <v>44.814</v>
      </c>
      <c r="AC30" s="1">
        <v>44.746400000000001</v>
      </c>
      <c r="AD30" s="1">
        <v>54.486400000000003</v>
      </c>
      <c r="AE30" s="1">
        <v>59.233199999999997</v>
      </c>
      <c r="AF30" s="1">
        <v>49.306199999999997</v>
      </c>
      <c r="AG30" s="1">
        <v>49.499000000000002</v>
      </c>
      <c r="AH30" s="1">
        <v>24.888200000000001</v>
      </c>
      <c r="AI30" s="1"/>
      <c r="AJ30" s="1">
        <f t="shared" si="8"/>
        <v>20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2" t="s">
        <v>74</v>
      </c>
      <c r="B31" s="22" t="s">
        <v>39</v>
      </c>
      <c r="C31" s="22">
        <v>803.904</v>
      </c>
      <c r="D31" s="22">
        <v>245.15</v>
      </c>
      <c r="E31" s="22">
        <v>558.48299999999995</v>
      </c>
      <c r="F31" s="22">
        <v>465.69099999999997</v>
      </c>
      <c r="G31" s="23">
        <v>1</v>
      </c>
      <c r="H31" s="22">
        <v>30</v>
      </c>
      <c r="I31" s="22" t="s">
        <v>40</v>
      </c>
      <c r="J31" s="22"/>
      <c r="K31" s="22">
        <v>574.54999999999995</v>
      </c>
      <c r="L31" s="22">
        <f t="shared" si="2"/>
        <v>-16.067000000000007</v>
      </c>
      <c r="M31" s="22"/>
      <c r="N31" s="22"/>
      <c r="O31" s="22">
        <v>0</v>
      </c>
      <c r="P31" s="22">
        <v>300</v>
      </c>
      <c r="Q31" s="22"/>
      <c r="R31" s="22">
        <f t="shared" si="3"/>
        <v>111.69659999999999</v>
      </c>
      <c r="S31" s="24">
        <f>9*R31-Q31-P31-O31-F31</f>
        <v>239.57839999999993</v>
      </c>
      <c r="T31" s="5">
        <f>U31</f>
        <v>100</v>
      </c>
      <c r="U31" s="24">
        <v>100</v>
      </c>
      <c r="V31" s="22" t="s">
        <v>158</v>
      </c>
      <c r="W31" s="1">
        <f t="shared" si="6"/>
        <v>7.7503791520959471</v>
      </c>
      <c r="X31" s="22">
        <f t="shared" si="7"/>
        <v>6.8550967531688531</v>
      </c>
      <c r="Y31" s="22">
        <v>136.22880000000001</v>
      </c>
      <c r="Z31" s="22">
        <v>174.7432</v>
      </c>
      <c r="AA31" s="22">
        <v>169.22239999999999</v>
      </c>
      <c r="AB31" s="22">
        <v>170.8734</v>
      </c>
      <c r="AC31" s="22">
        <v>176.10220000000001</v>
      </c>
      <c r="AD31" s="22">
        <v>163.65360000000001</v>
      </c>
      <c r="AE31" s="22">
        <v>163.00200000000001</v>
      </c>
      <c r="AF31" s="22">
        <v>137.46100000000001</v>
      </c>
      <c r="AG31" s="22">
        <v>123.8942</v>
      </c>
      <c r="AH31" s="22">
        <v>87.121600000000001</v>
      </c>
      <c r="AI31" s="22" t="s">
        <v>75</v>
      </c>
      <c r="AJ31" s="1">
        <f t="shared" si="8"/>
        <v>100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39</v>
      </c>
      <c r="C32" s="1">
        <v>76.518000000000001</v>
      </c>
      <c r="D32" s="1">
        <v>40.868000000000002</v>
      </c>
      <c r="E32" s="1">
        <v>40.137999999999998</v>
      </c>
      <c r="F32" s="1">
        <v>72.381</v>
      </c>
      <c r="G32" s="8">
        <v>1</v>
      </c>
      <c r="H32" s="1">
        <v>45</v>
      </c>
      <c r="I32" s="1" t="s">
        <v>40</v>
      </c>
      <c r="J32" s="1"/>
      <c r="K32" s="1">
        <v>43.5</v>
      </c>
      <c r="L32" s="1">
        <f t="shared" si="2"/>
        <v>-3.3620000000000019</v>
      </c>
      <c r="M32" s="1"/>
      <c r="N32" s="1"/>
      <c r="O32" s="1">
        <v>0</v>
      </c>
      <c r="P32" s="1">
        <v>0</v>
      </c>
      <c r="Q32" s="1"/>
      <c r="R32" s="1">
        <f t="shared" si="3"/>
        <v>8.0275999999999996</v>
      </c>
      <c r="S32" s="5">
        <f t="shared" si="12"/>
        <v>15.922599999999989</v>
      </c>
      <c r="T32" s="5">
        <v>0</v>
      </c>
      <c r="U32" s="5">
        <v>0</v>
      </c>
      <c r="V32" s="1" t="s">
        <v>159</v>
      </c>
      <c r="W32" s="1">
        <f t="shared" si="6"/>
        <v>9.0165180128556486</v>
      </c>
      <c r="X32" s="1">
        <f t="shared" si="7"/>
        <v>9.0165180128556486</v>
      </c>
      <c r="Y32" s="1">
        <v>4.6643999999999997</v>
      </c>
      <c r="Z32" s="1">
        <v>5.7549999999999999</v>
      </c>
      <c r="AA32" s="1">
        <v>6.5834000000000001</v>
      </c>
      <c r="AB32" s="1">
        <v>12.452400000000001</v>
      </c>
      <c r="AC32" s="1">
        <v>11.6358</v>
      </c>
      <c r="AD32" s="1">
        <v>8.1804000000000006</v>
      </c>
      <c r="AE32" s="1">
        <v>8.7784000000000013</v>
      </c>
      <c r="AF32" s="1">
        <v>6.1357999999999997</v>
      </c>
      <c r="AG32" s="1">
        <v>6.3664000000000014</v>
      </c>
      <c r="AH32" s="1">
        <v>10.353</v>
      </c>
      <c r="AI32" s="1" t="s">
        <v>160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39</v>
      </c>
      <c r="C33" s="1">
        <v>40.017000000000003</v>
      </c>
      <c r="D33" s="1">
        <v>9.3140000000000001</v>
      </c>
      <c r="E33" s="1">
        <v>40.156999999999996</v>
      </c>
      <c r="F33" s="1">
        <v>9.1739999999999995</v>
      </c>
      <c r="G33" s="8">
        <v>1</v>
      </c>
      <c r="H33" s="1">
        <v>40</v>
      </c>
      <c r="I33" s="1" t="s">
        <v>40</v>
      </c>
      <c r="J33" s="1"/>
      <c r="K33" s="1">
        <v>36.6</v>
      </c>
      <c r="L33" s="1">
        <f t="shared" si="2"/>
        <v>3.5569999999999951</v>
      </c>
      <c r="M33" s="1"/>
      <c r="N33" s="1"/>
      <c r="O33" s="1">
        <v>0</v>
      </c>
      <c r="P33" s="1">
        <v>0</v>
      </c>
      <c r="Q33" s="1"/>
      <c r="R33" s="1">
        <f t="shared" si="3"/>
        <v>8.0313999999999997</v>
      </c>
      <c r="S33" s="5">
        <f t="shared" si="12"/>
        <v>79.171400000000006</v>
      </c>
      <c r="T33" s="5">
        <f t="shared" si="5"/>
        <v>79.171400000000006</v>
      </c>
      <c r="U33" s="5"/>
      <c r="V33" s="1"/>
      <c r="W33" s="1">
        <f t="shared" si="6"/>
        <v>11.000000000000002</v>
      </c>
      <c r="X33" s="1">
        <f t="shared" si="7"/>
        <v>1.1422666035809448</v>
      </c>
      <c r="Y33" s="1">
        <v>2.6307999999999998</v>
      </c>
      <c r="Z33" s="1">
        <v>2.3521999999999998</v>
      </c>
      <c r="AA33" s="1">
        <v>2.6423999999999999</v>
      </c>
      <c r="AB33" s="1">
        <v>5.2244000000000002</v>
      </c>
      <c r="AC33" s="1">
        <v>5.1242000000000001</v>
      </c>
      <c r="AD33" s="1">
        <v>4.6684000000000001</v>
      </c>
      <c r="AE33" s="1">
        <v>4.7325999999999997</v>
      </c>
      <c r="AF33" s="1">
        <v>4.4443999999999999</v>
      </c>
      <c r="AG33" s="1">
        <v>4.4908000000000001</v>
      </c>
      <c r="AH33" s="1">
        <v>4.1395999999999997</v>
      </c>
      <c r="AI33" s="1"/>
      <c r="AJ33" s="1">
        <f t="shared" si="8"/>
        <v>79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39</v>
      </c>
      <c r="C34" s="1">
        <v>156.27099999999999</v>
      </c>
      <c r="D34" s="1">
        <v>234.09399999999999</v>
      </c>
      <c r="E34" s="1">
        <v>125.77</v>
      </c>
      <c r="F34" s="1">
        <v>250.13200000000001</v>
      </c>
      <c r="G34" s="8">
        <v>1</v>
      </c>
      <c r="H34" s="1">
        <v>30</v>
      </c>
      <c r="I34" s="1" t="s">
        <v>40</v>
      </c>
      <c r="J34" s="1"/>
      <c r="K34" s="1">
        <v>127.1</v>
      </c>
      <c r="L34" s="1">
        <f t="shared" si="2"/>
        <v>-1.3299999999999983</v>
      </c>
      <c r="M34" s="1"/>
      <c r="N34" s="1"/>
      <c r="O34" s="1">
        <v>34.711400000000083</v>
      </c>
      <c r="P34" s="1">
        <v>19.588399999999869</v>
      </c>
      <c r="Q34" s="1"/>
      <c r="R34" s="1">
        <f t="shared" si="3"/>
        <v>25.154</v>
      </c>
      <c r="S34" s="5"/>
      <c r="T34" s="5">
        <f t="shared" si="5"/>
        <v>0</v>
      </c>
      <c r="U34" s="5"/>
      <c r="V34" s="1"/>
      <c r="W34" s="1">
        <f t="shared" si="6"/>
        <v>12.102719249423549</v>
      </c>
      <c r="X34" s="1">
        <f t="shared" si="7"/>
        <v>12.102719249423549</v>
      </c>
      <c r="Y34" s="1">
        <v>31.317799999999998</v>
      </c>
      <c r="Z34" s="1">
        <v>36.519399999999997</v>
      </c>
      <c r="AA34" s="1">
        <v>39.122599999999998</v>
      </c>
      <c r="AB34" s="1">
        <v>38.905999999999999</v>
      </c>
      <c r="AC34" s="1">
        <v>35.848999999999997</v>
      </c>
      <c r="AD34" s="1">
        <v>34.107999999999997</v>
      </c>
      <c r="AE34" s="1">
        <v>35.360999999999997</v>
      </c>
      <c r="AF34" s="1">
        <v>30.478200000000001</v>
      </c>
      <c r="AG34" s="1">
        <v>29.732800000000001</v>
      </c>
      <c r="AH34" s="1">
        <v>30.884599999999999</v>
      </c>
      <c r="AI34" s="1"/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79</v>
      </c>
      <c r="B35" s="15" t="s">
        <v>39</v>
      </c>
      <c r="C35" s="15"/>
      <c r="D35" s="15"/>
      <c r="E35" s="15"/>
      <c r="F35" s="15"/>
      <c r="G35" s="16">
        <v>0</v>
      </c>
      <c r="H35" s="15">
        <v>50</v>
      </c>
      <c r="I35" s="15" t="s">
        <v>40</v>
      </c>
      <c r="J35" s="15"/>
      <c r="K35" s="15"/>
      <c r="L35" s="15">
        <f t="shared" si="2"/>
        <v>0</v>
      </c>
      <c r="M35" s="15"/>
      <c r="N35" s="15"/>
      <c r="O35" s="15">
        <v>0</v>
      </c>
      <c r="P35" s="15">
        <v>0</v>
      </c>
      <c r="Q35" s="15"/>
      <c r="R35" s="15">
        <f t="shared" si="3"/>
        <v>0</v>
      </c>
      <c r="S35" s="17"/>
      <c r="T35" s="5">
        <f t="shared" si="5"/>
        <v>0</v>
      </c>
      <c r="U35" s="17"/>
      <c r="V35" s="15"/>
      <c r="W35" s="1" t="e">
        <f t="shared" si="6"/>
        <v>#DIV/0!</v>
      </c>
      <c r="X35" s="15" t="e">
        <f t="shared" si="7"/>
        <v>#DIV/0!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 t="s">
        <v>56</v>
      </c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80</v>
      </c>
      <c r="B36" s="15" t="s">
        <v>39</v>
      </c>
      <c r="C36" s="15"/>
      <c r="D36" s="15"/>
      <c r="E36" s="15"/>
      <c r="F36" s="15"/>
      <c r="G36" s="16">
        <v>0</v>
      </c>
      <c r="H36" s="15">
        <v>50</v>
      </c>
      <c r="I36" s="15" t="s">
        <v>40</v>
      </c>
      <c r="J36" s="15"/>
      <c r="K36" s="15"/>
      <c r="L36" s="15">
        <f t="shared" si="2"/>
        <v>0</v>
      </c>
      <c r="M36" s="15"/>
      <c r="N36" s="15"/>
      <c r="O36" s="15">
        <v>0</v>
      </c>
      <c r="P36" s="15">
        <v>0</v>
      </c>
      <c r="Q36" s="15"/>
      <c r="R36" s="15">
        <f t="shared" si="3"/>
        <v>0</v>
      </c>
      <c r="S36" s="17"/>
      <c r="T36" s="5">
        <f t="shared" si="5"/>
        <v>0</v>
      </c>
      <c r="U36" s="17"/>
      <c r="V36" s="15"/>
      <c r="W36" s="1" t="e">
        <f t="shared" si="6"/>
        <v>#DIV/0!</v>
      </c>
      <c r="X36" s="15" t="e">
        <f t="shared" si="7"/>
        <v>#DIV/0!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 t="s">
        <v>56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45</v>
      </c>
      <c r="C37" s="1">
        <v>1981.2</v>
      </c>
      <c r="D37" s="1">
        <v>1552</v>
      </c>
      <c r="E37" s="1">
        <v>1512</v>
      </c>
      <c r="F37" s="1">
        <v>1941.2</v>
      </c>
      <c r="G37" s="8">
        <v>0.4</v>
      </c>
      <c r="H37" s="1">
        <v>45</v>
      </c>
      <c r="I37" s="1" t="s">
        <v>40</v>
      </c>
      <c r="J37" s="1"/>
      <c r="K37" s="1">
        <v>1527</v>
      </c>
      <c r="L37" s="1">
        <f t="shared" si="2"/>
        <v>-15</v>
      </c>
      <c r="M37" s="1"/>
      <c r="N37" s="1"/>
      <c r="O37" s="1">
        <v>803.87999999999988</v>
      </c>
      <c r="P37" s="1">
        <v>418.52000000000038</v>
      </c>
      <c r="Q37" s="1"/>
      <c r="R37" s="1">
        <f t="shared" si="3"/>
        <v>302.39999999999998</v>
      </c>
      <c r="S37" s="5">
        <f t="shared" ref="S37:S49" si="13">11*R37-Q37-P37-O37-F37</f>
        <v>162.79999999999905</v>
      </c>
      <c r="T37" s="5">
        <f t="shared" si="5"/>
        <v>162.79999999999905</v>
      </c>
      <c r="U37" s="5"/>
      <c r="V37" s="1"/>
      <c r="W37" s="1">
        <f t="shared" si="6"/>
        <v>11</v>
      </c>
      <c r="X37" s="1">
        <f t="shared" si="7"/>
        <v>10.461640211640214</v>
      </c>
      <c r="Y37" s="1">
        <v>340.6</v>
      </c>
      <c r="Z37" s="1">
        <v>388</v>
      </c>
      <c r="AA37" s="1">
        <v>374</v>
      </c>
      <c r="AB37" s="1">
        <v>412.08</v>
      </c>
      <c r="AC37" s="1">
        <v>417.48</v>
      </c>
      <c r="AD37" s="1">
        <v>360.48</v>
      </c>
      <c r="AE37" s="1">
        <v>355.88</v>
      </c>
      <c r="AF37" s="1">
        <v>336.4</v>
      </c>
      <c r="AG37" s="1">
        <v>311.39999999999998</v>
      </c>
      <c r="AH37" s="1">
        <v>229.2</v>
      </c>
      <c r="AI37" s="1" t="s">
        <v>82</v>
      </c>
      <c r="AJ37" s="1">
        <f t="shared" si="8"/>
        <v>65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45</v>
      </c>
      <c r="C38" s="1">
        <v>459</v>
      </c>
      <c r="D38" s="1">
        <v>371</v>
      </c>
      <c r="E38" s="1">
        <v>398</v>
      </c>
      <c r="F38" s="1">
        <v>412</v>
      </c>
      <c r="G38" s="8">
        <v>0.45</v>
      </c>
      <c r="H38" s="1">
        <v>50</v>
      </c>
      <c r="I38" s="10" t="s">
        <v>84</v>
      </c>
      <c r="J38" s="1"/>
      <c r="K38" s="1">
        <v>408</v>
      </c>
      <c r="L38" s="1">
        <f t="shared" ref="L38:L69" si="14">E38-K38</f>
        <v>-10</v>
      </c>
      <c r="M38" s="1"/>
      <c r="N38" s="1"/>
      <c r="O38" s="1">
        <v>300</v>
      </c>
      <c r="P38" s="1">
        <v>300</v>
      </c>
      <c r="Q38" s="1"/>
      <c r="R38" s="1">
        <f t="shared" si="3"/>
        <v>79.599999999999994</v>
      </c>
      <c r="S38" s="5"/>
      <c r="T38" s="5">
        <f t="shared" si="5"/>
        <v>0</v>
      </c>
      <c r="U38" s="5"/>
      <c r="V38" s="1"/>
      <c r="W38" s="1">
        <f t="shared" si="6"/>
        <v>12.713567839195981</v>
      </c>
      <c r="X38" s="1">
        <f t="shared" si="7"/>
        <v>12.713567839195981</v>
      </c>
      <c r="Y38" s="1">
        <v>88.6</v>
      </c>
      <c r="Z38" s="1">
        <v>86.8</v>
      </c>
      <c r="AA38" s="1">
        <v>84.8</v>
      </c>
      <c r="AB38" s="1">
        <v>93.2</v>
      </c>
      <c r="AC38" s="1">
        <v>97.6</v>
      </c>
      <c r="AD38" s="1">
        <v>102.4</v>
      </c>
      <c r="AE38" s="1">
        <v>95.4</v>
      </c>
      <c r="AF38" s="1">
        <v>92.4</v>
      </c>
      <c r="AG38" s="1">
        <v>113.4</v>
      </c>
      <c r="AH38" s="1">
        <v>116.8</v>
      </c>
      <c r="AI38" s="1" t="s">
        <v>85</v>
      </c>
      <c r="AJ38" s="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45</v>
      </c>
      <c r="C39" s="1">
        <v>1996.2</v>
      </c>
      <c r="D39" s="1">
        <v>1924</v>
      </c>
      <c r="E39" s="1">
        <v>1597</v>
      </c>
      <c r="F39" s="1">
        <v>2242.1999999999998</v>
      </c>
      <c r="G39" s="8">
        <v>0.4</v>
      </c>
      <c r="H39" s="1">
        <v>45</v>
      </c>
      <c r="I39" s="1" t="s">
        <v>40</v>
      </c>
      <c r="J39" s="1"/>
      <c r="K39" s="1">
        <v>1613</v>
      </c>
      <c r="L39" s="1">
        <f t="shared" si="14"/>
        <v>-16</v>
      </c>
      <c r="M39" s="1"/>
      <c r="N39" s="1"/>
      <c r="O39" s="1">
        <v>804.73000000000013</v>
      </c>
      <c r="P39" s="1">
        <v>85.269999999999982</v>
      </c>
      <c r="Q39" s="1"/>
      <c r="R39" s="1">
        <f t="shared" si="3"/>
        <v>319.39999999999998</v>
      </c>
      <c r="S39" s="5">
        <f t="shared" si="13"/>
        <v>381.19999999999982</v>
      </c>
      <c r="T39" s="5">
        <f t="shared" si="5"/>
        <v>381.19999999999982</v>
      </c>
      <c r="U39" s="5"/>
      <c r="V39" s="1"/>
      <c r="W39" s="1">
        <f t="shared" si="6"/>
        <v>11</v>
      </c>
      <c r="X39" s="1">
        <f t="shared" si="7"/>
        <v>9.8065122103944891</v>
      </c>
      <c r="Y39" s="1">
        <v>339.2</v>
      </c>
      <c r="Z39" s="1">
        <v>421</v>
      </c>
      <c r="AA39" s="1">
        <v>409.6</v>
      </c>
      <c r="AB39" s="1">
        <v>417.88</v>
      </c>
      <c r="AC39" s="1">
        <v>437.88</v>
      </c>
      <c r="AD39" s="1">
        <v>367.68</v>
      </c>
      <c r="AE39" s="1">
        <v>356.48</v>
      </c>
      <c r="AF39" s="1">
        <v>309.39999999999998</v>
      </c>
      <c r="AG39" s="1">
        <v>338.8</v>
      </c>
      <c r="AH39" s="1">
        <v>548</v>
      </c>
      <c r="AI39" s="1" t="s">
        <v>82</v>
      </c>
      <c r="AJ39" s="1">
        <f t="shared" si="8"/>
        <v>152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39</v>
      </c>
      <c r="C40" s="1">
        <v>618.27700000000004</v>
      </c>
      <c r="D40" s="1">
        <v>234.63</v>
      </c>
      <c r="E40" s="1">
        <v>460.57299999999998</v>
      </c>
      <c r="F40" s="1">
        <v>368.58199999999999</v>
      </c>
      <c r="G40" s="8">
        <v>1</v>
      </c>
      <c r="H40" s="1">
        <v>45</v>
      </c>
      <c r="I40" s="1" t="s">
        <v>40</v>
      </c>
      <c r="J40" s="1"/>
      <c r="K40" s="1">
        <v>433.75</v>
      </c>
      <c r="L40" s="1">
        <f t="shared" si="14"/>
        <v>26.822999999999979</v>
      </c>
      <c r="M40" s="1"/>
      <c r="N40" s="1"/>
      <c r="O40" s="1">
        <v>156.07399000000001</v>
      </c>
      <c r="P40" s="1">
        <v>97.39501000000007</v>
      </c>
      <c r="Q40" s="1"/>
      <c r="R40" s="1">
        <f t="shared" si="3"/>
        <v>92.114599999999996</v>
      </c>
      <c r="S40" s="5">
        <f t="shared" si="13"/>
        <v>391.20959999999991</v>
      </c>
      <c r="T40" s="5">
        <f t="shared" si="5"/>
        <v>391.20959999999991</v>
      </c>
      <c r="U40" s="5"/>
      <c r="V40" s="1"/>
      <c r="W40" s="1">
        <f t="shared" si="6"/>
        <v>11</v>
      </c>
      <c r="X40" s="1">
        <f t="shared" si="7"/>
        <v>6.7530120089540642</v>
      </c>
      <c r="Y40" s="1">
        <v>78.137</v>
      </c>
      <c r="Z40" s="1">
        <v>90.4054</v>
      </c>
      <c r="AA40" s="1">
        <v>87.096800000000002</v>
      </c>
      <c r="AB40" s="1">
        <v>108.16540000000001</v>
      </c>
      <c r="AC40" s="1">
        <v>107.7936</v>
      </c>
      <c r="AD40" s="1">
        <v>90.783000000000001</v>
      </c>
      <c r="AE40" s="1">
        <v>102.10680000000001</v>
      </c>
      <c r="AF40" s="1">
        <v>112.60380000000001</v>
      </c>
      <c r="AG40" s="1">
        <v>103.71420000000001</v>
      </c>
      <c r="AH40" s="1">
        <v>98.877600000000001</v>
      </c>
      <c r="AI40" s="1"/>
      <c r="AJ40" s="1">
        <f t="shared" si="8"/>
        <v>391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88</v>
      </c>
      <c r="B41" s="1" t="s">
        <v>45</v>
      </c>
      <c r="C41" s="1"/>
      <c r="D41" s="1"/>
      <c r="E41" s="1"/>
      <c r="F41" s="1"/>
      <c r="G41" s="8">
        <v>0.45</v>
      </c>
      <c r="H41" s="1">
        <v>45</v>
      </c>
      <c r="I41" s="1" t="s">
        <v>40</v>
      </c>
      <c r="J41" s="1"/>
      <c r="K41" s="1"/>
      <c r="L41" s="1">
        <f t="shared" si="14"/>
        <v>0</v>
      </c>
      <c r="M41" s="1"/>
      <c r="N41" s="1"/>
      <c r="O41" s="1"/>
      <c r="P41" s="10"/>
      <c r="Q41" s="1"/>
      <c r="R41" s="1">
        <f t="shared" si="3"/>
        <v>0</v>
      </c>
      <c r="S41" s="18">
        <v>10</v>
      </c>
      <c r="T41" s="5">
        <f t="shared" si="5"/>
        <v>10</v>
      </c>
      <c r="U41" s="5"/>
      <c r="V41" s="1"/>
      <c r="W41" s="1" t="e">
        <f t="shared" si="6"/>
        <v>#DIV/0!</v>
      </c>
      <c r="X41" s="1" t="e">
        <f t="shared" si="7"/>
        <v>#DIV/0!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-0.2</v>
      </c>
      <c r="AF41" s="1">
        <v>-1</v>
      </c>
      <c r="AG41" s="1">
        <v>-1</v>
      </c>
      <c r="AH41" s="1">
        <v>-1.2</v>
      </c>
      <c r="AI41" s="10" t="s">
        <v>89</v>
      </c>
      <c r="AJ41" s="1">
        <f t="shared" si="8"/>
        <v>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45</v>
      </c>
      <c r="C42" s="1">
        <v>330</v>
      </c>
      <c r="D42" s="1">
        <v>466</v>
      </c>
      <c r="E42" s="1">
        <v>441</v>
      </c>
      <c r="F42" s="1">
        <v>337</v>
      </c>
      <c r="G42" s="8">
        <v>0.35</v>
      </c>
      <c r="H42" s="1">
        <v>40</v>
      </c>
      <c r="I42" s="1" t="s">
        <v>40</v>
      </c>
      <c r="J42" s="1"/>
      <c r="K42" s="1">
        <v>462</v>
      </c>
      <c r="L42" s="1">
        <f t="shared" si="14"/>
        <v>-21</v>
      </c>
      <c r="M42" s="1"/>
      <c r="N42" s="1"/>
      <c r="O42" s="1">
        <v>146.02999999999989</v>
      </c>
      <c r="P42" s="1">
        <v>304.17000000000019</v>
      </c>
      <c r="Q42" s="1"/>
      <c r="R42" s="1">
        <f t="shared" si="3"/>
        <v>88.2</v>
      </c>
      <c r="S42" s="5">
        <f t="shared" si="13"/>
        <v>183</v>
      </c>
      <c r="T42" s="5">
        <f t="shared" si="5"/>
        <v>183</v>
      </c>
      <c r="U42" s="5"/>
      <c r="V42" s="1"/>
      <c r="W42" s="1">
        <f t="shared" si="6"/>
        <v>11</v>
      </c>
      <c r="X42" s="1">
        <f t="shared" si="7"/>
        <v>8.9251700680272119</v>
      </c>
      <c r="Y42" s="1">
        <v>88.2</v>
      </c>
      <c r="Z42" s="1">
        <v>83.8</v>
      </c>
      <c r="AA42" s="1">
        <v>85.6</v>
      </c>
      <c r="AB42" s="1">
        <v>86.8</v>
      </c>
      <c r="AC42" s="1">
        <v>84.4</v>
      </c>
      <c r="AD42" s="1">
        <v>93</v>
      </c>
      <c r="AE42" s="1">
        <v>96.4</v>
      </c>
      <c r="AF42" s="1">
        <v>88.6</v>
      </c>
      <c r="AG42" s="1">
        <v>82.4</v>
      </c>
      <c r="AH42" s="1">
        <v>86</v>
      </c>
      <c r="AI42" s="1" t="s">
        <v>91</v>
      </c>
      <c r="AJ42" s="1">
        <f t="shared" si="8"/>
        <v>64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92</v>
      </c>
      <c r="B43" s="1" t="s">
        <v>39</v>
      </c>
      <c r="C43" s="1">
        <v>138.71199999999999</v>
      </c>
      <c r="D43" s="1">
        <v>265.84399999999999</v>
      </c>
      <c r="E43" s="1">
        <v>157.21799999999999</v>
      </c>
      <c r="F43" s="1">
        <v>230.99799999999999</v>
      </c>
      <c r="G43" s="8">
        <v>1</v>
      </c>
      <c r="H43" s="1">
        <v>40</v>
      </c>
      <c r="I43" s="1" t="s">
        <v>40</v>
      </c>
      <c r="J43" s="1"/>
      <c r="K43" s="1">
        <v>177.25399999999999</v>
      </c>
      <c r="L43" s="1">
        <f t="shared" si="14"/>
        <v>-20.036000000000001</v>
      </c>
      <c r="M43" s="1"/>
      <c r="N43" s="1"/>
      <c r="O43" s="1">
        <v>16.893199999999979</v>
      </c>
      <c r="P43" s="1">
        <v>0</v>
      </c>
      <c r="Q43" s="1"/>
      <c r="R43" s="1">
        <f t="shared" si="3"/>
        <v>31.443599999999996</v>
      </c>
      <c r="S43" s="5">
        <f t="shared" si="13"/>
        <v>97.988400000000013</v>
      </c>
      <c r="T43" s="5">
        <f t="shared" si="5"/>
        <v>97.988400000000013</v>
      </c>
      <c r="U43" s="5"/>
      <c r="V43" s="1"/>
      <c r="W43" s="1">
        <f t="shared" si="6"/>
        <v>11</v>
      </c>
      <c r="X43" s="1">
        <f t="shared" si="7"/>
        <v>7.8836774415143305</v>
      </c>
      <c r="Y43" s="1">
        <v>23.841000000000001</v>
      </c>
      <c r="Z43" s="1">
        <v>36.800199999999997</v>
      </c>
      <c r="AA43" s="1">
        <v>41.345799999999997</v>
      </c>
      <c r="AB43" s="1">
        <v>42.302999999999997</v>
      </c>
      <c r="AC43" s="1">
        <v>37.071199999999997</v>
      </c>
      <c r="AD43" s="1">
        <v>27.779800000000002</v>
      </c>
      <c r="AE43" s="1">
        <v>34.947200000000002</v>
      </c>
      <c r="AF43" s="1">
        <v>43.809600000000003</v>
      </c>
      <c r="AG43" s="1">
        <v>36.181600000000003</v>
      </c>
      <c r="AH43" s="1">
        <v>23.9772</v>
      </c>
      <c r="AI43" s="1"/>
      <c r="AJ43" s="1">
        <f t="shared" si="8"/>
        <v>98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45</v>
      </c>
      <c r="C44" s="1">
        <v>58</v>
      </c>
      <c r="D44" s="1">
        <v>444</v>
      </c>
      <c r="E44" s="1">
        <v>191</v>
      </c>
      <c r="F44" s="1">
        <v>300</v>
      </c>
      <c r="G44" s="8">
        <v>0.4</v>
      </c>
      <c r="H44" s="1">
        <v>40</v>
      </c>
      <c r="I44" s="1" t="s">
        <v>40</v>
      </c>
      <c r="J44" s="1"/>
      <c r="K44" s="1">
        <v>254</v>
      </c>
      <c r="L44" s="1">
        <f t="shared" si="14"/>
        <v>-63</v>
      </c>
      <c r="M44" s="1"/>
      <c r="N44" s="1"/>
      <c r="O44" s="1">
        <v>215.36</v>
      </c>
      <c r="P44" s="1">
        <v>0</v>
      </c>
      <c r="Q44" s="1"/>
      <c r="R44" s="1">
        <f t="shared" si="3"/>
        <v>38.200000000000003</v>
      </c>
      <c r="S44" s="5"/>
      <c r="T44" s="5">
        <f t="shared" si="5"/>
        <v>0</v>
      </c>
      <c r="U44" s="5"/>
      <c r="V44" s="1"/>
      <c r="W44" s="1">
        <f t="shared" si="6"/>
        <v>13.491099476439789</v>
      </c>
      <c r="X44" s="1">
        <f t="shared" si="7"/>
        <v>13.491099476439789</v>
      </c>
      <c r="Y44" s="1">
        <v>47.4</v>
      </c>
      <c r="Z44" s="1">
        <v>61.6</v>
      </c>
      <c r="AA44" s="1">
        <v>55</v>
      </c>
      <c r="AB44" s="1">
        <v>43.4</v>
      </c>
      <c r="AC44" s="1">
        <v>40.200000000000003</v>
      </c>
      <c r="AD44" s="1">
        <v>45</v>
      </c>
      <c r="AE44" s="1">
        <v>48.8</v>
      </c>
      <c r="AF44" s="1">
        <v>50.4</v>
      </c>
      <c r="AG44" s="1">
        <v>50.2</v>
      </c>
      <c r="AH44" s="1">
        <v>47.6</v>
      </c>
      <c r="AI44" s="1"/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45</v>
      </c>
      <c r="C45" s="1">
        <v>-110</v>
      </c>
      <c r="D45" s="1">
        <v>876</v>
      </c>
      <c r="E45" s="1">
        <v>348</v>
      </c>
      <c r="F45" s="1">
        <v>403</v>
      </c>
      <c r="G45" s="8">
        <v>0.4</v>
      </c>
      <c r="H45" s="1">
        <v>45</v>
      </c>
      <c r="I45" s="1" t="s">
        <v>40</v>
      </c>
      <c r="J45" s="1"/>
      <c r="K45" s="1">
        <v>357</v>
      </c>
      <c r="L45" s="1">
        <f t="shared" si="14"/>
        <v>-9</v>
      </c>
      <c r="M45" s="1"/>
      <c r="N45" s="1"/>
      <c r="O45" s="1">
        <v>308.60000000000002</v>
      </c>
      <c r="P45" s="1">
        <v>77.800000000000068</v>
      </c>
      <c r="Q45" s="1"/>
      <c r="R45" s="1">
        <f t="shared" si="3"/>
        <v>69.599999999999994</v>
      </c>
      <c r="S45" s="5"/>
      <c r="T45" s="5">
        <f t="shared" si="5"/>
        <v>0</v>
      </c>
      <c r="U45" s="5"/>
      <c r="V45" s="1"/>
      <c r="W45" s="1">
        <f t="shared" si="6"/>
        <v>11.341954022988508</v>
      </c>
      <c r="X45" s="1">
        <f t="shared" si="7"/>
        <v>11.341954022988508</v>
      </c>
      <c r="Y45" s="1">
        <v>88.4</v>
      </c>
      <c r="Z45" s="1">
        <v>96</v>
      </c>
      <c r="AA45" s="1">
        <v>92</v>
      </c>
      <c r="AB45" s="1">
        <v>76</v>
      </c>
      <c r="AC45" s="1">
        <v>51</v>
      </c>
      <c r="AD45" s="1">
        <v>60.4</v>
      </c>
      <c r="AE45" s="1">
        <v>65.2</v>
      </c>
      <c r="AF45" s="1">
        <v>54.8</v>
      </c>
      <c r="AG45" s="1">
        <v>59.2</v>
      </c>
      <c r="AH45" s="1">
        <v>63.2</v>
      </c>
      <c r="AI45" s="1" t="s">
        <v>82</v>
      </c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39</v>
      </c>
      <c r="C46" s="1">
        <v>140.15700000000001</v>
      </c>
      <c r="D46" s="1">
        <v>461.66500000000002</v>
      </c>
      <c r="E46" s="1">
        <v>240.291</v>
      </c>
      <c r="F46" s="1">
        <v>343.517</v>
      </c>
      <c r="G46" s="8">
        <v>1</v>
      </c>
      <c r="H46" s="1">
        <v>40</v>
      </c>
      <c r="I46" s="1" t="s">
        <v>40</v>
      </c>
      <c r="J46" s="1"/>
      <c r="K46" s="1">
        <v>259.702</v>
      </c>
      <c r="L46" s="1">
        <f t="shared" si="14"/>
        <v>-19.411000000000001</v>
      </c>
      <c r="M46" s="1"/>
      <c r="N46" s="1"/>
      <c r="O46" s="1">
        <v>30.670200000000019</v>
      </c>
      <c r="P46" s="1">
        <v>0</v>
      </c>
      <c r="Q46" s="1"/>
      <c r="R46" s="1">
        <f t="shared" si="3"/>
        <v>48.058199999999999</v>
      </c>
      <c r="S46" s="5">
        <f t="shared" si="13"/>
        <v>154.45300000000003</v>
      </c>
      <c r="T46" s="5">
        <f t="shared" si="5"/>
        <v>154.45300000000003</v>
      </c>
      <c r="U46" s="5"/>
      <c r="V46" s="1"/>
      <c r="W46" s="1">
        <f t="shared" si="6"/>
        <v>11.000000000000002</v>
      </c>
      <c r="X46" s="1">
        <f t="shared" si="7"/>
        <v>7.7861259889051198</v>
      </c>
      <c r="Y46" s="1">
        <v>40.590400000000002</v>
      </c>
      <c r="Z46" s="1">
        <v>55.319200000000002</v>
      </c>
      <c r="AA46" s="1">
        <v>62.041200000000003</v>
      </c>
      <c r="AB46" s="1">
        <v>56.139000000000003</v>
      </c>
      <c r="AC46" s="1">
        <v>48.115600000000001</v>
      </c>
      <c r="AD46" s="1">
        <v>43.247799999999998</v>
      </c>
      <c r="AE46" s="1">
        <v>50.0242</v>
      </c>
      <c r="AF46" s="1">
        <v>52.788800000000002</v>
      </c>
      <c r="AG46" s="1">
        <v>45.787599999999998</v>
      </c>
      <c r="AH46" s="1">
        <v>12.3056</v>
      </c>
      <c r="AI46" s="1"/>
      <c r="AJ46" s="1">
        <f t="shared" si="8"/>
        <v>154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96</v>
      </c>
      <c r="B47" s="1" t="s">
        <v>45</v>
      </c>
      <c r="C47" s="1">
        <v>585</v>
      </c>
      <c r="D47" s="1">
        <v>703</v>
      </c>
      <c r="E47" s="1">
        <v>738</v>
      </c>
      <c r="F47" s="1">
        <v>535</v>
      </c>
      <c r="G47" s="8">
        <v>0.35</v>
      </c>
      <c r="H47" s="1">
        <v>40</v>
      </c>
      <c r="I47" s="1" t="s">
        <v>40</v>
      </c>
      <c r="J47" s="1"/>
      <c r="K47" s="1">
        <v>753</v>
      </c>
      <c r="L47" s="1">
        <f t="shared" si="14"/>
        <v>-15</v>
      </c>
      <c r="M47" s="1"/>
      <c r="N47" s="1"/>
      <c r="O47" s="1">
        <v>222.15000000000009</v>
      </c>
      <c r="P47" s="1">
        <v>449.25</v>
      </c>
      <c r="Q47" s="1"/>
      <c r="R47" s="1">
        <f t="shared" si="3"/>
        <v>147.6</v>
      </c>
      <c r="S47" s="5">
        <f t="shared" si="13"/>
        <v>417.19999999999982</v>
      </c>
      <c r="T47" s="5">
        <f t="shared" si="5"/>
        <v>417.19999999999982</v>
      </c>
      <c r="U47" s="5"/>
      <c r="V47" s="1"/>
      <c r="W47" s="1">
        <f t="shared" si="6"/>
        <v>11</v>
      </c>
      <c r="X47" s="1">
        <f t="shared" si="7"/>
        <v>8.1734417344173451</v>
      </c>
      <c r="Y47" s="1">
        <v>139.4</v>
      </c>
      <c r="Z47" s="1">
        <v>135</v>
      </c>
      <c r="AA47" s="1">
        <v>139</v>
      </c>
      <c r="AB47" s="1">
        <v>134.4</v>
      </c>
      <c r="AC47" s="1">
        <v>137</v>
      </c>
      <c r="AD47" s="1">
        <v>146.80000000000001</v>
      </c>
      <c r="AE47" s="1">
        <v>145.6</v>
      </c>
      <c r="AF47" s="1">
        <v>141.80000000000001</v>
      </c>
      <c r="AG47" s="1">
        <v>150.6</v>
      </c>
      <c r="AH47" s="1">
        <v>154.80000000000001</v>
      </c>
      <c r="AI47" s="1"/>
      <c r="AJ47" s="1">
        <f t="shared" si="8"/>
        <v>146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97</v>
      </c>
      <c r="B48" s="1" t="s">
        <v>45</v>
      </c>
      <c r="C48" s="1">
        <v>682</v>
      </c>
      <c r="D48" s="1">
        <v>305</v>
      </c>
      <c r="E48" s="1">
        <v>590</v>
      </c>
      <c r="F48" s="1">
        <v>328</v>
      </c>
      <c r="G48" s="8">
        <v>0.4</v>
      </c>
      <c r="H48" s="1">
        <v>40</v>
      </c>
      <c r="I48" s="1" t="s">
        <v>40</v>
      </c>
      <c r="J48" s="1"/>
      <c r="K48" s="1">
        <v>602</v>
      </c>
      <c r="L48" s="1">
        <f t="shared" si="14"/>
        <v>-12</v>
      </c>
      <c r="M48" s="1"/>
      <c r="N48" s="1"/>
      <c r="O48" s="1">
        <v>563.1099999999999</v>
      </c>
      <c r="P48" s="1">
        <v>365.49</v>
      </c>
      <c r="Q48" s="1"/>
      <c r="R48" s="1">
        <f t="shared" si="3"/>
        <v>118</v>
      </c>
      <c r="S48" s="5">
        <f t="shared" si="13"/>
        <v>41.400000000000091</v>
      </c>
      <c r="T48" s="5">
        <f t="shared" si="5"/>
        <v>41.400000000000091</v>
      </c>
      <c r="U48" s="5"/>
      <c r="V48" s="1"/>
      <c r="W48" s="1">
        <f t="shared" si="6"/>
        <v>11</v>
      </c>
      <c r="X48" s="1">
        <f t="shared" si="7"/>
        <v>10.64915254237288</v>
      </c>
      <c r="Y48" s="1">
        <v>137.6</v>
      </c>
      <c r="Z48" s="1">
        <v>136.6</v>
      </c>
      <c r="AA48" s="1">
        <v>109.6</v>
      </c>
      <c r="AB48" s="1">
        <v>135</v>
      </c>
      <c r="AC48" s="1">
        <v>143.6</v>
      </c>
      <c r="AD48" s="1">
        <v>137</v>
      </c>
      <c r="AE48" s="1">
        <v>138.19999999999999</v>
      </c>
      <c r="AF48" s="1">
        <v>122.6</v>
      </c>
      <c r="AG48" s="1">
        <v>121.6</v>
      </c>
      <c r="AH48" s="1">
        <v>110.6</v>
      </c>
      <c r="AI48" s="1"/>
      <c r="AJ48" s="1">
        <f t="shared" si="8"/>
        <v>17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98</v>
      </c>
      <c r="B49" s="1" t="s">
        <v>39</v>
      </c>
      <c r="C49" s="1">
        <v>418.15</v>
      </c>
      <c r="D49" s="1">
        <v>559.15599999999995</v>
      </c>
      <c r="E49" s="1">
        <v>459.81</v>
      </c>
      <c r="F49" s="1">
        <v>495.03500000000003</v>
      </c>
      <c r="G49" s="8">
        <v>1</v>
      </c>
      <c r="H49" s="1">
        <v>50</v>
      </c>
      <c r="I49" s="1" t="s">
        <v>40</v>
      </c>
      <c r="J49" s="1"/>
      <c r="K49" s="1">
        <v>456.8</v>
      </c>
      <c r="L49" s="1">
        <f t="shared" si="14"/>
        <v>3.0099999999999909</v>
      </c>
      <c r="M49" s="1"/>
      <c r="N49" s="1"/>
      <c r="O49" s="1">
        <v>49.674000000000547</v>
      </c>
      <c r="P49" s="1">
        <v>252.3601999999994</v>
      </c>
      <c r="Q49" s="1">
        <v>208.44025999999999</v>
      </c>
      <c r="R49" s="1">
        <f t="shared" si="3"/>
        <v>91.962000000000003</v>
      </c>
      <c r="S49" s="5">
        <f t="shared" si="13"/>
        <v>6.0725400000000604</v>
      </c>
      <c r="T49" s="5">
        <f t="shared" si="5"/>
        <v>6.0725400000000604</v>
      </c>
      <c r="U49" s="5"/>
      <c r="V49" s="1"/>
      <c r="W49" s="1">
        <f t="shared" si="6"/>
        <v>10.999999999999998</v>
      </c>
      <c r="X49" s="1">
        <f t="shared" si="7"/>
        <v>10.933966855875251</v>
      </c>
      <c r="Y49" s="1">
        <v>90.626199999999997</v>
      </c>
      <c r="Z49" s="1">
        <v>89.746400000000008</v>
      </c>
      <c r="AA49" s="1">
        <v>92.072199999999995</v>
      </c>
      <c r="AB49" s="1">
        <v>98.713800000000006</v>
      </c>
      <c r="AC49" s="1">
        <v>93.717999999999989</v>
      </c>
      <c r="AD49" s="1">
        <v>97.136200000000002</v>
      </c>
      <c r="AE49" s="1">
        <v>97.788800000000009</v>
      </c>
      <c r="AF49" s="1">
        <v>92.43780000000001</v>
      </c>
      <c r="AG49" s="1">
        <v>90.954800000000006</v>
      </c>
      <c r="AH49" s="1">
        <v>98.292400000000001</v>
      </c>
      <c r="AI49" s="1"/>
      <c r="AJ49" s="1">
        <f t="shared" si="8"/>
        <v>6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99</v>
      </c>
      <c r="B50" s="1" t="s">
        <v>39</v>
      </c>
      <c r="C50" s="1">
        <v>602.44500000000005</v>
      </c>
      <c r="D50" s="1">
        <v>1275.569</v>
      </c>
      <c r="E50" s="1">
        <v>794.71500000000003</v>
      </c>
      <c r="F50" s="1">
        <v>1007.649</v>
      </c>
      <c r="G50" s="8">
        <v>1</v>
      </c>
      <c r="H50" s="1">
        <v>50</v>
      </c>
      <c r="I50" s="1" t="s">
        <v>40</v>
      </c>
      <c r="J50" s="1"/>
      <c r="K50" s="1">
        <v>776.95500000000004</v>
      </c>
      <c r="L50" s="1">
        <f t="shared" si="14"/>
        <v>17.759999999999991</v>
      </c>
      <c r="M50" s="1"/>
      <c r="N50" s="1"/>
      <c r="O50" s="1">
        <v>190.95327999999949</v>
      </c>
      <c r="P50" s="1">
        <v>340.27912000000038</v>
      </c>
      <c r="Q50" s="1">
        <v>380.73831999999999</v>
      </c>
      <c r="R50" s="1">
        <f t="shared" si="3"/>
        <v>158.94300000000001</v>
      </c>
      <c r="S50" s="5"/>
      <c r="T50" s="5">
        <f t="shared" si="5"/>
        <v>0</v>
      </c>
      <c r="U50" s="5"/>
      <c r="V50" s="1"/>
      <c r="W50" s="1">
        <f t="shared" si="6"/>
        <v>12.077409637417185</v>
      </c>
      <c r="X50" s="1">
        <f t="shared" si="7"/>
        <v>12.077409637417185</v>
      </c>
      <c r="Y50" s="1">
        <v>165.5384</v>
      </c>
      <c r="Z50" s="1">
        <v>181.33680000000001</v>
      </c>
      <c r="AA50" s="1">
        <v>179.02600000000001</v>
      </c>
      <c r="AB50" s="1">
        <v>174.50700000000001</v>
      </c>
      <c r="AC50" s="1">
        <v>165.489</v>
      </c>
      <c r="AD50" s="1">
        <v>185.25800000000001</v>
      </c>
      <c r="AE50" s="1">
        <v>176.55199999999999</v>
      </c>
      <c r="AF50" s="1">
        <v>150.756</v>
      </c>
      <c r="AG50" s="1">
        <v>157.9314</v>
      </c>
      <c r="AH50" s="1">
        <v>182.94</v>
      </c>
      <c r="AI50" s="1"/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100</v>
      </c>
      <c r="B51" s="15" t="s">
        <v>39</v>
      </c>
      <c r="C51" s="15"/>
      <c r="D51" s="15"/>
      <c r="E51" s="15"/>
      <c r="F51" s="15"/>
      <c r="G51" s="16">
        <v>0</v>
      </c>
      <c r="H51" s="15">
        <v>40</v>
      </c>
      <c r="I51" s="15" t="s">
        <v>40</v>
      </c>
      <c r="J51" s="15"/>
      <c r="K51" s="15"/>
      <c r="L51" s="15">
        <f t="shared" si="14"/>
        <v>0</v>
      </c>
      <c r="M51" s="15"/>
      <c r="N51" s="15"/>
      <c r="O51" s="15">
        <v>0</v>
      </c>
      <c r="P51" s="15">
        <v>0</v>
      </c>
      <c r="Q51" s="15"/>
      <c r="R51" s="15">
        <f t="shared" si="3"/>
        <v>0</v>
      </c>
      <c r="S51" s="17"/>
      <c r="T51" s="5">
        <f t="shared" si="5"/>
        <v>0</v>
      </c>
      <c r="U51" s="17"/>
      <c r="V51" s="15"/>
      <c r="W51" s="1" t="e">
        <f t="shared" si="6"/>
        <v>#DIV/0!</v>
      </c>
      <c r="X51" s="15" t="e">
        <f t="shared" si="7"/>
        <v>#DIV/0!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 t="s">
        <v>56</v>
      </c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45</v>
      </c>
      <c r="C52" s="1">
        <v>390</v>
      </c>
      <c r="D52" s="1">
        <v>355</v>
      </c>
      <c r="E52" s="1">
        <v>689</v>
      </c>
      <c r="F52" s="1">
        <v>34</v>
      </c>
      <c r="G52" s="8">
        <v>0.45</v>
      </c>
      <c r="H52" s="1">
        <v>50</v>
      </c>
      <c r="I52" s="10" t="s">
        <v>84</v>
      </c>
      <c r="J52" s="1"/>
      <c r="K52" s="1">
        <v>701</v>
      </c>
      <c r="L52" s="1">
        <f t="shared" si="14"/>
        <v>-12</v>
      </c>
      <c r="M52" s="1"/>
      <c r="N52" s="1"/>
      <c r="O52" s="1">
        <v>450</v>
      </c>
      <c r="P52" s="1">
        <v>700</v>
      </c>
      <c r="Q52" s="1"/>
      <c r="R52" s="1">
        <f t="shared" si="3"/>
        <v>137.80000000000001</v>
      </c>
      <c r="S52" s="5">
        <f t="shared" ref="S52:S70" si="15">11*R52-Q52-P52-O52-F52</f>
        <v>331.80000000000018</v>
      </c>
      <c r="T52" s="5">
        <f t="shared" si="5"/>
        <v>331.80000000000018</v>
      </c>
      <c r="U52" s="5"/>
      <c r="V52" s="1"/>
      <c r="W52" s="1">
        <f t="shared" si="6"/>
        <v>11</v>
      </c>
      <c r="X52" s="1">
        <f t="shared" si="7"/>
        <v>8.5921625544267055</v>
      </c>
      <c r="Y52" s="1">
        <v>127.4</v>
      </c>
      <c r="Z52" s="1">
        <v>86.6</v>
      </c>
      <c r="AA52" s="1">
        <v>71.400000000000006</v>
      </c>
      <c r="AB52" s="1">
        <v>86.2</v>
      </c>
      <c r="AC52" s="1">
        <v>88.6</v>
      </c>
      <c r="AD52" s="1">
        <v>103.6</v>
      </c>
      <c r="AE52" s="1">
        <v>107.4</v>
      </c>
      <c r="AF52" s="1">
        <v>86.6</v>
      </c>
      <c r="AG52" s="1">
        <v>88.6</v>
      </c>
      <c r="AH52" s="1">
        <v>115.4</v>
      </c>
      <c r="AI52" s="1" t="s">
        <v>102</v>
      </c>
      <c r="AJ52" s="1">
        <f t="shared" si="8"/>
        <v>149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0" t="s">
        <v>103</v>
      </c>
      <c r="B53" s="1" t="s">
        <v>39</v>
      </c>
      <c r="C53" s="1"/>
      <c r="D53" s="1"/>
      <c r="E53" s="1"/>
      <c r="F53" s="1"/>
      <c r="G53" s="8">
        <v>1</v>
      </c>
      <c r="H53" s="1">
        <v>40</v>
      </c>
      <c r="I53" s="1" t="s">
        <v>40</v>
      </c>
      <c r="J53" s="1"/>
      <c r="K53" s="1"/>
      <c r="L53" s="1">
        <f t="shared" si="14"/>
        <v>0</v>
      </c>
      <c r="M53" s="1"/>
      <c r="N53" s="1"/>
      <c r="O53" s="1"/>
      <c r="P53" s="10"/>
      <c r="Q53" s="1"/>
      <c r="R53" s="1">
        <f t="shared" si="3"/>
        <v>0</v>
      </c>
      <c r="S53" s="18">
        <v>4</v>
      </c>
      <c r="T53" s="5">
        <f t="shared" si="5"/>
        <v>4</v>
      </c>
      <c r="U53" s="5"/>
      <c r="V53" s="1"/>
      <c r="W53" s="1" t="e">
        <f t="shared" si="6"/>
        <v>#DIV/0!</v>
      </c>
      <c r="X53" s="1" t="e">
        <f t="shared" si="7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0" t="s">
        <v>89</v>
      </c>
      <c r="AJ53" s="1">
        <f t="shared" si="8"/>
        <v>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45</v>
      </c>
      <c r="C54" s="1">
        <v>122</v>
      </c>
      <c r="D54" s="1">
        <v>86</v>
      </c>
      <c r="E54" s="1">
        <v>123</v>
      </c>
      <c r="F54" s="1">
        <v>73</v>
      </c>
      <c r="G54" s="8">
        <v>0.4</v>
      </c>
      <c r="H54" s="1">
        <v>40</v>
      </c>
      <c r="I54" s="1" t="s">
        <v>40</v>
      </c>
      <c r="J54" s="1"/>
      <c r="K54" s="1">
        <v>144</v>
      </c>
      <c r="L54" s="1">
        <f t="shared" si="14"/>
        <v>-21</v>
      </c>
      <c r="M54" s="1"/>
      <c r="N54" s="1"/>
      <c r="O54" s="1">
        <v>93</v>
      </c>
      <c r="P54" s="1">
        <v>118.4</v>
      </c>
      <c r="Q54" s="1"/>
      <c r="R54" s="1">
        <f t="shared" si="3"/>
        <v>24.6</v>
      </c>
      <c r="S54" s="5"/>
      <c r="T54" s="5">
        <f t="shared" si="5"/>
        <v>0</v>
      </c>
      <c r="U54" s="5"/>
      <c r="V54" s="1"/>
      <c r="W54" s="1">
        <f t="shared" si="6"/>
        <v>11.560975609756095</v>
      </c>
      <c r="X54" s="1">
        <f t="shared" si="7"/>
        <v>11.560975609756095</v>
      </c>
      <c r="Y54" s="1">
        <v>30.4</v>
      </c>
      <c r="Z54" s="1">
        <v>27</v>
      </c>
      <c r="AA54" s="1">
        <v>24.2</v>
      </c>
      <c r="AB54" s="1">
        <v>16.8</v>
      </c>
      <c r="AC54" s="1">
        <v>23.4</v>
      </c>
      <c r="AD54" s="1">
        <v>30.8</v>
      </c>
      <c r="AE54" s="1">
        <v>22.2</v>
      </c>
      <c r="AF54" s="1">
        <v>19</v>
      </c>
      <c r="AG54" s="1">
        <v>22.6</v>
      </c>
      <c r="AH54" s="1">
        <v>20.6</v>
      </c>
      <c r="AI54" s="1"/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45</v>
      </c>
      <c r="C55" s="1">
        <v>82</v>
      </c>
      <c r="D55" s="1">
        <v>26</v>
      </c>
      <c r="E55" s="1">
        <v>75</v>
      </c>
      <c r="F55" s="1">
        <v>24</v>
      </c>
      <c r="G55" s="8">
        <v>0.4</v>
      </c>
      <c r="H55" s="1">
        <v>40</v>
      </c>
      <c r="I55" s="1" t="s">
        <v>40</v>
      </c>
      <c r="J55" s="1"/>
      <c r="K55" s="1">
        <v>84</v>
      </c>
      <c r="L55" s="1">
        <f t="shared" si="14"/>
        <v>-9</v>
      </c>
      <c r="M55" s="1"/>
      <c r="N55" s="1"/>
      <c r="O55" s="1">
        <v>0</v>
      </c>
      <c r="P55" s="1">
        <v>33.800000000000011</v>
      </c>
      <c r="Q55" s="1"/>
      <c r="R55" s="1">
        <f t="shared" si="3"/>
        <v>15</v>
      </c>
      <c r="S55" s="5">
        <f t="shared" si="15"/>
        <v>107.19999999999999</v>
      </c>
      <c r="T55" s="5">
        <f t="shared" si="5"/>
        <v>107.19999999999999</v>
      </c>
      <c r="U55" s="5"/>
      <c r="V55" s="1"/>
      <c r="W55" s="1">
        <f t="shared" si="6"/>
        <v>11</v>
      </c>
      <c r="X55" s="1">
        <f t="shared" si="7"/>
        <v>3.8533333333333339</v>
      </c>
      <c r="Y55" s="1">
        <v>8.8000000000000007</v>
      </c>
      <c r="Z55" s="1">
        <v>8.1999999999999993</v>
      </c>
      <c r="AA55" s="1">
        <v>7.6</v>
      </c>
      <c r="AB55" s="1">
        <v>12.6</v>
      </c>
      <c r="AC55" s="1">
        <v>13</v>
      </c>
      <c r="AD55" s="1">
        <v>9.8000000000000007</v>
      </c>
      <c r="AE55" s="1">
        <v>11</v>
      </c>
      <c r="AF55" s="1">
        <v>12.8</v>
      </c>
      <c r="AG55" s="1">
        <v>11.4</v>
      </c>
      <c r="AH55" s="1">
        <v>15.6</v>
      </c>
      <c r="AI55" s="1"/>
      <c r="AJ55" s="1">
        <f t="shared" si="8"/>
        <v>43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39</v>
      </c>
      <c r="C56" s="1">
        <v>380.81299999999999</v>
      </c>
      <c r="D56" s="1">
        <v>541.65800000000002</v>
      </c>
      <c r="E56" s="1">
        <v>396.64400000000001</v>
      </c>
      <c r="F56" s="1">
        <v>473.07499999999999</v>
      </c>
      <c r="G56" s="8">
        <v>1</v>
      </c>
      <c r="H56" s="1">
        <v>50</v>
      </c>
      <c r="I56" s="1" t="s">
        <v>40</v>
      </c>
      <c r="J56" s="1"/>
      <c r="K56" s="1">
        <v>434.50700000000001</v>
      </c>
      <c r="L56" s="1">
        <f t="shared" si="14"/>
        <v>-37.863</v>
      </c>
      <c r="M56" s="1"/>
      <c r="N56" s="1"/>
      <c r="O56" s="1">
        <v>96.702000000000112</v>
      </c>
      <c r="P56" s="1">
        <v>200.3437999999999</v>
      </c>
      <c r="Q56" s="1">
        <v>190.65574000000001</v>
      </c>
      <c r="R56" s="1">
        <f t="shared" si="3"/>
        <v>79.328800000000001</v>
      </c>
      <c r="S56" s="5"/>
      <c r="T56" s="5">
        <f t="shared" si="5"/>
        <v>0</v>
      </c>
      <c r="U56" s="5"/>
      <c r="V56" s="1"/>
      <c r="W56" s="1">
        <f t="shared" si="6"/>
        <v>12.111320730932523</v>
      </c>
      <c r="X56" s="1">
        <f t="shared" si="7"/>
        <v>12.111320730932523</v>
      </c>
      <c r="Y56" s="1">
        <v>82.893799999999999</v>
      </c>
      <c r="Z56" s="1">
        <v>86.997600000000006</v>
      </c>
      <c r="AA56" s="1">
        <v>84.325400000000002</v>
      </c>
      <c r="AB56" s="1">
        <v>86.724800000000002</v>
      </c>
      <c r="AC56" s="1">
        <v>84.840999999999994</v>
      </c>
      <c r="AD56" s="1">
        <v>98.678799999999995</v>
      </c>
      <c r="AE56" s="1">
        <v>99.9</v>
      </c>
      <c r="AF56" s="1">
        <v>80.631</v>
      </c>
      <c r="AG56" s="1">
        <v>83.42179999999999</v>
      </c>
      <c r="AH56" s="1">
        <v>74.593600000000009</v>
      </c>
      <c r="AI56" s="1"/>
      <c r="AJ56" s="1">
        <f t="shared" si="8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39</v>
      </c>
      <c r="C57" s="1">
        <v>511.28199999999998</v>
      </c>
      <c r="D57" s="1">
        <v>1585.337</v>
      </c>
      <c r="E57" s="1">
        <v>870.05399999999997</v>
      </c>
      <c r="F57" s="1">
        <v>1110.605</v>
      </c>
      <c r="G57" s="8">
        <v>1</v>
      </c>
      <c r="H57" s="1">
        <v>50</v>
      </c>
      <c r="I57" s="1" t="s">
        <v>40</v>
      </c>
      <c r="J57" s="1"/>
      <c r="K57" s="1">
        <v>891.90700000000004</v>
      </c>
      <c r="L57" s="1">
        <f t="shared" si="14"/>
        <v>-21.853000000000065</v>
      </c>
      <c r="M57" s="1"/>
      <c r="N57" s="1"/>
      <c r="O57" s="1">
        <v>264.46204</v>
      </c>
      <c r="P57" s="1">
        <v>440.89455999999967</v>
      </c>
      <c r="Q57" s="1">
        <v>428.27978000000002</v>
      </c>
      <c r="R57" s="1">
        <f t="shared" si="3"/>
        <v>174.01079999999999</v>
      </c>
      <c r="S57" s="5"/>
      <c r="T57" s="5">
        <f t="shared" si="5"/>
        <v>0</v>
      </c>
      <c r="U57" s="5"/>
      <c r="V57" s="1"/>
      <c r="W57" s="1">
        <f t="shared" si="6"/>
        <v>12.8971384534753</v>
      </c>
      <c r="X57" s="1">
        <f t="shared" si="7"/>
        <v>12.8971384534753</v>
      </c>
      <c r="Y57" s="1">
        <v>186.20859999999999</v>
      </c>
      <c r="Z57" s="1">
        <v>202.4384</v>
      </c>
      <c r="AA57" s="1">
        <v>193.0848</v>
      </c>
      <c r="AB57" s="1">
        <v>176.67519999999999</v>
      </c>
      <c r="AC57" s="1">
        <v>162.6156</v>
      </c>
      <c r="AD57" s="1">
        <v>170.20099999999999</v>
      </c>
      <c r="AE57" s="1">
        <v>177.2114</v>
      </c>
      <c r="AF57" s="1">
        <v>178.98679999999999</v>
      </c>
      <c r="AG57" s="1">
        <v>180.53100000000001</v>
      </c>
      <c r="AH57" s="1">
        <v>202.87860000000001</v>
      </c>
      <c r="AI57" s="1"/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39</v>
      </c>
      <c r="C58" s="1">
        <v>241.809</v>
      </c>
      <c r="D58" s="1">
        <v>54.067</v>
      </c>
      <c r="E58" s="1">
        <v>15.404999999999999</v>
      </c>
      <c r="F58" s="1">
        <v>279.65699999999998</v>
      </c>
      <c r="G58" s="8">
        <v>1</v>
      </c>
      <c r="H58" s="1">
        <v>50</v>
      </c>
      <c r="I58" s="1" t="s">
        <v>40</v>
      </c>
      <c r="J58" s="1"/>
      <c r="K58" s="1">
        <v>197.85</v>
      </c>
      <c r="L58" s="1">
        <f t="shared" si="14"/>
        <v>-182.44499999999999</v>
      </c>
      <c r="M58" s="1"/>
      <c r="N58" s="1"/>
      <c r="O58" s="1">
        <v>0</v>
      </c>
      <c r="P58" s="1">
        <v>0</v>
      </c>
      <c r="Q58" s="1"/>
      <c r="R58" s="1">
        <f t="shared" si="3"/>
        <v>3.081</v>
      </c>
      <c r="S58" s="5"/>
      <c r="T58" s="5">
        <f t="shared" si="5"/>
        <v>0</v>
      </c>
      <c r="U58" s="5"/>
      <c r="V58" s="1"/>
      <c r="W58" s="1">
        <f t="shared" si="6"/>
        <v>90.768257059396291</v>
      </c>
      <c r="X58" s="1">
        <f t="shared" si="7"/>
        <v>90.768257059396291</v>
      </c>
      <c r="Y58" s="1">
        <v>6.3944000000000001</v>
      </c>
      <c r="Z58" s="1">
        <v>5.3310000000000004</v>
      </c>
      <c r="AA58" s="1">
        <v>6.9206000000000003</v>
      </c>
      <c r="AB58" s="1">
        <v>28.793600000000001</v>
      </c>
      <c r="AC58" s="1">
        <v>28.011800000000001</v>
      </c>
      <c r="AD58" s="1">
        <v>29.907</v>
      </c>
      <c r="AE58" s="1">
        <v>30.969000000000001</v>
      </c>
      <c r="AF58" s="1">
        <v>25.1</v>
      </c>
      <c r="AG58" s="1">
        <v>26.257200000000001</v>
      </c>
      <c r="AH58" s="1">
        <v>27.572800000000001</v>
      </c>
      <c r="AI58" s="14" t="s">
        <v>109</v>
      </c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45</v>
      </c>
      <c r="C59" s="1">
        <v>66</v>
      </c>
      <c r="D59" s="1">
        <v>630</v>
      </c>
      <c r="E59" s="1">
        <v>333</v>
      </c>
      <c r="F59" s="1">
        <v>361</v>
      </c>
      <c r="G59" s="8">
        <v>0.4</v>
      </c>
      <c r="H59" s="1">
        <v>50</v>
      </c>
      <c r="I59" s="10" t="s">
        <v>84</v>
      </c>
      <c r="J59" s="1"/>
      <c r="K59" s="1">
        <v>357</v>
      </c>
      <c r="L59" s="1">
        <f t="shared" si="14"/>
        <v>-24</v>
      </c>
      <c r="M59" s="1"/>
      <c r="N59" s="1"/>
      <c r="O59" s="1">
        <v>300</v>
      </c>
      <c r="P59" s="1">
        <v>180.2</v>
      </c>
      <c r="Q59" s="1"/>
      <c r="R59" s="1">
        <f t="shared" si="3"/>
        <v>66.599999999999994</v>
      </c>
      <c r="S59" s="5"/>
      <c r="T59" s="5">
        <f t="shared" si="5"/>
        <v>0</v>
      </c>
      <c r="U59" s="5"/>
      <c r="V59" s="1"/>
      <c r="W59" s="1">
        <f t="shared" si="6"/>
        <v>12.630630630630632</v>
      </c>
      <c r="X59" s="1">
        <f t="shared" si="7"/>
        <v>12.630630630630632</v>
      </c>
      <c r="Y59" s="1">
        <v>87.2</v>
      </c>
      <c r="Z59" s="1">
        <v>125.8</v>
      </c>
      <c r="AA59" s="1">
        <v>137</v>
      </c>
      <c r="AB59" s="1">
        <v>130.4</v>
      </c>
      <c r="AC59" s="1">
        <v>125</v>
      </c>
      <c r="AD59" s="1">
        <v>116</v>
      </c>
      <c r="AE59" s="1">
        <v>111.4</v>
      </c>
      <c r="AF59" s="1">
        <v>108.6</v>
      </c>
      <c r="AG59" s="1">
        <v>108.6</v>
      </c>
      <c r="AH59" s="1">
        <v>66.599999999999994</v>
      </c>
      <c r="AI59" s="1" t="s">
        <v>111</v>
      </c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112</v>
      </c>
      <c r="B60" s="1" t="s">
        <v>45</v>
      </c>
      <c r="C60" s="1">
        <v>1224.2</v>
      </c>
      <c r="D60" s="1">
        <v>939</v>
      </c>
      <c r="E60" s="1">
        <v>1112</v>
      </c>
      <c r="F60" s="1">
        <v>975.2</v>
      </c>
      <c r="G60" s="8">
        <v>0.4</v>
      </c>
      <c r="H60" s="1">
        <v>40</v>
      </c>
      <c r="I60" s="1" t="s">
        <v>40</v>
      </c>
      <c r="J60" s="1"/>
      <c r="K60" s="1">
        <v>1123</v>
      </c>
      <c r="L60" s="1">
        <f t="shared" si="14"/>
        <v>-11</v>
      </c>
      <c r="M60" s="1"/>
      <c r="N60" s="1"/>
      <c r="O60" s="1">
        <v>590.53999999999974</v>
      </c>
      <c r="P60" s="1">
        <v>353.26000000000022</v>
      </c>
      <c r="Q60" s="1"/>
      <c r="R60" s="1">
        <f t="shared" si="3"/>
        <v>222.4</v>
      </c>
      <c r="S60" s="5">
        <f t="shared" si="15"/>
        <v>527.40000000000009</v>
      </c>
      <c r="T60" s="5">
        <f t="shared" si="5"/>
        <v>527.40000000000009</v>
      </c>
      <c r="U60" s="5"/>
      <c r="V60" s="1"/>
      <c r="W60" s="1">
        <f t="shared" si="6"/>
        <v>11</v>
      </c>
      <c r="X60" s="1">
        <f t="shared" si="7"/>
        <v>8.6285971223021587</v>
      </c>
      <c r="Y60" s="1">
        <v>218</v>
      </c>
      <c r="Z60" s="1">
        <v>243.6</v>
      </c>
      <c r="AA60" s="1">
        <v>228.4</v>
      </c>
      <c r="AB60" s="1">
        <v>248.48</v>
      </c>
      <c r="AC60" s="1">
        <v>256.88</v>
      </c>
      <c r="AD60" s="1">
        <v>242.88</v>
      </c>
      <c r="AE60" s="1">
        <v>240.48</v>
      </c>
      <c r="AF60" s="1">
        <v>236</v>
      </c>
      <c r="AG60" s="1">
        <v>227.2</v>
      </c>
      <c r="AH60" s="1">
        <v>221.4</v>
      </c>
      <c r="AI60" s="1"/>
      <c r="AJ60" s="1">
        <f t="shared" si="8"/>
        <v>211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113</v>
      </c>
      <c r="B61" s="1" t="s">
        <v>45</v>
      </c>
      <c r="C61" s="1">
        <v>785.2</v>
      </c>
      <c r="D61" s="1">
        <v>890</v>
      </c>
      <c r="E61" s="1">
        <v>850</v>
      </c>
      <c r="F61" s="1">
        <v>746.2</v>
      </c>
      <c r="G61" s="8">
        <v>0.4</v>
      </c>
      <c r="H61" s="1">
        <v>40</v>
      </c>
      <c r="I61" s="1" t="s">
        <v>40</v>
      </c>
      <c r="J61" s="1"/>
      <c r="K61" s="1">
        <v>864</v>
      </c>
      <c r="L61" s="1">
        <f t="shared" si="14"/>
        <v>-14</v>
      </c>
      <c r="M61" s="1"/>
      <c r="N61" s="1"/>
      <c r="O61" s="1">
        <v>431.07000000000011</v>
      </c>
      <c r="P61" s="1">
        <v>281.12999999999988</v>
      </c>
      <c r="Q61" s="1"/>
      <c r="R61" s="1">
        <f t="shared" si="3"/>
        <v>170</v>
      </c>
      <c r="S61" s="5">
        <f t="shared" si="15"/>
        <v>411.59999999999991</v>
      </c>
      <c r="T61" s="5">
        <f t="shared" si="5"/>
        <v>411.59999999999991</v>
      </c>
      <c r="U61" s="5"/>
      <c r="V61" s="1"/>
      <c r="W61" s="1">
        <f t="shared" si="6"/>
        <v>11</v>
      </c>
      <c r="X61" s="1">
        <f t="shared" si="7"/>
        <v>8.5788235294117658</v>
      </c>
      <c r="Y61" s="1">
        <v>164.4</v>
      </c>
      <c r="Z61" s="1">
        <v>185.4</v>
      </c>
      <c r="AA61" s="1">
        <v>174.4</v>
      </c>
      <c r="AB61" s="1">
        <v>168.48</v>
      </c>
      <c r="AC61" s="1">
        <v>180.88</v>
      </c>
      <c r="AD61" s="1">
        <v>169.4</v>
      </c>
      <c r="AE61" s="1">
        <v>158.68</v>
      </c>
      <c r="AF61" s="1">
        <v>176.8</v>
      </c>
      <c r="AG61" s="1">
        <v>175.8</v>
      </c>
      <c r="AH61" s="1">
        <v>174.4</v>
      </c>
      <c r="AI61" s="1"/>
      <c r="AJ61" s="1">
        <f t="shared" si="8"/>
        <v>165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114</v>
      </c>
      <c r="B62" s="1" t="s">
        <v>39</v>
      </c>
      <c r="C62" s="1">
        <v>427.83100000000002</v>
      </c>
      <c r="D62" s="1">
        <v>552.74900000000002</v>
      </c>
      <c r="E62" s="1">
        <v>543.24099999999999</v>
      </c>
      <c r="F62" s="1">
        <v>353.86</v>
      </c>
      <c r="G62" s="8">
        <v>1</v>
      </c>
      <c r="H62" s="1">
        <v>40</v>
      </c>
      <c r="I62" s="1" t="s">
        <v>40</v>
      </c>
      <c r="J62" s="1"/>
      <c r="K62" s="1">
        <v>520.08900000000006</v>
      </c>
      <c r="L62" s="1">
        <f t="shared" si="14"/>
        <v>23.15199999999993</v>
      </c>
      <c r="M62" s="1"/>
      <c r="N62" s="1"/>
      <c r="O62" s="1">
        <v>271.90400000000022</v>
      </c>
      <c r="P62" s="1">
        <v>40.333399999999763</v>
      </c>
      <c r="Q62" s="1"/>
      <c r="R62" s="1">
        <f t="shared" si="3"/>
        <v>108.6482</v>
      </c>
      <c r="S62" s="5">
        <f t="shared" si="15"/>
        <v>529.03280000000007</v>
      </c>
      <c r="T62" s="5">
        <f t="shared" si="5"/>
        <v>529.03280000000007</v>
      </c>
      <c r="U62" s="5"/>
      <c r="V62" s="1"/>
      <c r="W62" s="1">
        <f t="shared" si="6"/>
        <v>11</v>
      </c>
      <c r="X62" s="1">
        <f t="shared" si="7"/>
        <v>6.1307725300557205</v>
      </c>
      <c r="Y62" s="1">
        <v>87.781399999999991</v>
      </c>
      <c r="Z62" s="1">
        <v>107.892</v>
      </c>
      <c r="AA62" s="1">
        <v>99.501800000000003</v>
      </c>
      <c r="AB62" s="1">
        <v>98.780799999999999</v>
      </c>
      <c r="AC62" s="1">
        <v>101.8124</v>
      </c>
      <c r="AD62" s="1">
        <v>93.904399999999995</v>
      </c>
      <c r="AE62" s="1">
        <v>97.513000000000005</v>
      </c>
      <c r="AF62" s="1">
        <v>97.969000000000008</v>
      </c>
      <c r="AG62" s="1">
        <v>91.673199999999994</v>
      </c>
      <c r="AH62" s="1">
        <v>92.939400000000006</v>
      </c>
      <c r="AI62" s="1"/>
      <c r="AJ62" s="1">
        <f t="shared" si="8"/>
        <v>529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115</v>
      </c>
      <c r="B63" s="1" t="s">
        <v>39</v>
      </c>
      <c r="C63" s="1">
        <v>381.50299999999999</v>
      </c>
      <c r="D63" s="1">
        <v>201.541</v>
      </c>
      <c r="E63" s="1">
        <v>396.59699999999998</v>
      </c>
      <c r="F63" s="1">
        <v>107.66200000000001</v>
      </c>
      <c r="G63" s="8">
        <v>1</v>
      </c>
      <c r="H63" s="1">
        <v>40</v>
      </c>
      <c r="I63" s="1" t="s">
        <v>40</v>
      </c>
      <c r="J63" s="1"/>
      <c r="K63" s="1">
        <v>372.14100000000002</v>
      </c>
      <c r="L63" s="1">
        <f t="shared" si="14"/>
        <v>24.45599999999996</v>
      </c>
      <c r="M63" s="1"/>
      <c r="N63" s="1"/>
      <c r="O63" s="1">
        <v>244.94000000000011</v>
      </c>
      <c r="P63" s="1">
        <v>138.06159999999991</v>
      </c>
      <c r="Q63" s="1"/>
      <c r="R63" s="1">
        <f t="shared" si="3"/>
        <v>79.319400000000002</v>
      </c>
      <c r="S63" s="5">
        <f t="shared" si="15"/>
        <v>381.84980000000007</v>
      </c>
      <c r="T63" s="5">
        <f t="shared" si="5"/>
        <v>381.84980000000007</v>
      </c>
      <c r="U63" s="5"/>
      <c r="V63" s="1"/>
      <c r="W63" s="1">
        <f t="shared" si="6"/>
        <v>11</v>
      </c>
      <c r="X63" s="1">
        <f t="shared" si="7"/>
        <v>6.1859217291104063</v>
      </c>
      <c r="Y63" s="1">
        <v>64.7316</v>
      </c>
      <c r="Z63" s="1">
        <v>68.932000000000002</v>
      </c>
      <c r="AA63" s="1">
        <v>58.972799999999992</v>
      </c>
      <c r="AB63" s="1">
        <v>75.433799999999991</v>
      </c>
      <c r="AC63" s="1">
        <v>77.439800000000005</v>
      </c>
      <c r="AD63" s="1">
        <v>65.972000000000008</v>
      </c>
      <c r="AE63" s="1">
        <v>71.341800000000006</v>
      </c>
      <c r="AF63" s="1">
        <v>74.4452</v>
      </c>
      <c r="AG63" s="1">
        <v>67.402000000000001</v>
      </c>
      <c r="AH63" s="1">
        <v>68.881</v>
      </c>
      <c r="AI63" s="1"/>
      <c r="AJ63" s="1">
        <f t="shared" si="8"/>
        <v>382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116</v>
      </c>
      <c r="B64" s="1" t="s">
        <v>39</v>
      </c>
      <c r="C64" s="1">
        <v>364.02699999999999</v>
      </c>
      <c r="D64" s="1">
        <v>475.65699999999998</v>
      </c>
      <c r="E64" s="1">
        <v>437.26100000000002</v>
      </c>
      <c r="F64" s="1">
        <v>326.40800000000002</v>
      </c>
      <c r="G64" s="8">
        <v>1</v>
      </c>
      <c r="H64" s="1">
        <v>40</v>
      </c>
      <c r="I64" s="1" t="s">
        <v>40</v>
      </c>
      <c r="J64" s="1"/>
      <c r="K64" s="1">
        <v>416.17200000000003</v>
      </c>
      <c r="L64" s="1">
        <f t="shared" si="14"/>
        <v>21.088999999999999</v>
      </c>
      <c r="M64" s="1"/>
      <c r="N64" s="1"/>
      <c r="O64" s="1">
        <v>270.03719999999993</v>
      </c>
      <c r="P64" s="1">
        <v>98.466799999999921</v>
      </c>
      <c r="Q64" s="1"/>
      <c r="R64" s="1">
        <f t="shared" si="3"/>
        <v>87.452200000000005</v>
      </c>
      <c r="S64" s="5">
        <f t="shared" si="15"/>
        <v>267.06220000000019</v>
      </c>
      <c r="T64" s="5">
        <f t="shared" si="5"/>
        <v>267.06220000000019</v>
      </c>
      <c r="U64" s="5"/>
      <c r="V64" s="1"/>
      <c r="W64" s="1">
        <f t="shared" si="6"/>
        <v>11</v>
      </c>
      <c r="X64" s="1">
        <f t="shared" si="7"/>
        <v>7.9461923199187643</v>
      </c>
      <c r="Y64" s="1">
        <v>83.501999999999995</v>
      </c>
      <c r="Z64" s="1">
        <v>95.496000000000009</v>
      </c>
      <c r="AA64" s="1">
        <v>86.113</v>
      </c>
      <c r="AB64" s="1">
        <v>87.204599999999999</v>
      </c>
      <c r="AC64" s="1">
        <v>88.51</v>
      </c>
      <c r="AD64" s="1">
        <v>83.324600000000004</v>
      </c>
      <c r="AE64" s="1">
        <v>85.230800000000002</v>
      </c>
      <c r="AF64" s="1">
        <v>79.885999999999996</v>
      </c>
      <c r="AG64" s="1">
        <v>75.309400000000011</v>
      </c>
      <c r="AH64" s="1">
        <v>75.0458</v>
      </c>
      <c r="AI64" s="1"/>
      <c r="AJ64" s="1">
        <f t="shared" si="8"/>
        <v>267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117</v>
      </c>
      <c r="B65" s="1" t="s">
        <v>39</v>
      </c>
      <c r="C65" s="1">
        <v>231.87700000000001</v>
      </c>
      <c r="D65" s="1">
        <v>54.281999999999996</v>
      </c>
      <c r="E65" s="1">
        <v>119.121</v>
      </c>
      <c r="F65" s="1">
        <v>151.38200000000001</v>
      </c>
      <c r="G65" s="8">
        <v>1</v>
      </c>
      <c r="H65" s="1">
        <v>30</v>
      </c>
      <c r="I65" s="1" t="s">
        <v>40</v>
      </c>
      <c r="J65" s="1"/>
      <c r="K65" s="1">
        <v>133.35499999999999</v>
      </c>
      <c r="L65" s="1">
        <f t="shared" si="14"/>
        <v>-14.233999999999995</v>
      </c>
      <c r="M65" s="1"/>
      <c r="N65" s="1"/>
      <c r="O65" s="1">
        <v>0</v>
      </c>
      <c r="P65" s="1">
        <v>0</v>
      </c>
      <c r="Q65" s="1"/>
      <c r="R65" s="1">
        <f t="shared" si="3"/>
        <v>23.824199999999998</v>
      </c>
      <c r="S65" s="5">
        <f t="shared" si="15"/>
        <v>110.68419999999998</v>
      </c>
      <c r="T65" s="5">
        <f t="shared" si="5"/>
        <v>110.68419999999998</v>
      </c>
      <c r="U65" s="5"/>
      <c r="V65" s="1"/>
      <c r="W65" s="1">
        <f t="shared" si="6"/>
        <v>11</v>
      </c>
      <c r="X65" s="1">
        <f t="shared" si="7"/>
        <v>6.354127315922466</v>
      </c>
      <c r="Y65" s="1">
        <v>18.1646</v>
      </c>
      <c r="Z65" s="1">
        <v>16.3644</v>
      </c>
      <c r="AA65" s="1">
        <v>14.8538</v>
      </c>
      <c r="AB65" s="1">
        <v>31.559799999999999</v>
      </c>
      <c r="AC65" s="1">
        <v>32.778199999999998</v>
      </c>
      <c r="AD65" s="1">
        <v>25.07</v>
      </c>
      <c r="AE65" s="1">
        <v>26.3584</v>
      </c>
      <c r="AF65" s="1">
        <v>15.442600000000001</v>
      </c>
      <c r="AG65" s="1">
        <v>15.658799999999999</v>
      </c>
      <c r="AH65" s="1">
        <v>20.945799999999998</v>
      </c>
      <c r="AI65" s="1" t="s">
        <v>82</v>
      </c>
      <c r="AJ65" s="1">
        <f t="shared" si="8"/>
        <v>111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118</v>
      </c>
      <c r="B66" s="1" t="s">
        <v>45</v>
      </c>
      <c r="C66" s="1">
        <v>-41</v>
      </c>
      <c r="D66" s="1">
        <v>132</v>
      </c>
      <c r="E66" s="1">
        <v>94</v>
      </c>
      <c r="F66" s="1">
        <v>-11</v>
      </c>
      <c r="G66" s="8">
        <v>0.6</v>
      </c>
      <c r="H66" s="1">
        <v>60</v>
      </c>
      <c r="I66" s="1" t="s">
        <v>40</v>
      </c>
      <c r="J66" s="1"/>
      <c r="K66" s="1">
        <v>176</v>
      </c>
      <c r="L66" s="1">
        <f t="shared" si="14"/>
        <v>-82</v>
      </c>
      <c r="M66" s="1"/>
      <c r="N66" s="1"/>
      <c r="O66" s="1">
        <v>50</v>
      </c>
      <c r="P66" s="1">
        <v>50</v>
      </c>
      <c r="Q66" s="1"/>
      <c r="R66" s="1">
        <f t="shared" si="3"/>
        <v>18.8</v>
      </c>
      <c r="S66" s="5">
        <f t="shared" si="15"/>
        <v>117.80000000000001</v>
      </c>
      <c r="T66" s="5">
        <f>U66</f>
        <v>20</v>
      </c>
      <c r="U66" s="5">
        <v>20</v>
      </c>
      <c r="V66" s="1" t="s">
        <v>159</v>
      </c>
      <c r="W66" s="1">
        <f t="shared" si="6"/>
        <v>5.7978723404255321</v>
      </c>
      <c r="X66" s="1">
        <f t="shared" si="7"/>
        <v>4.7340425531914896</v>
      </c>
      <c r="Y66" s="1">
        <v>28.4</v>
      </c>
      <c r="Z66" s="1">
        <v>34.4</v>
      </c>
      <c r="AA66" s="1">
        <v>32</v>
      </c>
      <c r="AB66" s="1">
        <v>32</v>
      </c>
      <c r="AC66" s="1">
        <v>17.2</v>
      </c>
      <c r="AD66" s="1">
        <v>13.8</v>
      </c>
      <c r="AE66" s="1">
        <v>14.6</v>
      </c>
      <c r="AF66" s="1">
        <v>15.2</v>
      </c>
      <c r="AG66" s="1">
        <v>14.8</v>
      </c>
      <c r="AH66" s="1">
        <v>21.8</v>
      </c>
      <c r="AI66" s="1" t="s">
        <v>111</v>
      </c>
      <c r="AJ66" s="1">
        <f t="shared" si="8"/>
        <v>12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45</v>
      </c>
      <c r="C67" s="1">
        <v>165</v>
      </c>
      <c r="D67" s="1"/>
      <c r="E67" s="1">
        <v>121</v>
      </c>
      <c r="F67" s="1">
        <v>44</v>
      </c>
      <c r="G67" s="8">
        <v>0.35</v>
      </c>
      <c r="H67" s="1">
        <v>50</v>
      </c>
      <c r="I67" s="1" t="s">
        <v>40</v>
      </c>
      <c r="J67" s="1"/>
      <c r="K67" s="1">
        <v>121</v>
      </c>
      <c r="L67" s="1">
        <f t="shared" si="14"/>
        <v>0</v>
      </c>
      <c r="M67" s="1"/>
      <c r="N67" s="1"/>
      <c r="O67" s="1">
        <v>118.6</v>
      </c>
      <c r="P67" s="1">
        <v>36.599999999999987</v>
      </c>
      <c r="Q67" s="1"/>
      <c r="R67" s="1">
        <f t="shared" si="3"/>
        <v>24.2</v>
      </c>
      <c r="S67" s="5">
        <f t="shared" si="15"/>
        <v>67</v>
      </c>
      <c r="T67" s="5">
        <f t="shared" si="5"/>
        <v>67</v>
      </c>
      <c r="U67" s="5"/>
      <c r="V67" s="1"/>
      <c r="W67" s="1">
        <f t="shared" si="6"/>
        <v>11</v>
      </c>
      <c r="X67" s="1">
        <f t="shared" si="7"/>
        <v>8.2314049586776861</v>
      </c>
      <c r="Y67" s="1">
        <v>24.2</v>
      </c>
      <c r="Z67" s="1">
        <v>25.6</v>
      </c>
      <c r="AA67" s="1">
        <v>19.2</v>
      </c>
      <c r="AB67" s="1">
        <v>16.8</v>
      </c>
      <c r="AC67" s="1">
        <v>29</v>
      </c>
      <c r="AD67" s="1">
        <v>33.6</v>
      </c>
      <c r="AE67" s="1">
        <v>25.6</v>
      </c>
      <c r="AF67" s="1">
        <v>23.4</v>
      </c>
      <c r="AG67" s="1">
        <v>27.8</v>
      </c>
      <c r="AH67" s="1">
        <v>27.8</v>
      </c>
      <c r="AI67" s="1"/>
      <c r="AJ67" s="1">
        <f t="shared" si="8"/>
        <v>23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47</v>
      </c>
      <c r="B68" s="1" t="s">
        <v>45</v>
      </c>
      <c r="C68" s="1">
        <v>425</v>
      </c>
      <c r="D68" s="1">
        <v>1080</v>
      </c>
      <c r="E68" s="1">
        <v>550</v>
      </c>
      <c r="F68" s="1">
        <v>145</v>
      </c>
      <c r="G68" s="8">
        <v>0.37</v>
      </c>
      <c r="H68" s="1">
        <v>50</v>
      </c>
      <c r="I68" s="1" t="s">
        <v>40</v>
      </c>
      <c r="J68" s="1"/>
      <c r="K68" s="1">
        <v>556</v>
      </c>
      <c r="L68" s="1">
        <f t="shared" si="14"/>
        <v>-6</v>
      </c>
      <c r="M68" s="1"/>
      <c r="N68" s="1"/>
      <c r="O68" s="1">
        <v>450</v>
      </c>
      <c r="P68" s="1">
        <v>400</v>
      </c>
      <c r="Q68" s="1"/>
      <c r="R68" s="1">
        <f t="shared" si="3"/>
        <v>110</v>
      </c>
      <c r="S68" s="5">
        <f t="shared" si="15"/>
        <v>215</v>
      </c>
      <c r="T68" s="5">
        <f t="shared" si="5"/>
        <v>215</v>
      </c>
      <c r="U68" s="5"/>
      <c r="V68" s="1"/>
      <c r="W68" s="1">
        <f t="shared" si="6"/>
        <v>11</v>
      </c>
      <c r="X68" s="1">
        <f t="shared" si="7"/>
        <v>9.045454545454545</v>
      </c>
      <c r="Y68" s="1">
        <v>103</v>
      </c>
      <c r="Z68" s="1">
        <v>78.8</v>
      </c>
      <c r="AA68" s="1">
        <v>74.2</v>
      </c>
      <c r="AB68" s="1">
        <v>79.8</v>
      </c>
      <c r="AC68" s="1">
        <v>82.6</v>
      </c>
      <c r="AD68" s="1">
        <v>96.8</v>
      </c>
      <c r="AE68" s="1">
        <v>103.6</v>
      </c>
      <c r="AF68" s="1">
        <v>98.2</v>
      </c>
      <c r="AG68" s="1">
        <v>89.6</v>
      </c>
      <c r="AH68" s="1">
        <v>79.8</v>
      </c>
      <c r="AI68" s="1" t="s">
        <v>120</v>
      </c>
      <c r="AJ68" s="1">
        <f t="shared" si="8"/>
        <v>80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45</v>
      </c>
      <c r="C69" s="1">
        <v>10</v>
      </c>
      <c r="D69" s="1"/>
      <c r="E69" s="1">
        <v>10</v>
      </c>
      <c r="F69" s="1">
        <v>-4</v>
      </c>
      <c r="G69" s="8">
        <v>0.4</v>
      </c>
      <c r="H69" s="1">
        <v>30</v>
      </c>
      <c r="I69" s="1" t="s">
        <v>40</v>
      </c>
      <c r="J69" s="1"/>
      <c r="K69" s="1">
        <v>20</v>
      </c>
      <c r="L69" s="1">
        <f t="shared" si="14"/>
        <v>-10</v>
      </c>
      <c r="M69" s="1"/>
      <c r="N69" s="1"/>
      <c r="O69" s="1">
        <v>14</v>
      </c>
      <c r="P69" s="1">
        <v>25.2</v>
      </c>
      <c r="Q69" s="1"/>
      <c r="R69" s="1">
        <f t="shared" si="3"/>
        <v>2</v>
      </c>
      <c r="S69" s="5"/>
      <c r="T69" s="5">
        <f t="shared" si="5"/>
        <v>0</v>
      </c>
      <c r="U69" s="5"/>
      <c r="V69" s="1"/>
      <c r="W69" s="1">
        <f t="shared" si="6"/>
        <v>17.600000000000001</v>
      </c>
      <c r="X69" s="1">
        <f t="shared" si="7"/>
        <v>17.600000000000001</v>
      </c>
      <c r="Y69" s="1">
        <v>4.4000000000000004</v>
      </c>
      <c r="Z69" s="1">
        <v>2</v>
      </c>
      <c r="AA69" s="1">
        <v>1.8</v>
      </c>
      <c r="AB69" s="1">
        <v>7.4</v>
      </c>
      <c r="AC69" s="1">
        <v>7.2</v>
      </c>
      <c r="AD69" s="1">
        <v>3.4</v>
      </c>
      <c r="AE69" s="1">
        <v>7.2</v>
      </c>
      <c r="AF69" s="1">
        <v>14.6</v>
      </c>
      <c r="AG69" s="1">
        <v>15</v>
      </c>
      <c r="AH69" s="1">
        <v>7.4</v>
      </c>
      <c r="AI69" s="1" t="s">
        <v>122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45</v>
      </c>
      <c r="C70" s="1">
        <v>-11</v>
      </c>
      <c r="D70" s="1">
        <v>176</v>
      </c>
      <c r="E70" s="1">
        <v>110</v>
      </c>
      <c r="F70" s="1">
        <v>21</v>
      </c>
      <c r="G70" s="8">
        <v>0.6</v>
      </c>
      <c r="H70" s="1">
        <v>55</v>
      </c>
      <c r="I70" s="1" t="s">
        <v>40</v>
      </c>
      <c r="J70" s="1"/>
      <c r="K70" s="1">
        <v>143</v>
      </c>
      <c r="L70" s="1">
        <f t="shared" ref="L70:L98" si="16">E70-K70</f>
        <v>-33</v>
      </c>
      <c r="M70" s="1"/>
      <c r="N70" s="1"/>
      <c r="O70" s="1">
        <v>100</v>
      </c>
      <c r="P70" s="1">
        <v>0</v>
      </c>
      <c r="Q70" s="1"/>
      <c r="R70" s="1">
        <f t="shared" si="3"/>
        <v>22</v>
      </c>
      <c r="S70" s="5">
        <f t="shared" si="15"/>
        <v>121</v>
      </c>
      <c r="T70" s="5">
        <f>U70</f>
        <v>20</v>
      </c>
      <c r="U70" s="5">
        <v>20</v>
      </c>
      <c r="V70" s="1" t="s">
        <v>159</v>
      </c>
      <c r="W70" s="1">
        <f t="shared" si="6"/>
        <v>6.4090909090909092</v>
      </c>
      <c r="X70" s="1">
        <f t="shared" si="7"/>
        <v>5.5</v>
      </c>
      <c r="Y70" s="1">
        <v>23.4</v>
      </c>
      <c r="Z70" s="1">
        <v>25</v>
      </c>
      <c r="AA70" s="1">
        <v>20</v>
      </c>
      <c r="AB70" s="1">
        <v>21.4</v>
      </c>
      <c r="AC70" s="1">
        <v>12.6</v>
      </c>
      <c r="AD70" s="1">
        <v>11.8</v>
      </c>
      <c r="AE70" s="1">
        <v>14.8</v>
      </c>
      <c r="AF70" s="1">
        <v>15.4</v>
      </c>
      <c r="AG70" s="1">
        <v>10.8</v>
      </c>
      <c r="AH70" s="1">
        <v>13.4</v>
      </c>
      <c r="AI70" s="1" t="s">
        <v>124</v>
      </c>
      <c r="AJ70" s="1">
        <f t="shared" si="8"/>
        <v>12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125</v>
      </c>
      <c r="B71" s="1" t="s">
        <v>45</v>
      </c>
      <c r="C71" s="1">
        <v>61</v>
      </c>
      <c r="D71" s="1"/>
      <c r="E71" s="1">
        <v>7</v>
      </c>
      <c r="F71" s="1">
        <v>54</v>
      </c>
      <c r="G71" s="8">
        <v>0.45</v>
      </c>
      <c r="H71" s="1">
        <v>40</v>
      </c>
      <c r="I71" s="1" t="s">
        <v>40</v>
      </c>
      <c r="J71" s="1"/>
      <c r="K71" s="1">
        <v>7</v>
      </c>
      <c r="L71" s="1">
        <f t="shared" si="16"/>
        <v>0</v>
      </c>
      <c r="M71" s="1"/>
      <c r="N71" s="1"/>
      <c r="O71" s="1">
        <v>0</v>
      </c>
      <c r="P71" s="1">
        <v>65.400000000000006</v>
      </c>
      <c r="Q71" s="1"/>
      <c r="R71" s="1">
        <f t="shared" ref="R71:R98" si="17">E71/5</f>
        <v>1.4</v>
      </c>
      <c r="S71" s="5"/>
      <c r="T71" s="5">
        <f t="shared" ref="T71:T98" si="18">S71</f>
        <v>0</v>
      </c>
      <c r="U71" s="5"/>
      <c r="V71" s="1"/>
      <c r="W71" s="1">
        <f t="shared" ref="W71:W98" si="19">(F71+O71+P71+Q71+T71)/R71</f>
        <v>85.285714285714292</v>
      </c>
      <c r="X71" s="1">
        <f t="shared" ref="X71:X98" si="20">(F71+O71+P71+Q71)/R71</f>
        <v>85.285714285714292</v>
      </c>
      <c r="Y71" s="1">
        <v>11.4</v>
      </c>
      <c r="Z71" s="1">
        <v>11.6</v>
      </c>
      <c r="AA71" s="1">
        <v>8.8000000000000007</v>
      </c>
      <c r="AB71" s="1">
        <v>8.6</v>
      </c>
      <c r="AC71" s="1">
        <v>14.2</v>
      </c>
      <c r="AD71" s="1">
        <v>13.8</v>
      </c>
      <c r="AE71" s="1">
        <v>10.199999999999999</v>
      </c>
      <c r="AF71" s="1">
        <v>10.8</v>
      </c>
      <c r="AG71" s="1">
        <v>15.2</v>
      </c>
      <c r="AH71" s="1">
        <v>14.8</v>
      </c>
      <c r="AI71" s="26" t="s">
        <v>157</v>
      </c>
      <c r="AJ71" s="1">
        <f t="shared" ref="AJ71:AJ98" si="21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126</v>
      </c>
      <c r="B72" s="1" t="s">
        <v>45</v>
      </c>
      <c r="C72" s="1">
        <v>-25</v>
      </c>
      <c r="D72" s="1">
        <v>493</v>
      </c>
      <c r="E72" s="1">
        <v>205</v>
      </c>
      <c r="F72" s="1">
        <v>227</v>
      </c>
      <c r="G72" s="8">
        <v>0.4</v>
      </c>
      <c r="H72" s="1">
        <v>50</v>
      </c>
      <c r="I72" s="10" t="s">
        <v>84</v>
      </c>
      <c r="J72" s="1"/>
      <c r="K72" s="1">
        <v>246</v>
      </c>
      <c r="L72" s="1">
        <f t="shared" si="16"/>
        <v>-41</v>
      </c>
      <c r="M72" s="1"/>
      <c r="N72" s="1"/>
      <c r="O72" s="1">
        <v>490.40000000000009</v>
      </c>
      <c r="P72" s="1">
        <v>0</v>
      </c>
      <c r="Q72" s="1"/>
      <c r="R72" s="1">
        <f t="shared" si="17"/>
        <v>41</v>
      </c>
      <c r="S72" s="5"/>
      <c r="T72" s="5">
        <f t="shared" si="18"/>
        <v>0</v>
      </c>
      <c r="U72" s="5"/>
      <c r="V72" s="1"/>
      <c r="W72" s="1">
        <f t="shared" si="19"/>
        <v>17.497560975609758</v>
      </c>
      <c r="X72" s="1">
        <f t="shared" si="20"/>
        <v>17.497560975609758</v>
      </c>
      <c r="Y72" s="1">
        <v>60.6</v>
      </c>
      <c r="Z72" s="1">
        <v>79.400000000000006</v>
      </c>
      <c r="AA72" s="1">
        <v>86.8</v>
      </c>
      <c r="AB72" s="1">
        <v>99</v>
      </c>
      <c r="AC72" s="1">
        <v>87</v>
      </c>
      <c r="AD72" s="1">
        <v>58.8</v>
      </c>
      <c r="AE72" s="1">
        <v>51.2</v>
      </c>
      <c r="AF72" s="1">
        <v>76.599999999999994</v>
      </c>
      <c r="AG72" s="1">
        <v>86.2</v>
      </c>
      <c r="AH72" s="1">
        <v>44</v>
      </c>
      <c r="AI72" s="1" t="s">
        <v>82</v>
      </c>
      <c r="AJ72" s="1">
        <f t="shared" si="2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127</v>
      </c>
      <c r="B73" s="1" t="s">
        <v>45</v>
      </c>
      <c r="C73" s="1">
        <v>20</v>
      </c>
      <c r="D73" s="1">
        <v>30</v>
      </c>
      <c r="E73" s="1">
        <v>15</v>
      </c>
      <c r="F73" s="1">
        <v>35</v>
      </c>
      <c r="G73" s="8">
        <v>0.4</v>
      </c>
      <c r="H73" s="1">
        <v>55</v>
      </c>
      <c r="I73" s="1" t="s">
        <v>40</v>
      </c>
      <c r="J73" s="1"/>
      <c r="K73" s="1">
        <v>15</v>
      </c>
      <c r="L73" s="1">
        <f t="shared" si="16"/>
        <v>0</v>
      </c>
      <c r="M73" s="1"/>
      <c r="N73" s="1"/>
      <c r="O73" s="1">
        <v>0</v>
      </c>
      <c r="P73" s="1">
        <v>0</v>
      </c>
      <c r="Q73" s="1"/>
      <c r="R73" s="1">
        <f t="shared" si="17"/>
        <v>3</v>
      </c>
      <c r="S73" s="5"/>
      <c r="T73" s="5">
        <f t="shared" si="18"/>
        <v>0</v>
      </c>
      <c r="U73" s="5"/>
      <c r="V73" s="1"/>
      <c r="W73" s="1">
        <f t="shared" si="19"/>
        <v>11.666666666666666</v>
      </c>
      <c r="X73" s="1">
        <f t="shared" si="20"/>
        <v>11.666666666666666</v>
      </c>
      <c r="Y73" s="1">
        <v>3</v>
      </c>
      <c r="Z73" s="1">
        <v>4.4000000000000004</v>
      </c>
      <c r="AA73" s="1">
        <v>5</v>
      </c>
      <c r="AB73" s="1">
        <v>2.6</v>
      </c>
      <c r="AC73" s="1">
        <v>1.8</v>
      </c>
      <c r="AD73" s="1">
        <v>3.6</v>
      </c>
      <c r="AE73" s="1">
        <v>5</v>
      </c>
      <c r="AF73" s="1">
        <v>4.2</v>
      </c>
      <c r="AG73" s="1">
        <v>3.4</v>
      </c>
      <c r="AH73" s="1">
        <v>2.6</v>
      </c>
      <c r="AI73" s="1"/>
      <c r="AJ73" s="1">
        <f t="shared" si="2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128</v>
      </c>
      <c r="B74" s="1" t="s">
        <v>39</v>
      </c>
      <c r="C74" s="1">
        <v>291.60000000000002</v>
      </c>
      <c r="D74" s="1">
        <v>208.536</v>
      </c>
      <c r="E74" s="1">
        <v>301.86099999999999</v>
      </c>
      <c r="F74" s="1">
        <v>198.27500000000001</v>
      </c>
      <c r="G74" s="8">
        <v>1</v>
      </c>
      <c r="H74" s="1">
        <v>55</v>
      </c>
      <c r="I74" s="10" t="s">
        <v>84</v>
      </c>
      <c r="J74" s="1"/>
      <c r="K74" s="1">
        <v>284.74</v>
      </c>
      <c r="L74" s="1">
        <f t="shared" si="16"/>
        <v>17.120999999999981</v>
      </c>
      <c r="M74" s="1"/>
      <c r="N74" s="1"/>
      <c r="O74" s="1">
        <v>300</v>
      </c>
      <c r="P74" s="1">
        <v>300</v>
      </c>
      <c r="Q74" s="1"/>
      <c r="R74" s="1">
        <f t="shared" si="17"/>
        <v>60.372199999999999</v>
      </c>
      <c r="S74" s="5"/>
      <c r="T74" s="5">
        <f t="shared" si="18"/>
        <v>0</v>
      </c>
      <c r="U74" s="5"/>
      <c r="V74" s="1"/>
      <c r="W74" s="1">
        <f t="shared" si="19"/>
        <v>13.222559389917876</v>
      </c>
      <c r="X74" s="1">
        <f t="shared" si="20"/>
        <v>13.222559389917876</v>
      </c>
      <c r="Y74" s="1">
        <v>24.9132</v>
      </c>
      <c r="Z74" s="1">
        <v>20.422000000000001</v>
      </c>
      <c r="AA74" s="1">
        <v>32.261200000000002</v>
      </c>
      <c r="AB74" s="1">
        <v>30.621400000000001</v>
      </c>
      <c r="AC74" s="1">
        <v>41.658999999999999</v>
      </c>
      <c r="AD74" s="1">
        <v>48.635000000000012</v>
      </c>
      <c r="AE74" s="1">
        <v>46.183599999999998</v>
      </c>
      <c r="AF74" s="1">
        <v>45.313400000000001</v>
      </c>
      <c r="AG74" s="1">
        <v>41.220399999999998</v>
      </c>
      <c r="AH74" s="1">
        <v>51.084400000000002</v>
      </c>
      <c r="AI74" s="1" t="s">
        <v>129</v>
      </c>
      <c r="AJ74" s="1">
        <f t="shared" si="21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130</v>
      </c>
      <c r="B75" s="15" t="s">
        <v>45</v>
      </c>
      <c r="C75" s="15"/>
      <c r="D75" s="15"/>
      <c r="E75" s="15"/>
      <c r="F75" s="15"/>
      <c r="G75" s="16">
        <v>0</v>
      </c>
      <c r="H75" s="15">
        <v>40</v>
      </c>
      <c r="I75" s="15" t="s">
        <v>40</v>
      </c>
      <c r="J75" s="15"/>
      <c r="K75" s="15"/>
      <c r="L75" s="15">
        <f t="shared" si="16"/>
        <v>0</v>
      </c>
      <c r="M75" s="15"/>
      <c r="N75" s="15"/>
      <c r="O75" s="15">
        <v>0</v>
      </c>
      <c r="P75" s="15">
        <v>0</v>
      </c>
      <c r="Q75" s="15"/>
      <c r="R75" s="15">
        <f t="shared" si="17"/>
        <v>0</v>
      </c>
      <c r="S75" s="17"/>
      <c r="T75" s="5">
        <f t="shared" si="18"/>
        <v>0</v>
      </c>
      <c r="U75" s="17"/>
      <c r="V75" s="15"/>
      <c r="W75" s="1" t="e">
        <f t="shared" si="19"/>
        <v>#DIV/0!</v>
      </c>
      <c r="X75" s="15" t="e">
        <f t="shared" si="20"/>
        <v>#DIV/0!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 t="s">
        <v>56</v>
      </c>
      <c r="AJ75" s="1">
        <f t="shared" si="2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131</v>
      </c>
      <c r="B76" s="15" t="s">
        <v>45</v>
      </c>
      <c r="C76" s="15"/>
      <c r="D76" s="15"/>
      <c r="E76" s="15"/>
      <c r="F76" s="15"/>
      <c r="G76" s="16">
        <v>0</v>
      </c>
      <c r="H76" s="15">
        <v>35</v>
      </c>
      <c r="I76" s="15" t="s">
        <v>40</v>
      </c>
      <c r="J76" s="15"/>
      <c r="K76" s="15"/>
      <c r="L76" s="15">
        <f t="shared" si="16"/>
        <v>0</v>
      </c>
      <c r="M76" s="15"/>
      <c r="N76" s="15"/>
      <c r="O76" s="15">
        <v>0</v>
      </c>
      <c r="P76" s="15">
        <v>0</v>
      </c>
      <c r="Q76" s="15"/>
      <c r="R76" s="15">
        <f t="shared" si="17"/>
        <v>0</v>
      </c>
      <c r="S76" s="17"/>
      <c r="T76" s="5">
        <f t="shared" si="18"/>
        <v>0</v>
      </c>
      <c r="U76" s="17"/>
      <c r="V76" s="15"/>
      <c r="W76" s="1" t="e">
        <f t="shared" si="19"/>
        <v>#DIV/0!</v>
      </c>
      <c r="X76" s="15" t="e">
        <f t="shared" si="20"/>
        <v>#DIV/0!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 t="s">
        <v>56</v>
      </c>
      <c r="AJ76" s="1">
        <f t="shared" si="2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132</v>
      </c>
      <c r="B77" s="19" t="s">
        <v>39</v>
      </c>
      <c r="C77" s="19">
        <v>687.97299999999996</v>
      </c>
      <c r="D77" s="19">
        <v>1102.037</v>
      </c>
      <c r="E77" s="19">
        <v>712.51800000000003</v>
      </c>
      <c r="F77" s="19">
        <v>1047.2829999999999</v>
      </c>
      <c r="G77" s="20">
        <v>1</v>
      </c>
      <c r="H77" s="19">
        <v>60</v>
      </c>
      <c r="I77" s="19" t="s">
        <v>40</v>
      </c>
      <c r="J77" s="19"/>
      <c r="K77" s="19">
        <v>715.7</v>
      </c>
      <c r="L77" s="19">
        <f t="shared" si="16"/>
        <v>-3.1820000000000164</v>
      </c>
      <c r="M77" s="19"/>
      <c r="N77" s="19"/>
      <c r="O77" s="19">
        <v>173.4834400000002</v>
      </c>
      <c r="P77" s="19">
        <v>311.14695999999981</v>
      </c>
      <c r="Q77" s="19">
        <v>346.57596000000001</v>
      </c>
      <c r="R77" s="19">
        <f t="shared" si="17"/>
        <v>142.50360000000001</v>
      </c>
      <c r="S77" s="21"/>
      <c r="T77" s="5">
        <f t="shared" si="18"/>
        <v>0</v>
      </c>
      <c r="U77" s="21"/>
      <c r="V77" s="19"/>
      <c r="W77" s="1">
        <f t="shared" si="19"/>
        <v>13.182048453512753</v>
      </c>
      <c r="X77" s="19">
        <f t="shared" si="20"/>
        <v>13.182048453512753</v>
      </c>
      <c r="Y77" s="19">
        <v>150.68520000000001</v>
      </c>
      <c r="Z77" s="19">
        <v>160.66640000000001</v>
      </c>
      <c r="AA77" s="19">
        <v>156.4254</v>
      </c>
      <c r="AB77" s="19">
        <v>164.7124</v>
      </c>
      <c r="AC77" s="19">
        <v>158.36160000000001</v>
      </c>
      <c r="AD77" s="19">
        <v>169.71299999999999</v>
      </c>
      <c r="AE77" s="19">
        <v>171.15199999999999</v>
      </c>
      <c r="AF77" s="19">
        <v>161.19999999999999</v>
      </c>
      <c r="AG77" s="19">
        <v>166.74799999999999</v>
      </c>
      <c r="AH77" s="19">
        <v>173.4674</v>
      </c>
      <c r="AI77" s="19" t="s">
        <v>60</v>
      </c>
      <c r="AJ77" s="1">
        <f t="shared" si="2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9" t="s">
        <v>133</v>
      </c>
      <c r="B78" s="19" t="s">
        <v>39</v>
      </c>
      <c r="C78" s="19">
        <v>990.50800000000004</v>
      </c>
      <c r="D78" s="19">
        <v>1983.011</v>
      </c>
      <c r="E78" s="19">
        <v>1405.6790000000001</v>
      </c>
      <c r="F78" s="19">
        <v>1102.3579999999999</v>
      </c>
      <c r="G78" s="20">
        <v>1</v>
      </c>
      <c r="H78" s="19">
        <v>60</v>
      </c>
      <c r="I78" s="19" t="s">
        <v>40</v>
      </c>
      <c r="J78" s="19"/>
      <c r="K78" s="19">
        <v>1691.798</v>
      </c>
      <c r="L78" s="19">
        <f t="shared" si="16"/>
        <v>-286.11899999999991</v>
      </c>
      <c r="M78" s="19"/>
      <c r="N78" s="19"/>
      <c r="O78" s="19">
        <v>799.2137999999992</v>
      </c>
      <c r="P78" s="19">
        <v>1133.381000000001</v>
      </c>
      <c r="Q78" s="19">
        <v>690.27231999999992</v>
      </c>
      <c r="R78" s="19">
        <f t="shared" si="17"/>
        <v>281.13580000000002</v>
      </c>
      <c r="S78" s="21"/>
      <c r="T78" s="5">
        <f t="shared" si="18"/>
        <v>0</v>
      </c>
      <c r="U78" s="21"/>
      <c r="V78" s="19"/>
      <c r="W78" s="1">
        <f t="shared" si="19"/>
        <v>13.250625213864616</v>
      </c>
      <c r="X78" s="19">
        <f t="shared" si="20"/>
        <v>13.250625213864616</v>
      </c>
      <c r="Y78" s="19">
        <v>300.11840000000001</v>
      </c>
      <c r="Z78" s="19">
        <v>276.55599999999998</v>
      </c>
      <c r="AA78" s="19">
        <v>232.0412</v>
      </c>
      <c r="AB78" s="19">
        <v>237.88659999999999</v>
      </c>
      <c r="AC78" s="19">
        <v>242.876</v>
      </c>
      <c r="AD78" s="19">
        <v>235.64840000000001</v>
      </c>
      <c r="AE78" s="19">
        <v>230.125</v>
      </c>
      <c r="AF78" s="19">
        <v>204.4408</v>
      </c>
      <c r="AG78" s="19">
        <v>217.30719999999999</v>
      </c>
      <c r="AH78" s="19">
        <v>228.24520000000001</v>
      </c>
      <c r="AI78" s="19" t="s">
        <v>68</v>
      </c>
      <c r="AJ78" s="1">
        <f t="shared" si="21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9" t="s">
        <v>134</v>
      </c>
      <c r="B79" s="19" t="s">
        <v>39</v>
      </c>
      <c r="C79" s="19">
        <v>1343.9359999999999</v>
      </c>
      <c r="D79" s="19">
        <v>1494.796</v>
      </c>
      <c r="E79" s="19">
        <v>1452.037</v>
      </c>
      <c r="F79" s="19">
        <v>845.47500000000002</v>
      </c>
      <c r="G79" s="20">
        <v>1</v>
      </c>
      <c r="H79" s="19">
        <v>60</v>
      </c>
      <c r="I79" s="19" t="s">
        <v>40</v>
      </c>
      <c r="J79" s="19"/>
      <c r="K79" s="19">
        <v>1767.5530000000001</v>
      </c>
      <c r="L79" s="19">
        <f t="shared" si="16"/>
        <v>-315.51600000000008</v>
      </c>
      <c r="M79" s="19"/>
      <c r="N79" s="19"/>
      <c r="O79" s="19">
        <v>675.44482000000073</v>
      </c>
      <c r="P79" s="19">
        <v>1402.39618</v>
      </c>
      <c r="Q79" s="19">
        <v>648.93579999999997</v>
      </c>
      <c r="R79" s="19">
        <f t="shared" si="17"/>
        <v>290.4074</v>
      </c>
      <c r="S79" s="21"/>
      <c r="T79" s="5">
        <f t="shared" si="18"/>
        <v>0</v>
      </c>
      <c r="U79" s="21"/>
      <c r="V79" s="19"/>
      <c r="W79" s="1">
        <f t="shared" si="19"/>
        <v>12.300829111103921</v>
      </c>
      <c r="X79" s="19">
        <f t="shared" si="20"/>
        <v>12.300829111103921</v>
      </c>
      <c r="Y79" s="19">
        <v>282.14600000000002</v>
      </c>
      <c r="Z79" s="19">
        <v>248.25319999999999</v>
      </c>
      <c r="AA79" s="19">
        <v>219.82759999999999</v>
      </c>
      <c r="AB79" s="19">
        <v>289.49160000000001</v>
      </c>
      <c r="AC79" s="19">
        <v>274.96039999999999</v>
      </c>
      <c r="AD79" s="19">
        <v>272.50580000000002</v>
      </c>
      <c r="AE79" s="19">
        <v>273.9384</v>
      </c>
      <c r="AF79" s="19">
        <v>246.80439999999999</v>
      </c>
      <c r="AG79" s="19">
        <v>236.36799999999999</v>
      </c>
      <c r="AH79" s="19">
        <v>222.45259999999999</v>
      </c>
      <c r="AI79" s="19" t="s">
        <v>60</v>
      </c>
      <c r="AJ79" s="1">
        <f t="shared" si="21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9" t="s">
        <v>135</v>
      </c>
      <c r="B80" s="19" t="s">
        <v>39</v>
      </c>
      <c r="C80" s="19">
        <v>1619.73</v>
      </c>
      <c r="D80" s="19">
        <v>3377.107</v>
      </c>
      <c r="E80" s="19">
        <v>2360.6329999999998</v>
      </c>
      <c r="F80" s="19">
        <v>2043.3030000000001</v>
      </c>
      <c r="G80" s="20">
        <v>1</v>
      </c>
      <c r="H80" s="19">
        <v>60</v>
      </c>
      <c r="I80" s="19" t="s">
        <v>40</v>
      </c>
      <c r="J80" s="19"/>
      <c r="K80" s="19">
        <v>2921.8530000000001</v>
      </c>
      <c r="L80" s="19">
        <f t="shared" si="16"/>
        <v>-561.22000000000025</v>
      </c>
      <c r="M80" s="19"/>
      <c r="N80" s="19"/>
      <c r="O80" s="19">
        <v>520.32221999999956</v>
      </c>
      <c r="P80" s="19">
        <v>2591.0829799999992</v>
      </c>
      <c r="Q80" s="19">
        <v>1136.7786799999999</v>
      </c>
      <c r="R80" s="19">
        <f t="shared" si="17"/>
        <v>472.12659999999994</v>
      </c>
      <c r="S80" s="21"/>
      <c r="T80" s="5">
        <f t="shared" si="18"/>
        <v>0</v>
      </c>
      <c r="U80" s="21"/>
      <c r="V80" s="19"/>
      <c r="W80" s="1">
        <f t="shared" si="19"/>
        <v>13.325847092707759</v>
      </c>
      <c r="X80" s="19">
        <f t="shared" si="20"/>
        <v>13.325847092707759</v>
      </c>
      <c r="Y80" s="19">
        <v>494.25159999999988</v>
      </c>
      <c r="Z80" s="19">
        <v>409.25319999999999</v>
      </c>
      <c r="AA80" s="19">
        <v>391.40199999999999</v>
      </c>
      <c r="AB80" s="19">
        <v>406.3408</v>
      </c>
      <c r="AC80" s="19">
        <v>389.34519999999998</v>
      </c>
      <c r="AD80" s="19">
        <v>409.52159999999998</v>
      </c>
      <c r="AE80" s="19">
        <v>413.56040000000002</v>
      </c>
      <c r="AF80" s="19">
        <v>378.76080000000002</v>
      </c>
      <c r="AG80" s="19">
        <v>409.41719999999998</v>
      </c>
      <c r="AH80" s="19">
        <v>498.84840000000003</v>
      </c>
      <c r="AI80" s="19" t="s">
        <v>136</v>
      </c>
      <c r="AJ80" s="1">
        <f t="shared" si="21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137</v>
      </c>
      <c r="B81" s="15" t="s">
        <v>39</v>
      </c>
      <c r="C81" s="15"/>
      <c r="D81" s="15"/>
      <c r="E81" s="15"/>
      <c r="F81" s="15"/>
      <c r="G81" s="16">
        <v>0</v>
      </c>
      <c r="H81" s="15">
        <v>55</v>
      </c>
      <c r="I81" s="15" t="s">
        <v>40</v>
      </c>
      <c r="J81" s="15"/>
      <c r="K81" s="15"/>
      <c r="L81" s="15">
        <f t="shared" si="16"/>
        <v>0</v>
      </c>
      <c r="M81" s="15"/>
      <c r="N81" s="15"/>
      <c r="O81" s="15">
        <v>0</v>
      </c>
      <c r="P81" s="15">
        <v>0</v>
      </c>
      <c r="Q81" s="15"/>
      <c r="R81" s="15">
        <f t="shared" si="17"/>
        <v>0</v>
      </c>
      <c r="S81" s="17"/>
      <c r="T81" s="5">
        <f t="shared" si="18"/>
        <v>0</v>
      </c>
      <c r="U81" s="17"/>
      <c r="V81" s="15"/>
      <c r="W81" s="1" t="e">
        <f t="shared" si="19"/>
        <v>#DIV/0!</v>
      </c>
      <c r="X81" s="15" t="e">
        <f t="shared" si="20"/>
        <v>#DIV/0!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 t="s">
        <v>56</v>
      </c>
      <c r="AJ81" s="1">
        <f t="shared" si="2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138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/>
      <c r="L82" s="15">
        <f t="shared" si="16"/>
        <v>0</v>
      </c>
      <c r="M82" s="15"/>
      <c r="N82" s="15"/>
      <c r="O82" s="15">
        <v>0</v>
      </c>
      <c r="P82" s="15">
        <v>0</v>
      </c>
      <c r="Q82" s="15"/>
      <c r="R82" s="15">
        <f t="shared" si="17"/>
        <v>0</v>
      </c>
      <c r="S82" s="17"/>
      <c r="T82" s="5">
        <f t="shared" si="18"/>
        <v>0</v>
      </c>
      <c r="U82" s="17"/>
      <c r="V82" s="15"/>
      <c r="W82" s="1" t="e">
        <f t="shared" si="19"/>
        <v>#DIV/0!</v>
      </c>
      <c r="X82" s="15" t="e">
        <f t="shared" si="20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 t="s">
        <v>56</v>
      </c>
      <c r="AJ82" s="1">
        <f t="shared" si="2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139</v>
      </c>
      <c r="B83" s="15" t="s">
        <v>39</v>
      </c>
      <c r="C83" s="15"/>
      <c r="D83" s="15"/>
      <c r="E83" s="15"/>
      <c r="F83" s="15"/>
      <c r="G83" s="16">
        <v>0</v>
      </c>
      <c r="H83" s="15">
        <v>55</v>
      </c>
      <c r="I83" s="15" t="s">
        <v>40</v>
      </c>
      <c r="J83" s="15"/>
      <c r="K83" s="15"/>
      <c r="L83" s="15">
        <f t="shared" si="16"/>
        <v>0</v>
      </c>
      <c r="M83" s="15"/>
      <c r="N83" s="15"/>
      <c r="O83" s="15">
        <v>0</v>
      </c>
      <c r="P83" s="15">
        <v>0</v>
      </c>
      <c r="Q83" s="15"/>
      <c r="R83" s="15">
        <f t="shared" si="17"/>
        <v>0</v>
      </c>
      <c r="S83" s="17"/>
      <c r="T83" s="5">
        <f t="shared" si="18"/>
        <v>0</v>
      </c>
      <c r="U83" s="17"/>
      <c r="V83" s="15"/>
      <c r="W83" s="1" t="e">
        <f t="shared" si="19"/>
        <v>#DIV/0!</v>
      </c>
      <c r="X83" s="15" t="e">
        <f t="shared" si="20"/>
        <v>#DIV/0!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 t="s">
        <v>56</v>
      </c>
      <c r="AJ83" s="1">
        <f t="shared" si="21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140</v>
      </c>
      <c r="B84" s="1" t="s">
        <v>39</v>
      </c>
      <c r="C84" s="1">
        <v>71.02</v>
      </c>
      <c r="D84" s="1">
        <v>48.100999999999999</v>
      </c>
      <c r="E84" s="1">
        <v>45.735999999999997</v>
      </c>
      <c r="F84" s="1">
        <v>49.305999999999997</v>
      </c>
      <c r="G84" s="8">
        <v>1</v>
      </c>
      <c r="H84" s="1">
        <v>60</v>
      </c>
      <c r="I84" s="1" t="s">
        <v>40</v>
      </c>
      <c r="J84" s="1"/>
      <c r="K84" s="1">
        <v>44.9</v>
      </c>
      <c r="L84" s="1">
        <f t="shared" si="16"/>
        <v>0.83599999999999852</v>
      </c>
      <c r="M84" s="1"/>
      <c r="N84" s="1"/>
      <c r="O84" s="1">
        <v>35.721600000000002</v>
      </c>
      <c r="P84" s="1">
        <v>12.510199999999999</v>
      </c>
      <c r="Q84" s="1"/>
      <c r="R84" s="1">
        <f t="shared" si="17"/>
        <v>9.1471999999999998</v>
      </c>
      <c r="S84" s="5"/>
      <c r="T84" s="5">
        <f t="shared" si="18"/>
        <v>0</v>
      </c>
      <c r="U84" s="5"/>
      <c r="V84" s="1"/>
      <c r="W84" s="1">
        <f t="shared" si="19"/>
        <v>10.663131887353508</v>
      </c>
      <c r="X84" s="1">
        <f t="shared" si="20"/>
        <v>10.663131887353508</v>
      </c>
      <c r="Y84" s="1">
        <v>11.5648</v>
      </c>
      <c r="Z84" s="1">
        <v>11.887600000000001</v>
      </c>
      <c r="AA84" s="1">
        <v>8.6647999999999996</v>
      </c>
      <c r="AB84" s="1">
        <v>12.8384</v>
      </c>
      <c r="AC84" s="1">
        <v>12.6814</v>
      </c>
      <c r="AD84" s="1">
        <v>7.5418000000000003</v>
      </c>
      <c r="AE84" s="1">
        <v>6.4278000000000004</v>
      </c>
      <c r="AF84" s="1">
        <v>11.392799999999999</v>
      </c>
      <c r="AG84" s="1">
        <v>13.325799999999999</v>
      </c>
      <c r="AH84" s="1">
        <v>11.6496</v>
      </c>
      <c r="AI84" s="1"/>
      <c r="AJ84" s="1">
        <f t="shared" si="2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141</v>
      </c>
      <c r="B85" s="15" t="s">
        <v>45</v>
      </c>
      <c r="C85" s="15"/>
      <c r="D85" s="15"/>
      <c r="E85" s="15"/>
      <c r="F85" s="15"/>
      <c r="G85" s="16">
        <v>0</v>
      </c>
      <c r="H85" s="15">
        <v>40</v>
      </c>
      <c r="I85" s="15" t="s">
        <v>40</v>
      </c>
      <c r="J85" s="15"/>
      <c r="K85" s="15"/>
      <c r="L85" s="15">
        <f t="shared" si="16"/>
        <v>0</v>
      </c>
      <c r="M85" s="15"/>
      <c r="N85" s="15"/>
      <c r="O85" s="15">
        <v>0</v>
      </c>
      <c r="P85" s="15">
        <v>0</v>
      </c>
      <c r="Q85" s="15"/>
      <c r="R85" s="15">
        <f t="shared" si="17"/>
        <v>0</v>
      </c>
      <c r="S85" s="17"/>
      <c r="T85" s="5">
        <f t="shared" si="18"/>
        <v>0</v>
      </c>
      <c r="U85" s="17"/>
      <c r="V85" s="15"/>
      <c r="W85" s="1" t="e">
        <f t="shared" si="19"/>
        <v>#DIV/0!</v>
      </c>
      <c r="X85" s="15" t="e">
        <f t="shared" si="20"/>
        <v>#DIV/0!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 t="s">
        <v>56</v>
      </c>
      <c r="AJ85" s="1">
        <f t="shared" si="21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142</v>
      </c>
      <c r="B86" s="15" t="s">
        <v>45</v>
      </c>
      <c r="C86" s="15"/>
      <c r="D86" s="15"/>
      <c r="E86" s="15"/>
      <c r="F86" s="15"/>
      <c r="G86" s="16">
        <v>0</v>
      </c>
      <c r="H86" s="15">
        <v>40</v>
      </c>
      <c r="I86" s="15" t="s">
        <v>40</v>
      </c>
      <c r="J86" s="15"/>
      <c r="K86" s="15"/>
      <c r="L86" s="15">
        <f t="shared" si="16"/>
        <v>0</v>
      </c>
      <c r="M86" s="15"/>
      <c r="N86" s="15"/>
      <c r="O86" s="15">
        <v>0</v>
      </c>
      <c r="P86" s="15">
        <v>0</v>
      </c>
      <c r="Q86" s="15"/>
      <c r="R86" s="15">
        <f t="shared" si="17"/>
        <v>0</v>
      </c>
      <c r="S86" s="17"/>
      <c r="T86" s="5">
        <f t="shared" si="18"/>
        <v>0</v>
      </c>
      <c r="U86" s="17"/>
      <c r="V86" s="15"/>
      <c r="W86" s="1" t="e">
        <f t="shared" si="19"/>
        <v>#DIV/0!</v>
      </c>
      <c r="X86" s="15" t="e">
        <f t="shared" si="20"/>
        <v>#DIV/0!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 t="s">
        <v>56</v>
      </c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45</v>
      </c>
      <c r="C87" s="1">
        <v>430</v>
      </c>
      <c r="D87" s="1">
        <v>260</v>
      </c>
      <c r="E87" s="1">
        <v>372</v>
      </c>
      <c r="F87" s="1">
        <v>300</v>
      </c>
      <c r="G87" s="8">
        <v>0.3</v>
      </c>
      <c r="H87" s="1">
        <v>40</v>
      </c>
      <c r="I87" s="1" t="s">
        <v>40</v>
      </c>
      <c r="J87" s="1"/>
      <c r="K87" s="1">
        <v>388</v>
      </c>
      <c r="L87" s="1">
        <f t="shared" si="16"/>
        <v>-16</v>
      </c>
      <c r="M87" s="1"/>
      <c r="N87" s="1"/>
      <c r="O87" s="1">
        <v>54.799999999999947</v>
      </c>
      <c r="P87" s="1">
        <v>244.8</v>
      </c>
      <c r="Q87" s="1"/>
      <c r="R87" s="1">
        <f t="shared" si="17"/>
        <v>74.400000000000006</v>
      </c>
      <c r="S87" s="5">
        <f>11*R87-Q87-P87-O87-F87</f>
        <v>218.80000000000018</v>
      </c>
      <c r="T87" s="5">
        <f t="shared" si="18"/>
        <v>218.80000000000018</v>
      </c>
      <c r="U87" s="5"/>
      <c r="V87" s="1"/>
      <c r="W87" s="1">
        <f t="shared" si="19"/>
        <v>11</v>
      </c>
      <c r="X87" s="1">
        <f t="shared" si="20"/>
        <v>8.0591397849462343</v>
      </c>
      <c r="Y87" s="1">
        <v>69.599999999999994</v>
      </c>
      <c r="Z87" s="1">
        <v>66.599999999999994</v>
      </c>
      <c r="AA87" s="1">
        <v>71.2</v>
      </c>
      <c r="AB87" s="1">
        <v>81.2</v>
      </c>
      <c r="AC87" s="1">
        <v>83.2</v>
      </c>
      <c r="AD87" s="1">
        <v>83.6</v>
      </c>
      <c r="AE87" s="1">
        <v>79.599999999999994</v>
      </c>
      <c r="AF87" s="1">
        <v>65</v>
      </c>
      <c r="AG87" s="1">
        <v>60.4</v>
      </c>
      <c r="AH87" s="1">
        <v>64.400000000000006</v>
      </c>
      <c r="AI87" s="1"/>
      <c r="AJ87" s="1">
        <f t="shared" si="21"/>
        <v>66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144</v>
      </c>
      <c r="B88" s="15" t="s">
        <v>45</v>
      </c>
      <c r="C88" s="15"/>
      <c r="D88" s="15"/>
      <c r="E88" s="15"/>
      <c r="F88" s="15"/>
      <c r="G88" s="16">
        <v>0</v>
      </c>
      <c r="H88" s="15">
        <v>120</v>
      </c>
      <c r="I88" s="15" t="s">
        <v>40</v>
      </c>
      <c r="J88" s="15"/>
      <c r="K88" s="15"/>
      <c r="L88" s="15">
        <f t="shared" si="16"/>
        <v>0</v>
      </c>
      <c r="M88" s="15"/>
      <c r="N88" s="15"/>
      <c r="O88" s="15">
        <v>0</v>
      </c>
      <c r="P88" s="15">
        <v>0</v>
      </c>
      <c r="Q88" s="15"/>
      <c r="R88" s="15">
        <f t="shared" si="17"/>
        <v>0</v>
      </c>
      <c r="S88" s="17"/>
      <c r="T88" s="5">
        <f t="shared" si="18"/>
        <v>0</v>
      </c>
      <c r="U88" s="17"/>
      <c r="V88" s="15"/>
      <c r="W88" s="1" t="e">
        <f t="shared" si="19"/>
        <v>#DIV/0!</v>
      </c>
      <c r="X88" s="15" t="e">
        <f t="shared" si="20"/>
        <v>#DIV/0!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 t="s">
        <v>56</v>
      </c>
      <c r="AJ88" s="1">
        <f t="shared" si="2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9" t="s">
        <v>145</v>
      </c>
      <c r="B89" s="19" t="s">
        <v>39</v>
      </c>
      <c r="C89" s="19">
        <v>1994.2239999999999</v>
      </c>
      <c r="D89" s="19">
        <v>3363.7280000000001</v>
      </c>
      <c r="E89" s="19">
        <v>2394.3389999999999</v>
      </c>
      <c r="F89" s="19">
        <v>2904.3919999999998</v>
      </c>
      <c r="G89" s="20">
        <v>1</v>
      </c>
      <c r="H89" s="19">
        <v>40</v>
      </c>
      <c r="I89" s="19" t="s">
        <v>40</v>
      </c>
      <c r="J89" s="19"/>
      <c r="K89" s="19">
        <v>2279.9569999999999</v>
      </c>
      <c r="L89" s="19">
        <f t="shared" si="16"/>
        <v>114.38200000000006</v>
      </c>
      <c r="M89" s="19"/>
      <c r="N89" s="19"/>
      <c r="O89" s="19">
        <v>893.50249000000076</v>
      </c>
      <c r="P89" s="19">
        <v>1495.5707099999991</v>
      </c>
      <c r="Q89" s="19"/>
      <c r="R89" s="19">
        <f t="shared" si="17"/>
        <v>478.86779999999999</v>
      </c>
      <c r="S89" s="21">
        <f>12*R89-Q89-P89-O89-F89</f>
        <v>452.94840000000022</v>
      </c>
      <c r="T89" s="5">
        <f t="shared" si="18"/>
        <v>452.94840000000022</v>
      </c>
      <c r="U89" s="21"/>
      <c r="V89" s="19"/>
      <c r="W89" s="1">
        <f t="shared" si="19"/>
        <v>12</v>
      </c>
      <c r="X89" s="19">
        <f t="shared" si="20"/>
        <v>11.054126420694814</v>
      </c>
      <c r="Y89" s="19">
        <v>509.5206</v>
      </c>
      <c r="Z89" s="19">
        <v>512.31940000000009</v>
      </c>
      <c r="AA89" s="19">
        <v>495.66739999999999</v>
      </c>
      <c r="AB89" s="19">
        <v>474.32600000000002</v>
      </c>
      <c r="AC89" s="19">
        <v>473.87520000000012</v>
      </c>
      <c r="AD89" s="19">
        <v>462.46519999999998</v>
      </c>
      <c r="AE89" s="19">
        <v>490.18419999999998</v>
      </c>
      <c r="AF89" s="19">
        <v>442.2604</v>
      </c>
      <c r="AG89" s="19">
        <v>431.12799999999999</v>
      </c>
      <c r="AH89" s="19">
        <v>459.59219999999988</v>
      </c>
      <c r="AI89" s="19" t="s">
        <v>60</v>
      </c>
      <c r="AJ89" s="1">
        <f t="shared" si="21"/>
        <v>453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146</v>
      </c>
      <c r="B90" s="15" t="s">
        <v>39</v>
      </c>
      <c r="C90" s="15"/>
      <c r="D90" s="15"/>
      <c r="E90" s="15"/>
      <c r="F90" s="15"/>
      <c r="G90" s="16">
        <v>0</v>
      </c>
      <c r="H90" s="15">
        <v>60</v>
      </c>
      <c r="I90" s="15" t="s">
        <v>40</v>
      </c>
      <c r="J90" s="15"/>
      <c r="K90" s="15"/>
      <c r="L90" s="15">
        <f t="shared" si="16"/>
        <v>0</v>
      </c>
      <c r="M90" s="15"/>
      <c r="N90" s="15"/>
      <c r="O90" s="15">
        <v>0</v>
      </c>
      <c r="P90" s="15">
        <v>0</v>
      </c>
      <c r="Q90" s="15"/>
      <c r="R90" s="15">
        <f t="shared" si="17"/>
        <v>0</v>
      </c>
      <c r="S90" s="17"/>
      <c r="T90" s="5">
        <f t="shared" si="18"/>
        <v>0</v>
      </c>
      <c r="U90" s="17"/>
      <c r="V90" s="15"/>
      <c r="W90" s="1" t="e">
        <f t="shared" si="19"/>
        <v>#DIV/0!</v>
      </c>
      <c r="X90" s="15" t="e">
        <f t="shared" si="20"/>
        <v>#DIV/0!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 t="s">
        <v>56</v>
      </c>
      <c r="AJ90" s="1">
        <f t="shared" si="2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147</v>
      </c>
      <c r="B91" s="1" t="s">
        <v>45</v>
      </c>
      <c r="C91" s="1">
        <v>447</v>
      </c>
      <c r="D91" s="1">
        <v>498</v>
      </c>
      <c r="E91" s="1">
        <v>460</v>
      </c>
      <c r="F91" s="1">
        <v>471</v>
      </c>
      <c r="G91" s="8">
        <v>0.3</v>
      </c>
      <c r="H91" s="1">
        <v>40</v>
      </c>
      <c r="I91" s="1" t="s">
        <v>40</v>
      </c>
      <c r="J91" s="1"/>
      <c r="K91" s="1">
        <v>472</v>
      </c>
      <c r="L91" s="1">
        <f t="shared" si="16"/>
        <v>-12</v>
      </c>
      <c r="M91" s="1"/>
      <c r="N91" s="1"/>
      <c r="O91" s="1">
        <v>85.649999999999906</v>
      </c>
      <c r="P91" s="1">
        <v>299.55000000000018</v>
      </c>
      <c r="Q91" s="1"/>
      <c r="R91" s="1">
        <f t="shared" si="17"/>
        <v>92</v>
      </c>
      <c r="S91" s="5">
        <f t="shared" ref="S91:S94" si="22">11*R91-Q91-P91-O91-F91</f>
        <v>155.79999999999995</v>
      </c>
      <c r="T91" s="5">
        <f t="shared" si="18"/>
        <v>155.79999999999995</v>
      </c>
      <c r="U91" s="5"/>
      <c r="V91" s="1"/>
      <c r="W91" s="1">
        <f t="shared" si="19"/>
        <v>11</v>
      </c>
      <c r="X91" s="1">
        <f t="shared" si="20"/>
        <v>9.3065217391304351</v>
      </c>
      <c r="Y91" s="1">
        <v>94.2</v>
      </c>
      <c r="Z91" s="1">
        <v>93</v>
      </c>
      <c r="AA91" s="1">
        <v>97.8</v>
      </c>
      <c r="AB91" s="1">
        <v>95.6</v>
      </c>
      <c r="AC91" s="1">
        <v>98.2</v>
      </c>
      <c r="AD91" s="1">
        <v>96.8</v>
      </c>
      <c r="AE91" s="1">
        <v>95.6</v>
      </c>
      <c r="AF91" s="1">
        <v>86</v>
      </c>
      <c r="AG91" s="1">
        <v>80.599999999999994</v>
      </c>
      <c r="AH91" s="1">
        <v>79.400000000000006</v>
      </c>
      <c r="AI91" s="1"/>
      <c r="AJ91" s="1">
        <f t="shared" si="21"/>
        <v>47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45</v>
      </c>
      <c r="C92" s="1">
        <v>369</v>
      </c>
      <c r="D92" s="1">
        <v>326</v>
      </c>
      <c r="E92" s="1">
        <v>354</v>
      </c>
      <c r="F92" s="1">
        <v>313</v>
      </c>
      <c r="G92" s="8">
        <v>0.3</v>
      </c>
      <c r="H92" s="1">
        <v>40</v>
      </c>
      <c r="I92" s="1" t="s">
        <v>40</v>
      </c>
      <c r="J92" s="1"/>
      <c r="K92" s="1">
        <v>380</v>
      </c>
      <c r="L92" s="1">
        <f t="shared" si="16"/>
        <v>-26</v>
      </c>
      <c r="M92" s="1"/>
      <c r="N92" s="1"/>
      <c r="O92" s="1">
        <v>74.799999999999841</v>
      </c>
      <c r="P92" s="1">
        <v>242.4000000000002</v>
      </c>
      <c r="Q92" s="1"/>
      <c r="R92" s="1">
        <f t="shared" si="17"/>
        <v>70.8</v>
      </c>
      <c r="S92" s="5">
        <f t="shared" si="22"/>
        <v>148.59999999999991</v>
      </c>
      <c r="T92" s="5">
        <f t="shared" si="18"/>
        <v>148.59999999999991</v>
      </c>
      <c r="U92" s="5"/>
      <c r="V92" s="1"/>
      <c r="W92" s="1">
        <f t="shared" si="19"/>
        <v>11</v>
      </c>
      <c r="X92" s="1">
        <f t="shared" si="20"/>
        <v>8.9011299435028253</v>
      </c>
      <c r="Y92" s="1">
        <v>72.2</v>
      </c>
      <c r="Z92" s="1">
        <v>68.8</v>
      </c>
      <c r="AA92" s="1">
        <v>72.400000000000006</v>
      </c>
      <c r="AB92" s="1">
        <v>80</v>
      </c>
      <c r="AC92" s="1">
        <v>79.599999999999994</v>
      </c>
      <c r="AD92" s="1">
        <v>79</v>
      </c>
      <c r="AE92" s="1">
        <v>80.400000000000006</v>
      </c>
      <c r="AF92" s="1">
        <v>67.2</v>
      </c>
      <c r="AG92" s="1">
        <v>59</v>
      </c>
      <c r="AH92" s="1">
        <v>60.6</v>
      </c>
      <c r="AI92" s="1"/>
      <c r="AJ92" s="1">
        <f t="shared" si="21"/>
        <v>45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39</v>
      </c>
      <c r="C93" s="1">
        <v>101.378</v>
      </c>
      <c r="D93" s="1">
        <v>32.848999999999997</v>
      </c>
      <c r="E93" s="1">
        <v>43.051000000000002</v>
      </c>
      <c r="F93" s="1">
        <v>86.718000000000004</v>
      </c>
      <c r="G93" s="8">
        <v>1</v>
      </c>
      <c r="H93" s="1">
        <v>45</v>
      </c>
      <c r="I93" s="1" t="s">
        <v>40</v>
      </c>
      <c r="J93" s="1"/>
      <c r="K93" s="1">
        <v>45.95</v>
      </c>
      <c r="L93" s="1">
        <f t="shared" si="16"/>
        <v>-2.8990000000000009</v>
      </c>
      <c r="M93" s="1"/>
      <c r="N93" s="1"/>
      <c r="O93" s="1">
        <v>3.9269999999999921</v>
      </c>
      <c r="P93" s="1">
        <v>0</v>
      </c>
      <c r="Q93" s="1"/>
      <c r="R93" s="1">
        <f t="shared" si="17"/>
        <v>8.6102000000000007</v>
      </c>
      <c r="S93" s="5">
        <f t="shared" si="22"/>
        <v>4.0672000000000139</v>
      </c>
      <c r="T93" s="5">
        <f t="shared" si="18"/>
        <v>4.0672000000000139</v>
      </c>
      <c r="U93" s="5"/>
      <c r="V93" s="1"/>
      <c r="W93" s="1">
        <f t="shared" si="19"/>
        <v>11</v>
      </c>
      <c r="X93" s="1">
        <f t="shared" si="20"/>
        <v>10.527630020208589</v>
      </c>
      <c r="Y93" s="1">
        <v>8.5346000000000011</v>
      </c>
      <c r="Z93" s="1">
        <v>12.1614</v>
      </c>
      <c r="AA93" s="1">
        <v>13.1416</v>
      </c>
      <c r="AB93" s="1">
        <v>16.211600000000001</v>
      </c>
      <c r="AC93" s="1">
        <v>16.743400000000001</v>
      </c>
      <c r="AD93" s="1">
        <v>13.12</v>
      </c>
      <c r="AE93" s="1">
        <v>13.4306</v>
      </c>
      <c r="AF93" s="1">
        <v>16.5564</v>
      </c>
      <c r="AG93" s="1">
        <v>17.8444</v>
      </c>
      <c r="AH93" s="1">
        <v>14.835000000000001</v>
      </c>
      <c r="AI93" s="1"/>
      <c r="AJ93" s="1">
        <f t="shared" si="21"/>
        <v>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39</v>
      </c>
      <c r="C94" s="1">
        <v>224.458</v>
      </c>
      <c r="D94" s="1">
        <v>528.76199999999994</v>
      </c>
      <c r="E94" s="1">
        <v>301.89999999999998</v>
      </c>
      <c r="F94" s="1">
        <v>400.40600000000001</v>
      </c>
      <c r="G94" s="8">
        <v>1</v>
      </c>
      <c r="H94" s="1">
        <v>50</v>
      </c>
      <c r="I94" s="1" t="s">
        <v>40</v>
      </c>
      <c r="J94" s="1"/>
      <c r="K94" s="1">
        <v>327.77499999999998</v>
      </c>
      <c r="L94" s="1">
        <f t="shared" si="16"/>
        <v>-25.875</v>
      </c>
      <c r="M94" s="1"/>
      <c r="N94" s="1"/>
      <c r="O94" s="1">
        <v>27.873458999999801</v>
      </c>
      <c r="P94" s="1">
        <v>59.996341000000143</v>
      </c>
      <c r="Q94" s="1">
        <v>127.98533999999999</v>
      </c>
      <c r="R94" s="1">
        <f t="shared" si="17"/>
        <v>60.379999999999995</v>
      </c>
      <c r="S94" s="5">
        <f t="shared" si="22"/>
        <v>47.918860000000052</v>
      </c>
      <c r="T94" s="5">
        <f t="shared" si="18"/>
        <v>47.918860000000052</v>
      </c>
      <c r="U94" s="5"/>
      <c r="V94" s="1"/>
      <c r="W94" s="1">
        <f t="shared" si="19"/>
        <v>11.000000000000002</v>
      </c>
      <c r="X94" s="1">
        <f t="shared" si="20"/>
        <v>10.206378602186154</v>
      </c>
      <c r="Y94" s="1">
        <v>55.645799999999987</v>
      </c>
      <c r="Z94" s="1">
        <v>65.902599999999993</v>
      </c>
      <c r="AA94" s="1">
        <v>66.228200000000001</v>
      </c>
      <c r="AB94" s="1">
        <v>55.109799999999993</v>
      </c>
      <c r="AC94" s="1">
        <v>57.218800000000002</v>
      </c>
      <c r="AD94" s="1">
        <v>66.060400000000001</v>
      </c>
      <c r="AE94" s="1">
        <v>66.817399999999992</v>
      </c>
      <c r="AF94" s="1">
        <v>54.942399999999999</v>
      </c>
      <c r="AG94" s="1">
        <v>53.040399999999998</v>
      </c>
      <c r="AH94" s="1">
        <v>55.9908</v>
      </c>
      <c r="AI94" s="1"/>
      <c r="AJ94" s="1">
        <f t="shared" si="21"/>
        <v>48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151</v>
      </c>
      <c r="B95" s="15" t="s">
        <v>45</v>
      </c>
      <c r="C95" s="15"/>
      <c r="D95" s="15"/>
      <c r="E95" s="15"/>
      <c r="F95" s="15"/>
      <c r="G95" s="16">
        <v>0</v>
      </c>
      <c r="H95" s="15">
        <v>40</v>
      </c>
      <c r="I95" s="15" t="s">
        <v>40</v>
      </c>
      <c r="J95" s="15"/>
      <c r="K95" s="15"/>
      <c r="L95" s="15">
        <f t="shared" si="16"/>
        <v>0</v>
      </c>
      <c r="M95" s="15"/>
      <c r="N95" s="15"/>
      <c r="O95" s="15">
        <v>0</v>
      </c>
      <c r="P95" s="15">
        <v>0</v>
      </c>
      <c r="Q95" s="15"/>
      <c r="R95" s="15">
        <f t="shared" si="17"/>
        <v>0</v>
      </c>
      <c r="S95" s="17"/>
      <c r="T95" s="5">
        <f t="shared" si="18"/>
        <v>0</v>
      </c>
      <c r="U95" s="17"/>
      <c r="V95" s="15"/>
      <c r="W95" s="1" t="e">
        <f t="shared" si="19"/>
        <v>#DIV/0!</v>
      </c>
      <c r="X95" s="15" t="e">
        <f t="shared" si="20"/>
        <v>#DIV/0!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 t="s">
        <v>56</v>
      </c>
      <c r="AJ95" s="1">
        <f t="shared" si="21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152</v>
      </c>
      <c r="B96" s="1" t="s">
        <v>45</v>
      </c>
      <c r="C96" s="1">
        <v>264</v>
      </c>
      <c r="D96" s="1">
        <v>327</v>
      </c>
      <c r="E96" s="1">
        <v>307</v>
      </c>
      <c r="F96" s="1">
        <v>276</v>
      </c>
      <c r="G96" s="8">
        <v>0.3</v>
      </c>
      <c r="H96" s="1">
        <v>40</v>
      </c>
      <c r="I96" s="1" t="s">
        <v>40</v>
      </c>
      <c r="J96" s="1"/>
      <c r="K96" s="1">
        <v>315</v>
      </c>
      <c r="L96" s="1">
        <f t="shared" si="16"/>
        <v>-8</v>
      </c>
      <c r="M96" s="1"/>
      <c r="N96" s="1"/>
      <c r="O96" s="1">
        <v>0</v>
      </c>
      <c r="P96" s="1">
        <v>261.2</v>
      </c>
      <c r="Q96" s="1"/>
      <c r="R96" s="1">
        <f t="shared" si="17"/>
        <v>61.4</v>
      </c>
      <c r="S96" s="5">
        <f>11*R96-Q96-P96-O96-F96</f>
        <v>138.19999999999999</v>
      </c>
      <c r="T96" s="5">
        <f t="shared" si="18"/>
        <v>138.19999999999999</v>
      </c>
      <c r="U96" s="5"/>
      <c r="V96" s="1"/>
      <c r="W96" s="1">
        <f t="shared" si="19"/>
        <v>11.000000000000002</v>
      </c>
      <c r="X96" s="1">
        <f t="shared" si="20"/>
        <v>8.7491856677524442</v>
      </c>
      <c r="Y96" s="1">
        <v>60.2</v>
      </c>
      <c r="Z96" s="1">
        <v>52.4</v>
      </c>
      <c r="AA96" s="1">
        <v>61.2</v>
      </c>
      <c r="AB96" s="1">
        <v>67.2</v>
      </c>
      <c r="AC96" s="1">
        <v>60.2</v>
      </c>
      <c r="AD96" s="1">
        <v>54</v>
      </c>
      <c r="AE96" s="1">
        <v>53.4</v>
      </c>
      <c r="AF96" s="1">
        <v>51.6</v>
      </c>
      <c r="AG96" s="1">
        <v>49.2</v>
      </c>
      <c r="AH96" s="1">
        <v>48.8</v>
      </c>
      <c r="AI96" s="1"/>
      <c r="AJ96" s="1">
        <f t="shared" si="21"/>
        <v>41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153</v>
      </c>
      <c r="B97" s="15" t="s">
        <v>45</v>
      </c>
      <c r="C97" s="15"/>
      <c r="D97" s="15"/>
      <c r="E97" s="15"/>
      <c r="F97" s="15"/>
      <c r="G97" s="16">
        <v>0</v>
      </c>
      <c r="H97" s="15">
        <v>45</v>
      </c>
      <c r="I97" s="15" t="s">
        <v>40</v>
      </c>
      <c r="J97" s="15"/>
      <c r="K97" s="15"/>
      <c r="L97" s="15">
        <f t="shared" si="16"/>
        <v>0</v>
      </c>
      <c r="M97" s="15"/>
      <c r="N97" s="15"/>
      <c r="O97" s="15">
        <v>0</v>
      </c>
      <c r="P97" s="15">
        <v>0</v>
      </c>
      <c r="Q97" s="15"/>
      <c r="R97" s="15">
        <f t="shared" si="17"/>
        <v>0</v>
      </c>
      <c r="S97" s="17"/>
      <c r="T97" s="5">
        <f t="shared" si="18"/>
        <v>0</v>
      </c>
      <c r="U97" s="17"/>
      <c r="V97" s="15"/>
      <c r="W97" s="1" t="e">
        <f t="shared" si="19"/>
        <v>#DIV/0!</v>
      </c>
      <c r="X97" s="15" t="e">
        <f t="shared" si="20"/>
        <v>#DIV/0!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-0.2</v>
      </c>
      <c r="AE97" s="15">
        <v>-0.2</v>
      </c>
      <c r="AF97" s="15">
        <v>0</v>
      </c>
      <c r="AG97" s="15">
        <v>0</v>
      </c>
      <c r="AH97" s="15">
        <v>-0.2</v>
      </c>
      <c r="AI97" s="15" t="s">
        <v>56</v>
      </c>
      <c r="AJ97" s="1">
        <f t="shared" si="21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154</v>
      </c>
      <c r="B98" s="15" t="s">
        <v>39</v>
      </c>
      <c r="C98" s="15"/>
      <c r="D98" s="15"/>
      <c r="E98" s="15"/>
      <c r="F98" s="15"/>
      <c r="G98" s="16">
        <v>0</v>
      </c>
      <c r="H98" s="15">
        <v>180</v>
      </c>
      <c r="I98" s="15" t="s">
        <v>40</v>
      </c>
      <c r="J98" s="15"/>
      <c r="K98" s="15"/>
      <c r="L98" s="15">
        <f t="shared" si="16"/>
        <v>0</v>
      </c>
      <c r="M98" s="15"/>
      <c r="N98" s="15"/>
      <c r="O98" s="15">
        <v>0</v>
      </c>
      <c r="P98" s="15">
        <v>0</v>
      </c>
      <c r="Q98" s="15"/>
      <c r="R98" s="15">
        <f t="shared" si="17"/>
        <v>0</v>
      </c>
      <c r="S98" s="17"/>
      <c r="T98" s="5">
        <f t="shared" si="18"/>
        <v>0</v>
      </c>
      <c r="U98" s="17"/>
      <c r="V98" s="15"/>
      <c r="W98" s="1" t="e">
        <f t="shared" si="19"/>
        <v>#DIV/0!</v>
      </c>
      <c r="X98" s="15" t="e">
        <f t="shared" si="20"/>
        <v>#DIV/0!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 t="s">
        <v>155</v>
      </c>
      <c r="AJ98" s="1">
        <f t="shared" si="21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2025-09-04T09:37:11Z</dcterms:created>
  <dcterms:modified xsi:type="dcterms:W3CDTF">2025-09-05T07:17:27Z</dcterms:modified>
</cp:coreProperties>
</file>