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9,10,25 Пушкарный ЗПФ\"/>
    </mc:Choice>
  </mc:AlternateContent>
  <xr:revisionPtr revIDLastSave="0" documentId="13_ncr:1_{7CDDD038-65E3-464B-BD51-89CBD8E657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definedNames>
    <definedName name="_xlnm._FilterDatabase" localSheetId="0" hidden="1">TDSheet!$B$2:$C$129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0" i="1" l="1"/>
  <c r="P128" i="1" l="1"/>
  <c r="P124" i="1"/>
  <c r="P123" i="1"/>
  <c r="P121" i="1"/>
  <c r="P115" i="1"/>
  <c r="P113" i="1"/>
  <c r="P112" i="1"/>
  <c r="P111" i="1"/>
  <c r="P95" i="1"/>
  <c r="P92" i="1"/>
  <c r="P78" i="1"/>
  <c r="P75" i="1"/>
  <c r="P66" i="1"/>
  <c r="P65" i="1"/>
  <c r="P61" i="1"/>
  <c r="P53" i="1"/>
  <c r="P50" i="1"/>
  <c r="P46" i="1"/>
  <c r="P43" i="1"/>
  <c r="P41" i="1"/>
  <c r="P30" i="1"/>
  <c r="P26" i="1"/>
  <c r="P16" i="1"/>
  <c r="P12" i="1"/>
  <c r="P10" i="1"/>
  <c r="P8" i="1"/>
  <c r="P5" i="1"/>
  <c r="N128" i="1"/>
  <c r="O128" i="1" s="1"/>
  <c r="N124" i="1"/>
  <c r="O124" i="1" s="1"/>
  <c r="N123" i="1"/>
  <c r="O123" i="1" s="1"/>
  <c r="N121" i="1"/>
  <c r="O121" i="1" s="1"/>
  <c r="N115" i="1"/>
  <c r="O115" i="1" s="1"/>
  <c r="N113" i="1"/>
  <c r="O113" i="1" s="1"/>
  <c r="N112" i="1"/>
  <c r="O112" i="1" s="1"/>
  <c r="O111" i="1"/>
  <c r="N95" i="1"/>
  <c r="O95" i="1" s="1"/>
  <c r="N92" i="1"/>
  <c r="O92" i="1" s="1"/>
  <c r="N78" i="1"/>
  <c r="O78" i="1" s="1"/>
  <c r="O75" i="1"/>
  <c r="N66" i="1"/>
  <c r="O66" i="1" s="1"/>
  <c r="N65" i="1"/>
  <c r="O65" i="1" s="1"/>
  <c r="N61" i="1"/>
  <c r="O61" i="1" s="1"/>
  <c r="N53" i="1"/>
  <c r="O53" i="1" s="1"/>
  <c r="N50" i="1"/>
  <c r="O50" i="1" s="1"/>
  <c r="O46" i="1"/>
  <c r="N43" i="1"/>
  <c r="O43" i="1" s="1"/>
  <c r="N41" i="1"/>
  <c r="O41" i="1" s="1"/>
  <c r="N30" i="1"/>
  <c r="O30" i="1" s="1"/>
  <c r="N26" i="1"/>
  <c r="O26" i="1" s="1"/>
  <c r="N16" i="1"/>
  <c r="O16" i="1" s="1"/>
  <c r="N12" i="1"/>
  <c r="O12" i="1" s="1"/>
  <c r="O10" i="1"/>
  <c r="N8" i="1"/>
  <c r="O8" i="1" s="1"/>
  <c r="O5" i="1"/>
  <c r="N5" i="1"/>
  <c r="D128" i="1"/>
  <c r="D124" i="1"/>
  <c r="D123" i="1"/>
  <c r="D121" i="1"/>
  <c r="D115" i="1"/>
  <c r="D113" i="1"/>
  <c r="D112" i="1"/>
  <c r="D111" i="1"/>
  <c r="D110" i="1"/>
  <c r="D101" i="1"/>
  <c r="D95" i="1"/>
  <c r="D92" i="1"/>
  <c r="D87" i="1"/>
  <c r="D86" i="1"/>
  <c r="D80" i="1"/>
  <c r="D78" i="1"/>
  <c r="D75" i="1"/>
  <c r="D66" i="1"/>
  <c r="D65" i="1"/>
  <c r="D61" i="1"/>
  <c r="D53" i="1"/>
  <c r="D50" i="1"/>
  <c r="D46" i="1"/>
  <c r="D43" i="1"/>
  <c r="D41" i="1"/>
  <c r="D38" i="1"/>
  <c r="D30" i="1"/>
  <c r="D26" i="1"/>
  <c r="D16" i="1"/>
  <c r="D12" i="1"/>
  <c r="D10" i="1"/>
  <c r="D8" i="1"/>
  <c r="D5" i="1"/>
  <c r="D4" i="1"/>
  <c r="D3" i="1"/>
</calcChain>
</file>

<file path=xl/sharedStrings.xml><?xml version="1.0" encoding="utf-8"?>
<sst xmlns="http://schemas.openxmlformats.org/spreadsheetml/2006/main" count="269" uniqueCount="231">
  <si>
    <t>Номенклатура, Упаковка</t>
  </si>
  <si>
    <t>Вареники замороженные постные "Благолепные" с картофелем и луком ВЕС  ПОКОМ, кг</t>
  </si>
  <si>
    <t>Вареники замороженные постные Благолепные с картофелем и грибами классическая форма, ВЕС,  ПОКОМ, кг</t>
  </si>
  <si>
    <t>Готовые бельмеши сочные с мясом ТМ Горячая штучка 0,3кг зам  ПОКОМ, шт</t>
  </si>
  <si>
    <t>Готовые чебупели острые с мясом 0,24кг ТМ Горячая штучка  ПОКОМ, шт</t>
  </si>
  <si>
    <t>Готовые чебупели острые с мясом Горячая штучка 0,3 кг зам  ПОКОМ, шт</t>
  </si>
  <si>
    <t>Готовые чебупели с ветчиной и сыром Горячая штучка 0,3кг зам  ПОКОМ, шт</t>
  </si>
  <si>
    <t>Готовые чебупели с ветчиной и сыром ТМ Горячая штучка флоу-пак 0,24 кг.  ПОКОМ, шт</t>
  </si>
  <si>
    <t>Готовые чебупели с мясом ТМ Горячая штучка Без свинины 0,3 кг ПОКОМ, шт</t>
  </si>
  <si>
    <t>Готовые чебупели с мясом ТМ Горячая штучка флоу-пак 0,24 кг.  ПОКОМ, шт</t>
  </si>
  <si>
    <t>Готовые чебупели сочные с мясом ТМ Горячая штучка  0,3кг зам  ПОКОМ, шт</t>
  </si>
  <si>
    <t>Готовые чебупели сочные с мясом ТМ Горячая штучка флоу-пак 0,24 кг  ПОКОМ, шт</t>
  </si>
  <si>
    <t>Готовые чебупели сочные с мясом ТМ Горячая штучка флоу-пак 0,48 кг  ПОКОМ, шт</t>
  </si>
  <si>
    <t>Готовые чебуреки с мясом ТМ Горячая штучка 0,09 кг флоу-пак ПОКОМ, шт</t>
  </si>
  <si>
    <t>Готовые чебуреки со свининой и говядиной Гор.шт.0,36 кг зам.  ПОКОМ , шт</t>
  </si>
  <si>
    <t>Готовые чебуреки Сочный мегачебурек.Готовые жареные.ВЕС  ПОКОМ, кг</t>
  </si>
  <si>
    <t>Жар-боллы с курочкой и сыром, ВЕС  ПОКОМ, кг</t>
  </si>
  <si>
    <t>Жар-ладушки с клубникой и вишней. Жареные с начинкой.ВЕС  ПОКОМ, кг</t>
  </si>
  <si>
    <t>ЖАР-ладушки с мясом 0,2кг ТМ Стародворье  ПОКОМ, шт</t>
  </si>
  <si>
    <t>Жар-ладушки с мясом, картофелем и грибами ВЕС ТМ Зареченские  ПОКОМ, кг</t>
  </si>
  <si>
    <t>Жар-ладушки с мясом. ВЕС  ПОКОМ, кг</t>
  </si>
  <si>
    <t>Жар-ладушки с яблоком и грушей, ВЕС  ПОКОМ, кг</t>
  </si>
  <si>
    <t>ЖАР-мени ВЕС ТМ Зареченские  ПОКОМ, кг</t>
  </si>
  <si>
    <t>Жар-мени рубленые в тесте куриные жареные. ВЕС  ПОКОМ, кг</t>
  </si>
  <si>
    <t>Круггетсы с сырным соусом ТМ Горячая штучка 0,25 кг зам  ПОКОМ, шт</t>
  </si>
  <si>
    <t>Круггетсы с сырным соусом ТМ Горячая штучка ВЕС 3 кг. ПОКОМ, кг</t>
  </si>
  <si>
    <t>Круггетсы с сырным соусом ТМ Горячая штучка ТС Круггетсы флоу-пак 0,2 кг  ПОКОМ, шт</t>
  </si>
  <si>
    <t>Круггетсы сочные ТМ Горячая штучка ТС Круггетсы  ВЕС(3 кг)  ПОКОМ, кг</t>
  </si>
  <si>
    <t>Круггетсы сочные ТМ Горячая штучка ТС Круггетсы 0,25 кг зам  ПОКОМ, шт</t>
  </si>
  <si>
    <t>Круггетсы сочные ТМ Горячая штучка ТС Круггетсы флоу-пак 0,2 кг.  ПОКОМ, шт</t>
  </si>
  <si>
    <t>Мини-сосиски в тесте "Фрайпики" 1,8кг ВЕС,  ПОКОМ, кг</t>
  </si>
  <si>
    <t>Мини-сосиски в тесте "Фрайпики" 3,7кг ВЕС,  ПОКОМ, кг</t>
  </si>
  <si>
    <t>Мини-сосиски в тесте 3,7кг ВЕС заморож. ТМ Зареченские  ПОКОМ, кг</t>
  </si>
  <si>
    <t>Мини-чебуречки с мясом ВЕС 5,5кг ТМ Зареченские  ПОКОМ, кг</t>
  </si>
  <si>
    <t>Мини-шарики с курочкой и сыром ТМ Зареченские ВЕС  ПОКОМ, кг</t>
  </si>
  <si>
    <t>Наггетсы из печи 0,25кг ТМ Вязанка ТС Няняггетсы Сливушки замор.  ПОКОМ, шт</t>
  </si>
  <si>
    <t>Наггетсы Нагетосы Сочная курочка в хрустящей панировке ТМ Горячая штучка 0,25 кг зам  ПОКОМ, шт</t>
  </si>
  <si>
    <t>Наггетсы Нагетосы Сочная курочка со сметаной и зеленью ТМ Горячая штучка 0,25 ПОКОМ, шт</t>
  </si>
  <si>
    <t>Наггетсы Нагетосы Сочная курочка ТМ Горячая штучка 0,25 кг зам  ПОКОМ, шт</t>
  </si>
  <si>
    <t>Наггетсы с индейкой 0,25кг ТМ Вязанка ТС Няняггетсы Сливушки НД2 замор.  ПОКОМ, шт</t>
  </si>
  <si>
    <t>Наггетсы с куриным филе и сыром ТМ Вязанка 0,25 кг ПОКОМ, шт</t>
  </si>
  <si>
    <t>Наггетсы хрустящие п/ф ВЕС ПОКОМ, кг</t>
  </si>
  <si>
    <t>Наггетсы Хрустящие ТМ Зареченские. ВЕС ПОКОМ, кг</t>
  </si>
  <si>
    <t>Наггетсы Хрустящие ТМ Стародворье с сочной курочкой 0,23 кг  ПОКОМ, шт</t>
  </si>
  <si>
    <t>Пекерсы с индейкой в сливочном соусе ТМ Горячая штучка 0,25 кг зам  ПОКОМ, шт</t>
  </si>
  <si>
    <t>Пельмени Grandmeni с говядиной в сливочном соусе 0,75кг Горячая штучка  ПОКОМ, шт</t>
  </si>
  <si>
    <t>Пельмени Grandmeni с говядиной ТМ Горячая  0,75 кг. ПОКОМ, шт</t>
  </si>
  <si>
    <t>Пельмени Grandmeni с говядиной ТМ Горячаяштучка флоу-пак сфера 0,7 кг.  Поком, шт</t>
  </si>
  <si>
    <t>Пельмени Grandmeni со сливочным маслом  ТМ Горячая штучка флоу-пак сфера 0,7 кг.  Поком, шт</t>
  </si>
  <si>
    <t>Пельмени Grandmeni со сливочным маслом Горячая штучка 0,75 кг ПОКОМ, шт</t>
  </si>
  <si>
    <t>Пельмени Бигбули #МЕГАВКУСИЩЕ с сочной грудинкой 0,43 кг  ПОКОМ, шт</t>
  </si>
  <si>
    <t>Пельмени Бигбули #МЕГАВКУСИЩЕ с сочной грудинкой 0,9 кг  ПОКОМ , шт</t>
  </si>
  <si>
    <t>Пельмени Бигбули #МЕГАВКУСИЩЕ с сочной грудинкой ТМ Горячая штучка 0,4 кг. ПОКОМ, шт</t>
  </si>
  <si>
    <t>Пельмени Бигбули #МЕГАВКУСИЩЕ с сочной грудинкой ТМ Горячая штучка 0,7 кг. ПОКОМ, шт</t>
  </si>
  <si>
    <t>Пельмени Бигбули с мясом ТМ Горячая штучка. флоу-пак сфера 0,4 кг. ПОКОМ, шт</t>
  </si>
  <si>
    <t>Пельмени Бигбули с мясом ТМ Горячая штучка. флоу-пак сфера 0,7 кг ПОКОМ, шт</t>
  </si>
  <si>
    <t>Пельмени Бигбули с мясом, Горячая штучка 0,43кг  ПОКОМ, шт</t>
  </si>
  <si>
    <t>Пельмени Бигбули с мясом, Горячая штучка 0,9кг  ПОКОМ, шт</t>
  </si>
  <si>
    <t>Пельмени Бигбули со сливоч.маслом (Мегамаслище) ТМ БУЛЬМЕНИ сфера 0,43. замор. ПОКОМ, шт</t>
  </si>
  <si>
    <t>Пельмени Бигбули со сливочным маслом #МЕГАМАСЛИЩЕ Горячая штучка 0,9 кг  ПОКОМ, шт</t>
  </si>
  <si>
    <t>Пельмени Бигбули со сливочным маслом ТМ Горячая штучка, флоу-пак сфера 0,7. ПОКОМ, шт</t>
  </si>
  <si>
    <t>Пельмени Бульмени мини с мясом и оливковым маслом 0,7 кг ТМ Горячая штучка  ПОКОМ, шт</t>
  </si>
  <si>
    <t>Пельмени Бульмени с говядиной и свининой 2,7кг Наваристые Горячая штучка ВЕС  ПОКОМ, кг</t>
  </si>
  <si>
    <t>Пельмени Бульмени с говядиной и свининой 5кг Наваристые Горячая штучка ВЕС  ПОКОМ, кг</t>
  </si>
  <si>
    <t>Пельмени Бульмени с говядиной и свининой Горячая шт. 0,9 кг  ПОКОМ, шт</t>
  </si>
  <si>
    <t>Пельмени Бульмени с говядиной и свининой Горячая штучка 0,43  ПОКОМ, шт</t>
  </si>
  <si>
    <t>Пельмени Бульмени с говядиной и свининой Горячая штучка 0,43 большие замор  ПОКОМ, шт</t>
  </si>
  <si>
    <t>Пельмени Бульмени с говядиной и свининой ТМ Горячая штучка. флоу-пак сфера 0,4 кг ПОКОМ, шт</t>
  </si>
  <si>
    <t>Пельмени Бульмени с говядиной и свининой ТМ Горячая штучка. флоу-пак сфера 0,7 кг ПОКОМ, шт</t>
  </si>
  <si>
    <t>Пельмени Бульмени со сливочным маслом Горячая штучка 0,9 кг  ПОКОМ, шт</t>
  </si>
  <si>
    <t>Пельмени Бульмени со сливочным маслом ТМ Горячая шт. 0,43 кг  ПОКОМ, шт</t>
  </si>
  <si>
    <t>Пельмени Бульмени со сливочным маслом ТМ Горячая штучка. флоу-пак сфера 0,4 кг. ПОКОМ, шт</t>
  </si>
  <si>
    <t>Пельмени Бульмени со сливочным маслом ТМ Горячая штучка.флоу-пак сфера 0,7 кг. ПОКОМ, шт</t>
  </si>
  <si>
    <t>Пельмени Бульмени хрустящие с мясом 0,22 кг ТМ Горячая штучка  ПОКОМ, шт</t>
  </si>
  <si>
    <t>Пельмени Быстромени сфера, ВЕС  ПОКОМ, кг</t>
  </si>
  <si>
    <t>Пельмени Вл.Стандарт с говядиной и свининой шт. 0,8 кг ТМ Владимирский стандарт   ПОКОМ, шт</t>
  </si>
  <si>
    <t>Пельмени Зареченские сфера 5 кг.  ПОКОМ, кг</t>
  </si>
  <si>
    <t>Пельмени Медвежьи ушки с фермерскими сливками 0,4 кг. ТМ Стародворье ПОКОМ, шт</t>
  </si>
  <si>
    <t>Пельмени Медвежьи ушки с фермерскими сливками 0,7кг  ПОКОМ, шт</t>
  </si>
  <si>
    <t>Пельмени Медвежьи ушки с фермерской свининой и говядиной Большие 0,4кг ТМ Стародворье  ПОКОМ, шт</t>
  </si>
  <si>
    <t>Пельмени Медвежьи ушки с фермерской свининой и говядиной Малые 0,4кг ТМ Стародворье  ПОКОМ, шт</t>
  </si>
  <si>
    <t>Пельмени Медвежьи ушки с фермерской свининой и говядиной Малые 0,7кг  ПОКОМ, шт</t>
  </si>
  <si>
    <t>Пельмени Мясные с говядиной ТМ Стародворье сфера флоу-пак 1 кг  ПОКОМ, шт</t>
  </si>
  <si>
    <t>Пельмени Мясорубские с рубленой говядиной 0,7кг ТМ Стародворье  ПОКОМ, шт</t>
  </si>
  <si>
    <t>Пельмени Мясорубские с рубленой грудинкой ТМ Стародворье флоупак  0,7 кг. ПОКОМ, шт</t>
  </si>
  <si>
    <t>Пельмени Мясорубские ТМ Стародворье фоупак равиоли 0,7 кг  ПОКОМ, шт</t>
  </si>
  <si>
    <t>Пельмени Отборные из свинины и говядины 0,9 кг ТМ Стародворье ТС Медвежье ушко  ПОКОМ, шт</t>
  </si>
  <si>
    <t>Пельмени Отборные с говядиной 0,43 кг ТМ Стародворье ТС Медвежье ушко, шт</t>
  </si>
  <si>
    <t>Пельмени Отборные с говядиной 0,9 кг НОВА ТМ Стародворье ТС Медвежье ушко  ПОКОМ, шт</t>
  </si>
  <si>
    <t>Пельмени Отборные с говядиной и свининой 0,43 кг ТМ Стародворье ТС Медвежье ушко, шт</t>
  </si>
  <si>
    <t>Пельмени С говядиной и свининой, ВЕС, сфера пуговки Мясная Галерея  ПОКОМ, кг</t>
  </si>
  <si>
    <t>Пельмени С говядиной и свининой, ВЕС, ТМ Славница сфера пуговки  ПОКОМ, кг</t>
  </si>
  <si>
    <t>Пельмени С мясом и копченостями ТМ Ядрена копоть  сфера 0,43 кг ПОКОМ, шт</t>
  </si>
  <si>
    <t>Пельмени Со свининой и говядиной ТМ Особый рецепт Любимая ложка 1,0 кг  ПОКОМ, шт</t>
  </si>
  <si>
    <t>Пельмени Сочные сфера 0,9 кг ТМ Стародворье ПОКОМ, шт</t>
  </si>
  <si>
    <t>Пельмени Сочные ТМ Стародворье ТС Сочные флоу-пак 0,8 кг.   Поком, шт</t>
  </si>
  <si>
    <t>Пельмени Сочные ТМ Стародворье.сфера 0,43 кг ПОКОМ, шт</t>
  </si>
  <si>
    <t>Пельмени Супермени с мясом, Горячая штучка 0,2кг    ПОКОМ, шт</t>
  </si>
  <si>
    <t>Пельмени Супермени со сливочным маслом, Горячая штучка 0,2кг    ПОКОМ, шт</t>
  </si>
  <si>
    <t>Пельмени Умелый повар равиоли  ПОКОМ, кг</t>
  </si>
  <si>
    <t>Пирожки с мясом 3,7кг ВЕС ТМ Зареченские  ПОКОМ, кг</t>
  </si>
  <si>
    <t>Пирожки с мясом, картофелем и грибами 3,7кг ВЕС ТМ Зареченские  ПОКОМ, кг</t>
  </si>
  <si>
    <t>Пирожки с яблоком и грушей ВЕС ТМ Зареченские  ПОКОМ, кг</t>
  </si>
  <si>
    <t>Снеки  ЖАР-мени ВЕС. рубленые в тесте замор.  ПОКОМ, кг</t>
  </si>
  <si>
    <t>Сосиски Оригинальные ТМ Стародворье  0,33 кг.  ПОКОМ, шт</t>
  </si>
  <si>
    <t>Сосиски Сливушки #нежнушки ТМ Вязанка  0,33 кг.  ПОКОМ, шт</t>
  </si>
  <si>
    <t>Сочный мегачебурек ТМ Зареченские ВЕС ПОКОМ, кг</t>
  </si>
  <si>
    <t>Фрайпицца с ветчиной и грибами 3,0 кг. ВЕС.  ПОКОМ, кг</t>
  </si>
  <si>
    <t>Хинкали Классические хинкали ВЕС,  ПОКОМ, кг</t>
  </si>
  <si>
    <t>Хот-догстер ТМ Горячая штучка ТС Хот-Догстер флоу-пак 0,09 кг. ПОКОМ, шт</t>
  </si>
  <si>
    <t>Хотстеры с сыром 0,25кг ТМ Горячая штучка  ПОКОМ, шт</t>
  </si>
  <si>
    <t>Хотстеры ТМ Горячая штучка ТС Хотстеры 0,25 кг зам  ПОКОМ, шт</t>
  </si>
  <si>
    <t>Хрустящие крылышки острые к пиву ТМ Горячая штучка 0,3кг зам  ПОКОМ, шт</t>
  </si>
  <si>
    <t>Хрустящие крылышки ТМ Горячая штучка 0,3 кг зам  ПОКОМ, шт</t>
  </si>
  <si>
    <t>Хрустящие крылышки ТМ Зареченские ТС Зареченские продукты. ВЕС ПОКОМ, кг</t>
  </si>
  <si>
    <t>Хрустящие крылышки. В панировке куриные жареные.ВЕС  ПОКОМ, кг</t>
  </si>
  <si>
    <t>Чебупай брауни ТМ Горячая штучка 0,2 кг.  ПОКОМ, шт</t>
  </si>
  <si>
    <t>Чебупай сочное яблоко ТМ Горячая штучка 0,2 кг зам.  ПОКОМ, шт</t>
  </si>
  <si>
    <t>Чебупай спелая вишня ТМ Горячая штучка 0,2 кг зам.  ПОКОМ, шт</t>
  </si>
  <si>
    <t>Чебупели Курочка гриль ТМ Горячая штучка, 0,3 кг зам  ПОКОМ, шт</t>
  </si>
  <si>
    <t>Чебупели с мясом ТМ Горячая штучка 0,48 кг XXL зам. ПОКОМ, шт</t>
  </si>
  <si>
    <t>Чебупицца курочка по-итальянски Горячая штучка 0,25 кг зам  ПОКОМ, шт</t>
  </si>
  <si>
    <t>Чебупицца Пепперони ТМ Горячая штучка ТС Чебупицца 0.25кг зам  ПОКОМ, шт</t>
  </si>
  <si>
    <t>Чебуреки Мясные вес 2,7  ПОКОМ, кг</t>
  </si>
  <si>
    <t>Чебуреки с мясом, грибами и картофелем. ВЕС  ПОКОМ, кг</t>
  </si>
  <si>
    <t>Чебуреки сочные ВЕС ТМ Зареченские  ПОКОМ, кг</t>
  </si>
  <si>
    <t>Чебуреки сочные, ВЕС, куриные жарен. зам  ПОКОМ, кг</t>
  </si>
  <si>
    <t>Чебуречище ТМ Горячая штучка .0,14 кг зам. ПОКОМ, шт</t>
  </si>
  <si>
    <t>в штуках</t>
  </si>
  <si>
    <t>100 кг</t>
  </si>
  <si>
    <t>90 шт</t>
  </si>
  <si>
    <t>120 шт</t>
  </si>
  <si>
    <t>60 шт</t>
  </si>
  <si>
    <t>300 кг</t>
  </si>
  <si>
    <t>500 кг</t>
  </si>
  <si>
    <t>1 поддон</t>
  </si>
  <si>
    <t>200 шт</t>
  </si>
  <si>
    <t>150 кг</t>
  </si>
  <si>
    <t>80 шт</t>
  </si>
  <si>
    <t>нет в бланке</t>
  </si>
  <si>
    <t>SU003593</t>
  </si>
  <si>
    <t>P004598</t>
  </si>
  <si>
    <t>Коробов в слое</t>
  </si>
  <si>
    <t>Снеки «Бельмеши сочные с мясом» Фикс.вес 0,3 Пакет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</si>
  <si>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</si>
  <si>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</si>
  <si>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</si>
  <si>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0,3 ==&gt; 0,24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</si>
  <si>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</si>
  <si>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</si>
  <si>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</si>
  <si>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</si>
  <si>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</si>
  <si>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</si>
  <si>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SU003613</t>
  </si>
  <si>
    <t>P004583</t>
  </si>
  <si>
    <t>Чебуреки «Чебуреки со свининой и говядиной» Фикс.вес 0,36 Пакет ТМ «Горячая штучка»</t>
  </si>
  <si>
    <t>SU003872</t>
  </si>
  <si>
    <t>P004956</t>
  </si>
  <si>
    <t>Снеки «Круггетсы с сырным соусом» Фикс.вес 0,2 ТМ «Горячая штучка»</t>
  </si>
  <si>
    <t>0,25 ==&gt; 0,2</t>
  </si>
  <si>
    <t>SU003870</t>
  </si>
  <si>
    <t>P004953</t>
  </si>
  <si>
    <t>Снеки «Круггетсы сочные» Фикс.вес 0,2 ТМ «Горячая штучка»</t>
  </si>
  <si>
    <t>SU003800</t>
  </si>
  <si>
    <t>P004496</t>
  </si>
  <si>
    <t>Наггетсы «с индейкой» Фикс.вес 0,25 ТМ «Вязанка»</t>
  </si>
  <si>
    <t>SU003020</t>
  </si>
  <si>
    <t>P003486</t>
  </si>
  <si>
    <t>Наггетсы «Хрустящие» Весовые ТМ «Зареченские» 6 кг</t>
  </si>
  <si>
    <t>SU003596</t>
  </si>
  <si>
    <t>P004594</t>
  </si>
  <si>
    <t>Снеки «Пекерсы с индейкой в сливочном соусе» Фикс.вес 0,25 Пакет ТМ «Горячая штучка»</t>
  </si>
  <si>
    <t>SU003827</t>
  </si>
  <si>
    <t>P004888</t>
  </si>
  <si>
    <t>Пельмени «Grandmeni со сливочным маслом» Фикс.вес 0,7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</si>
  <si>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</si>
  <si>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</si>
  <si>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</si>
  <si>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0,9 ==&gt; 0,7</t>
  </si>
  <si>
    <t>SU003385</t>
  </si>
  <si>
    <t>P004203</t>
  </si>
  <si>
    <t>Пельмени «Бигбули #МЕГАМАСЛИЩЕ со сливочным маслом» 0,7 сфера ТМ «Горячая штучка»</t>
  </si>
  <si>
    <t>SU002595</t>
  </si>
  <si>
    <t>P003697</t>
  </si>
  <si>
    <t>Кол-во штук в коробе, шт / кг</t>
  </si>
  <si>
    <t>Пельмени «Бульмени с говядиной и свининой Наваристые» Весовые Сфера ТМ «Горячая штучка» 5 кг</t>
  </si>
  <si>
    <t>144 кор</t>
  </si>
  <si>
    <t>заказ</t>
  </si>
  <si>
    <t>SU003460</t>
  </si>
  <si>
    <t>P004345</t>
  </si>
  <si>
    <t>Пельмени «Бульмени с говядиной и свининой» 0,7 Сфера ТМ «Горячая штучка»</t>
  </si>
  <si>
    <t>SU003945</t>
  </si>
  <si>
    <t>P005065</t>
  </si>
  <si>
    <t>Снеки «Бульмени хрустящие с мясом» Фикс.вес 0,22 сфера ТМ «Горячая штучка»</t>
  </si>
  <si>
    <t>SU002396</t>
  </si>
  <si>
    <t>P004620</t>
  </si>
  <si>
    <t>Пельмени «Зареченские» Весовые Сфера ТМ «No name» 5 кг</t>
  </si>
  <si>
    <t>SU000197</t>
  </si>
  <si>
    <t>P004472</t>
  </si>
  <si>
    <t>Пельмени «Пуговки с говядиной и свининой» Весовые Сфера ТМ «No Name» 5 кг</t>
  </si>
  <si>
    <t>SU002268</t>
  </si>
  <si>
    <t>P004081</t>
  </si>
  <si>
    <t>Пельмени Со свининой и говядиной Любимая ложка 1,0 Равиоли Особый рецепт</t>
  </si>
  <si>
    <t>SU003632</t>
  </si>
  <si>
    <t>P004630</t>
  </si>
  <si>
    <t>Снеки «Хот-догстер» Фикс.вес 0,09 ТМ «Горячая штучка»</t>
  </si>
  <si>
    <t>SU003944</t>
  </si>
  <si>
    <t>P005058</t>
  </si>
  <si>
    <t>Снеки «Хотстеры с сыром»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</si>
  <si>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</si>
  <si>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</si>
  <si>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</si>
  <si>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SU003591</t>
  </si>
  <si>
    <t>P004588</t>
  </si>
  <si>
    <t>Крылья «Хрустящие крылышки» Фикс.вес 0,3 Пакет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</si>
  <si>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</si>
  <si>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</si>
  <si>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</si>
  <si>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SU003578</t>
  </si>
  <si>
    <t>P004484</t>
  </si>
  <si>
    <t>Снеки «Чебупицца курочка По-итальянски» Фикс.вес 0,25 Пакет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</si>
  <si>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</si>
  <si>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</si>
  <si>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</si>
  <si>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SU003010</t>
  </si>
  <si>
    <t>P003476</t>
  </si>
  <si>
    <t>Чебуреки «Сочные» Весовые ТМ «Зареченские» 5 кг</t>
  </si>
  <si>
    <t>ЗАКАЗ, кор</t>
  </si>
  <si>
    <t>ЗАКАЗ, шт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</si>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</sst>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  <family val="2"/>
    </font>
    <font>
      <b/>
      <sz val="12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NumberFormat="1" applyFont="1" applyBorder="1" applyAlignment="1">
      <alignment vertical="top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top" wrapText="1"/>
    </xf>
    <xf numFmtId="0" fontId="0" fillId="3" borderId="1" xfId="0" applyFill="1" applyBorder="1"/>
    <xf numFmtId="0" fontId="0" fillId="3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NumberFormat="1" applyFont="1" applyFill="1" applyBorder="1" applyAlignment="1">
      <alignment vertical="top" wrapText="1"/>
    </xf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5" borderId="1" xfId="0" applyNumberFormat="1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6" borderId="1" xfId="0" applyNumberFormat="1" applyFont="1" applyFill="1" applyBorder="1" applyAlignment="1">
      <alignment vertical="top" wrapText="1"/>
    </xf>
    <xf numFmtId="1" fontId="0" fillId="6" borderId="0" xfId="0" applyNumberFormat="1" applyFill="1"/>
    <xf numFmtId="1" fontId="3" fillId="6" borderId="0" xfId="0" applyNumberFormat="1" applyFont="1" applyFill="1"/>
    <xf numFmtId="0" fontId="3" fillId="0" borderId="0" xfId="0" applyFont="1"/>
    <xf numFmtId="0" fontId="4" fillId="0" borderId="0" xfId="0" applyFont="1"/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wrapText="1"/>
    </xf>
    <xf numFmtId="0" fontId="3" fillId="6" borderId="0" xfId="0" applyFont="1" applyFill="1"/>
    <xf numFmtId="0" fontId="3" fillId="0" borderId="0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P130"/>
  <sheetViews>
    <sheetView tabSelected="1" topLeftCell="B2" zoomScale="108" zoomScaleNormal="108" workbookViewId="0">
      <selection activeCell="M2" sqref="M2"/>
    </sheetView>
  </sheetViews>
  <sheetFormatPr defaultColWidth="10.6640625" defaultRowHeight="11.25" outlineLevelRow="1" x14ac:dyDescent="0.2"/>
  <cols>
    <col min="1" max="1" width="9.33203125" hidden="1" customWidth="1"/>
    <col min="2" max="2" width="58.83203125" customWidth="1"/>
    <col min="3" max="3" width="14" style="9" customWidth="1"/>
    <col min="4" max="4" width="8.33203125" style="29" customWidth="1"/>
    <col min="5" max="5" width="9.1640625" bestFit="1" customWidth="1"/>
    <col min="6" max="6" width="12.1640625" bestFit="1" customWidth="1"/>
    <col min="7" max="7" width="9.6640625" style="12" bestFit="1" customWidth="1"/>
    <col min="8" max="8" width="8.33203125" style="12" bestFit="1" customWidth="1"/>
    <col min="9" max="9" width="11.83203125" style="12" bestFit="1" customWidth="1"/>
    <col min="10" max="10" width="15.33203125" style="12" bestFit="1" customWidth="1"/>
    <col min="11" max="11" width="12.33203125" style="13" customWidth="1"/>
    <col min="12" max="12" width="10.6640625" style="13"/>
    <col min="13" max="13" width="70.6640625" customWidth="1"/>
    <col min="15" max="15" width="10.6640625" style="20"/>
    <col min="16" max="16" width="10.6640625" style="30"/>
  </cols>
  <sheetData>
    <row r="1" spans="1:16" ht="15.75" hidden="1" customHeight="1" x14ac:dyDescent="0.2">
      <c r="A1" s="1"/>
      <c r="B1" s="2"/>
      <c r="C1" s="7"/>
      <c r="D1" s="16"/>
      <c r="G1"/>
      <c r="H1"/>
      <c r="I1"/>
      <c r="J1"/>
      <c r="K1"/>
      <c r="L1"/>
      <c r="O1"/>
      <c r="P1"/>
    </row>
    <row r="2" spans="1:16" ht="22.5" customHeight="1" x14ac:dyDescent="0.2">
      <c r="A2" s="1"/>
      <c r="B2" s="3" t="s">
        <v>0</v>
      </c>
      <c r="C2" s="8" t="s">
        <v>128</v>
      </c>
      <c r="D2" s="26" t="s">
        <v>188</v>
      </c>
      <c r="K2" s="13" t="s">
        <v>185</v>
      </c>
      <c r="L2" s="13" t="s">
        <v>142</v>
      </c>
      <c r="N2" t="s">
        <v>228</v>
      </c>
      <c r="O2" s="20" t="s">
        <v>229</v>
      </c>
      <c r="P2" s="30" t="s">
        <v>230</v>
      </c>
    </row>
    <row r="3" spans="1:16" ht="21.75" customHeight="1" outlineLevel="1" x14ac:dyDescent="0.2">
      <c r="A3" s="5"/>
      <c r="B3" s="17" t="s">
        <v>1</v>
      </c>
      <c r="C3" s="22" t="s">
        <v>129</v>
      </c>
      <c r="D3" s="27">
        <f>VALUE(LEFT(C3,LEN(C3)-3))</f>
        <v>100</v>
      </c>
      <c r="E3" s="23"/>
      <c r="F3" s="19" t="s">
        <v>139</v>
      </c>
      <c r="G3" s="18"/>
      <c r="H3" s="18"/>
      <c r="I3" s="18"/>
      <c r="J3" s="18"/>
      <c r="K3" s="24"/>
      <c r="L3" s="24"/>
      <c r="M3" s="23"/>
      <c r="N3" s="23"/>
      <c r="O3" s="25"/>
    </row>
    <row r="4" spans="1:16" ht="21.75" customHeight="1" outlineLevel="1" x14ac:dyDescent="0.2">
      <c r="A4" s="5"/>
      <c r="B4" s="17" t="s">
        <v>2</v>
      </c>
      <c r="C4" s="22" t="s">
        <v>129</v>
      </c>
      <c r="D4" s="27">
        <f t="shared" ref="D4:D5" si="0">VALUE(LEFT(C4,LEN(C4)-3))</f>
        <v>100</v>
      </c>
      <c r="E4" s="23"/>
      <c r="F4" s="19" t="s">
        <v>139</v>
      </c>
      <c r="G4" s="18"/>
      <c r="H4" s="18"/>
      <c r="I4" s="18"/>
      <c r="J4" s="18"/>
      <c r="K4" s="24"/>
      <c r="L4" s="24"/>
      <c r="M4" s="23"/>
      <c r="N4" s="23"/>
      <c r="O4" s="25"/>
    </row>
    <row r="5" spans="1:16" ht="11.25" customHeight="1" outlineLevel="1" x14ac:dyDescent="0.2">
      <c r="A5" s="1"/>
      <c r="B5" s="15" t="s">
        <v>3</v>
      </c>
      <c r="C5" s="7" t="s">
        <v>130</v>
      </c>
      <c r="D5" s="28">
        <f t="shared" si="0"/>
        <v>90</v>
      </c>
      <c r="G5" s="12" t="s">
        <v>140</v>
      </c>
      <c r="H5" s="12" t="s">
        <v>141</v>
      </c>
      <c r="I5" s="12">
        <v>4301135574</v>
      </c>
      <c r="J5" s="12">
        <v>4607111033659</v>
      </c>
      <c r="K5" s="13">
        <v>12</v>
      </c>
      <c r="L5" s="14">
        <v>14</v>
      </c>
      <c r="M5" t="s">
        <v>143</v>
      </c>
      <c r="N5">
        <f>MROUND(D5,K5*L5)/K5</f>
        <v>14</v>
      </c>
      <c r="O5" s="20">
        <f>N5*K5</f>
        <v>168</v>
      </c>
      <c r="P5" s="30">
        <f>O5-D5</f>
        <v>78</v>
      </c>
    </row>
    <row r="6" spans="1:16" ht="11.25" hidden="1" customHeight="1" outlineLevel="1" x14ac:dyDescent="0.2">
      <c r="A6" s="5"/>
      <c r="B6" s="4" t="s">
        <v>4</v>
      </c>
      <c r="C6" s="7"/>
      <c r="D6" s="16"/>
      <c r="G6"/>
      <c r="H6"/>
      <c r="I6"/>
      <c r="J6"/>
      <c r="K6"/>
      <c r="L6"/>
      <c r="O6"/>
      <c r="P6"/>
    </row>
    <row r="7" spans="1:16" ht="11.25" hidden="1" customHeight="1" outlineLevel="1" x14ac:dyDescent="0.2">
      <c r="A7" s="5"/>
      <c r="B7" s="4" t="s">
        <v>5</v>
      </c>
      <c r="C7" s="7"/>
      <c r="D7" s="16"/>
      <c r="G7"/>
      <c r="H7"/>
      <c r="I7"/>
      <c r="J7"/>
      <c r="K7"/>
      <c r="L7"/>
      <c r="O7"/>
      <c r="P7"/>
    </row>
    <row r="8" spans="1:16" ht="11.25" customHeight="1" outlineLevel="1" x14ac:dyDescent="0.2">
      <c r="A8" s="5"/>
      <c r="B8" s="15" t="s">
        <v>6</v>
      </c>
      <c r="C8" s="7" t="s">
        <v>131</v>
      </c>
      <c r="D8" s="28">
        <f>VALUE(LEFT(C8,LEN(C8)-3))</f>
        <v>120</v>
      </c>
      <c r="F8" t="s">
        <v>147</v>
      </c>
      <c r="G8" s="12" t="s">
        <v>144</v>
      </c>
      <c r="H8" s="12" t="s">
        <v>145</v>
      </c>
      <c r="I8" s="12">
        <v>4301135793</v>
      </c>
      <c r="J8" s="12">
        <v>4620207491003</v>
      </c>
      <c r="K8" s="13">
        <v>12</v>
      </c>
      <c r="L8" s="13">
        <v>14</v>
      </c>
      <c r="M8" t="s">
        <v>146</v>
      </c>
      <c r="N8">
        <f>MROUND(D8,K8*L8)/K8</f>
        <v>14</v>
      </c>
      <c r="O8" s="20">
        <f>N8*K8</f>
        <v>168</v>
      </c>
      <c r="P8" s="30">
        <f>O8-D8</f>
        <v>48</v>
      </c>
    </row>
    <row r="9" spans="1:16" ht="21.75" hidden="1" customHeight="1" outlineLevel="1" x14ac:dyDescent="0.2">
      <c r="A9" s="5"/>
      <c r="B9" s="4" t="s">
        <v>7</v>
      </c>
      <c r="C9" s="7"/>
      <c r="D9" s="16"/>
      <c r="G9"/>
      <c r="H9"/>
      <c r="I9"/>
      <c r="J9"/>
      <c r="K9"/>
      <c r="L9"/>
      <c r="O9"/>
      <c r="P9"/>
    </row>
    <row r="10" spans="1:16" ht="11.25" customHeight="1" outlineLevel="1" x14ac:dyDescent="0.2">
      <c r="A10" s="5"/>
      <c r="B10" s="15" t="s">
        <v>8</v>
      </c>
      <c r="C10" s="7" t="s">
        <v>132</v>
      </c>
      <c r="D10" s="28">
        <f>VALUE(LEFT(C10,LEN(C10)-3))</f>
        <v>60</v>
      </c>
      <c r="F10" t="s">
        <v>147</v>
      </c>
      <c r="G10" s="12" t="s">
        <v>148</v>
      </c>
      <c r="H10" s="12" t="s">
        <v>149</v>
      </c>
      <c r="I10" s="12">
        <v>4301135768</v>
      </c>
      <c r="J10" s="12">
        <v>4620207491034</v>
      </c>
      <c r="K10">
        <v>12</v>
      </c>
      <c r="L10" s="12">
        <v>14</v>
      </c>
      <c r="M10" t="s">
        <v>150</v>
      </c>
      <c r="N10">
        <v>14</v>
      </c>
      <c r="O10" s="20">
        <f>N10*K10</f>
        <v>168</v>
      </c>
      <c r="P10" s="30">
        <f>O10-D10</f>
        <v>108</v>
      </c>
    </row>
    <row r="11" spans="1:16" ht="11.25" hidden="1" customHeight="1" outlineLevel="1" x14ac:dyDescent="0.2">
      <c r="A11" s="5"/>
      <c r="B11" s="4" t="s">
        <v>9</v>
      </c>
      <c r="C11" s="7"/>
      <c r="D11" s="16"/>
      <c r="G11"/>
      <c r="H11"/>
      <c r="I11"/>
      <c r="J11"/>
      <c r="K11"/>
      <c r="L11"/>
      <c r="O11"/>
      <c r="P11"/>
    </row>
    <row r="12" spans="1:16" ht="11.25" customHeight="1" outlineLevel="1" x14ac:dyDescent="0.2">
      <c r="A12" s="5"/>
      <c r="B12" s="15" t="s">
        <v>10</v>
      </c>
      <c r="C12" s="7" t="s">
        <v>131</v>
      </c>
      <c r="D12" s="28">
        <f>VALUE(LEFT(C12,LEN(C12)-3))</f>
        <v>120</v>
      </c>
      <c r="F12" t="s">
        <v>147</v>
      </c>
      <c r="G12" s="12" t="s">
        <v>151</v>
      </c>
      <c r="H12" s="12" t="s">
        <v>152</v>
      </c>
      <c r="I12" s="12">
        <v>4301135760</v>
      </c>
      <c r="J12" s="12">
        <v>4620207491010</v>
      </c>
      <c r="K12" s="13">
        <v>12</v>
      </c>
      <c r="L12" s="13">
        <v>14</v>
      </c>
      <c r="M12" t="s">
        <v>153</v>
      </c>
      <c r="N12">
        <f>MROUND(D12,K12*L12)/K12</f>
        <v>14</v>
      </c>
      <c r="O12" s="20">
        <f>N12*K12</f>
        <v>168</v>
      </c>
      <c r="P12" s="30">
        <f>O12-D12</f>
        <v>48</v>
      </c>
    </row>
    <row r="13" spans="1:16" ht="11.25" hidden="1" customHeight="1" outlineLevel="1" x14ac:dyDescent="0.2">
      <c r="A13" s="5"/>
      <c r="B13" s="4" t="s">
        <v>11</v>
      </c>
      <c r="C13" s="7"/>
      <c r="D13" s="16"/>
      <c r="G13"/>
      <c r="H13"/>
      <c r="I13"/>
      <c r="J13"/>
      <c r="K13"/>
      <c r="L13"/>
      <c r="O13"/>
      <c r="P13"/>
    </row>
    <row r="14" spans="1:16" ht="11.25" hidden="1" customHeight="1" outlineLevel="1" x14ac:dyDescent="0.2">
      <c r="A14" s="5"/>
      <c r="B14" s="4" t="s">
        <v>12</v>
      </c>
      <c r="C14" s="7"/>
      <c r="D14" s="16"/>
      <c r="G14"/>
      <c r="H14"/>
      <c r="I14"/>
      <c r="J14"/>
      <c r="K14"/>
      <c r="L14"/>
      <c r="O14"/>
      <c r="P14"/>
    </row>
    <row r="15" spans="1:16" ht="11.25" hidden="1" customHeight="1" outlineLevel="1" x14ac:dyDescent="0.2">
      <c r="A15" s="5"/>
      <c r="B15" s="4" t="s">
        <v>13</v>
      </c>
      <c r="C15" s="7"/>
      <c r="D15" s="16"/>
      <c r="G15"/>
      <c r="H15"/>
      <c r="I15"/>
      <c r="J15"/>
      <c r="K15"/>
      <c r="L15"/>
      <c r="O15"/>
      <c r="P15"/>
    </row>
    <row r="16" spans="1:16" ht="11.25" customHeight="1" outlineLevel="1" x14ac:dyDescent="0.2">
      <c r="A16" s="5"/>
      <c r="B16" s="15" t="s">
        <v>14</v>
      </c>
      <c r="C16" s="7" t="s">
        <v>131</v>
      </c>
      <c r="D16" s="28">
        <f>VALUE(LEFT(C16,LEN(C16)-3))</f>
        <v>120</v>
      </c>
      <c r="G16" s="12" t="s">
        <v>154</v>
      </c>
      <c r="H16" s="12" t="s">
        <v>155</v>
      </c>
      <c r="I16" s="12">
        <v>4301136079</v>
      </c>
      <c r="J16" s="12">
        <v>4607025784319</v>
      </c>
      <c r="K16" s="13">
        <v>10</v>
      </c>
      <c r="L16" s="13">
        <v>14</v>
      </c>
      <c r="M16" t="s">
        <v>156</v>
      </c>
      <c r="N16">
        <f>MROUND(D16,K16*L16)/K16</f>
        <v>14</v>
      </c>
      <c r="O16" s="20">
        <f>N16*K16</f>
        <v>140</v>
      </c>
      <c r="P16" s="30">
        <f>O16-D16</f>
        <v>20</v>
      </c>
    </row>
    <row r="17" spans="1:16" ht="11.25" hidden="1" customHeight="1" outlineLevel="1" x14ac:dyDescent="0.2">
      <c r="A17" s="5"/>
      <c r="B17" s="4" t="s">
        <v>15</v>
      </c>
      <c r="C17" s="7"/>
      <c r="D17" s="16"/>
      <c r="G17"/>
      <c r="H17"/>
      <c r="I17"/>
      <c r="J17"/>
      <c r="K17"/>
      <c r="L17"/>
      <c r="O17"/>
      <c r="P17"/>
    </row>
    <row r="18" spans="1:16" ht="11.25" hidden="1" customHeight="1" outlineLevel="1" x14ac:dyDescent="0.2">
      <c r="A18" s="1"/>
      <c r="B18" s="4" t="s">
        <v>16</v>
      </c>
      <c r="C18" s="7"/>
      <c r="D18" s="16"/>
      <c r="G18"/>
      <c r="H18"/>
      <c r="I18"/>
      <c r="J18"/>
      <c r="K18"/>
      <c r="L18"/>
      <c r="O18"/>
      <c r="P18"/>
    </row>
    <row r="19" spans="1:16" ht="11.25" hidden="1" customHeight="1" outlineLevel="1" x14ac:dyDescent="0.2">
      <c r="A19" s="1"/>
      <c r="B19" s="4" t="s">
        <v>17</v>
      </c>
      <c r="C19" s="7"/>
      <c r="D19" s="16"/>
      <c r="G19"/>
      <c r="H19"/>
      <c r="I19"/>
      <c r="J19"/>
      <c r="K19"/>
      <c r="L19"/>
      <c r="O19"/>
      <c r="P19"/>
    </row>
    <row r="20" spans="1:16" ht="11.25" hidden="1" customHeight="1" outlineLevel="1" x14ac:dyDescent="0.2">
      <c r="A20" s="1"/>
      <c r="B20" s="4" t="s">
        <v>18</v>
      </c>
      <c r="C20" s="7"/>
      <c r="D20" s="16"/>
      <c r="G20"/>
      <c r="H20"/>
      <c r="I20"/>
      <c r="J20"/>
      <c r="K20"/>
      <c r="L20"/>
      <c r="O20"/>
      <c r="P20"/>
    </row>
    <row r="21" spans="1:16" ht="11.25" hidden="1" customHeight="1" outlineLevel="1" x14ac:dyDescent="0.2">
      <c r="A21" s="1"/>
      <c r="B21" s="4" t="s">
        <v>19</v>
      </c>
      <c r="C21" s="7"/>
      <c r="D21" s="16"/>
      <c r="G21"/>
      <c r="H21"/>
      <c r="I21"/>
      <c r="J21"/>
      <c r="K21"/>
      <c r="L21"/>
      <c r="O21"/>
      <c r="P21"/>
    </row>
    <row r="22" spans="1:16" ht="11.25" hidden="1" customHeight="1" outlineLevel="1" x14ac:dyDescent="0.2">
      <c r="A22" s="1"/>
      <c r="B22" s="4" t="s">
        <v>20</v>
      </c>
      <c r="C22" s="7"/>
      <c r="D22" s="16"/>
      <c r="G22"/>
      <c r="H22"/>
      <c r="I22"/>
      <c r="J22"/>
      <c r="K22"/>
      <c r="L22"/>
      <c r="O22"/>
      <c r="P22"/>
    </row>
    <row r="23" spans="1:16" ht="11.25" hidden="1" customHeight="1" outlineLevel="1" x14ac:dyDescent="0.2">
      <c r="A23" s="1"/>
      <c r="B23" s="4" t="s">
        <v>21</v>
      </c>
      <c r="C23" s="7"/>
      <c r="D23" s="16"/>
      <c r="G23"/>
      <c r="H23"/>
      <c r="I23"/>
      <c r="J23"/>
      <c r="K23"/>
      <c r="L23"/>
      <c r="O23"/>
      <c r="P23"/>
    </row>
    <row r="24" spans="1:16" ht="11.25" hidden="1" customHeight="1" outlineLevel="1" x14ac:dyDescent="0.2">
      <c r="A24" s="1"/>
      <c r="B24" s="4" t="s">
        <v>22</v>
      </c>
      <c r="C24" s="7"/>
      <c r="D24" s="16"/>
      <c r="G24"/>
      <c r="H24"/>
      <c r="I24"/>
      <c r="J24"/>
      <c r="K24"/>
      <c r="L24"/>
      <c r="O24"/>
      <c r="P24"/>
    </row>
    <row r="25" spans="1:16" ht="11.25" hidden="1" customHeight="1" outlineLevel="1" x14ac:dyDescent="0.2">
      <c r="A25" s="1"/>
      <c r="B25" s="4" t="s">
        <v>23</v>
      </c>
      <c r="C25" s="7"/>
      <c r="D25" s="16"/>
      <c r="G25"/>
      <c r="H25"/>
      <c r="I25"/>
      <c r="J25"/>
      <c r="K25"/>
      <c r="L25"/>
      <c r="O25"/>
      <c r="P25"/>
    </row>
    <row r="26" spans="1:16" ht="11.25" customHeight="1" outlineLevel="1" x14ac:dyDescent="0.2">
      <c r="A26" s="5"/>
      <c r="B26" s="15" t="s">
        <v>24</v>
      </c>
      <c r="C26" s="7" t="s">
        <v>131</v>
      </c>
      <c r="D26" s="28">
        <f>VALUE(LEFT(C26,LEN(C26)-3))</f>
        <v>120</v>
      </c>
      <c r="F26" t="s">
        <v>160</v>
      </c>
      <c r="G26" s="12" t="s">
        <v>157</v>
      </c>
      <c r="H26" s="12" t="s">
        <v>158</v>
      </c>
      <c r="I26" s="12">
        <v>4301135753</v>
      </c>
      <c r="J26" s="12">
        <v>4620207490914</v>
      </c>
      <c r="K26" s="13">
        <v>12</v>
      </c>
      <c r="L26" s="13">
        <v>14</v>
      </c>
      <c r="M26" t="s">
        <v>159</v>
      </c>
      <c r="N26">
        <f>MROUND(D26,K26*L26)/K26</f>
        <v>14</v>
      </c>
      <c r="O26" s="20">
        <f>N26*K26</f>
        <v>168</v>
      </c>
      <c r="P26" s="30">
        <f>O26-D26</f>
        <v>48</v>
      </c>
    </row>
    <row r="27" spans="1:16" ht="11.25" hidden="1" customHeight="1" outlineLevel="1" x14ac:dyDescent="0.2">
      <c r="A27" s="5"/>
      <c r="B27" s="4" t="s">
        <v>25</v>
      </c>
      <c r="C27" s="7"/>
      <c r="D27" s="16"/>
      <c r="G27"/>
      <c r="H27"/>
      <c r="I27"/>
      <c r="J27"/>
      <c r="K27"/>
      <c r="L27"/>
      <c r="O27"/>
      <c r="P27"/>
    </row>
    <row r="28" spans="1:16" ht="21.75" hidden="1" customHeight="1" outlineLevel="1" x14ac:dyDescent="0.2">
      <c r="A28" s="5"/>
      <c r="B28" s="4" t="s">
        <v>26</v>
      </c>
      <c r="C28" s="7"/>
      <c r="D28" s="16"/>
      <c r="G28"/>
      <c r="H28"/>
      <c r="I28"/>
      <c r="J28"/>
      <c r="K28"/>
      <c r="L28"/>
      <c r="O28"/>
      <c r="P28"/>
    </row>
    <row r="29" spans="1:16" ht="11.25" hidden="1" customHeight="1" outlineLevel="1" x14ac:dyDescent="0.2">
      <c r="A29" s="5"/>
      <c r="B29" s="4" t="s">
        <v>27</v>
      </c>
      <c r="C29" s="7"/>
      <c r="D29" s="16"/>
      <c r="G29"/>
      <c r="H29"/>
      <c r="I29"/>
      <c r="J29"/>
      <c r="K29"/>
      <c r="L29"/>
      <c r="O29"/>
      <c r="P29"/>
    </row>
    <row r="30" spans="1:16" ht="11.25" customHeight="1" outlineLevel="1" x14ac:dyDescent="0.2">
      <c r="A30" s="5"/>
      <c r="B30" s="15" t="s">
        <v>28</v>
      </c>
      <c r="C30" s="7" t="s">
        <v>131</v>
      </c>
      <c r="D30" s="28">
        <f>VALUE(LEFT(C30,LEN(C30)-3))</f>
        <v>120</v>
      </c>
      <c r="F30" t="s">
        <v>160</v>
      </c>
      <c r="G30" s="12" t="s">
        <v>161</v>
      </c>
      <c r="H30" s="12" t="s">
        <v>162</v>
      </c>
      <c r="I30" s="12">
        <v>4301135778</v>
      </c>
      <c r="J30" s="12">
        <v>4620207490853</v>
      </c>
      <c r="K30" s="13">
        <v>12</v>
      </c>
      <c r="L30" s="13">
        <v>14</v>
      </c>
      <c r="M30" t="s">
        <v>163</v>
      </c>
      <c r="N30">
        <f>MROUND(D30,K30*L30)/K30</f>
        <v>14</v>
      </c>
      <c r="O30" s="20">
        <f>N30*K30</f>
        <v>168</v>
      </c>
      <c r="P30" s="30">
        <f>O30-D30</f>
        <v>48</v>
      </c>
    </row>
    <row r="31" spans="1:16" ht="11.25" hidden="1" customHeight="1" outlineLevel="1" x14ac:dyDescent="0.2">
      <c r="A31" s="5"/>
      <c r="B31" s="4" t="s">
        <v>29</v>
      </c>
      <c r="C31" s="7"/>
      <c r="D31" s="16"/>
      <c r="G31"/>
      <c r="H31"/>
      <c r="I31"/>
      <c r="J31"/>
      <c r="K31"/>
      <c r="L31"/>
      <c r="O31"/>
      <c r="P31"/>
    </row>
    <row r="32" spans="1:16" ht="11.25" hidden="1" customHeight="1" outlineLevel="1" x14ac:dyDescent="0.2">
      <c r="A32" s="1"/>
      <c r="B32" s="4" t="s">
        <v>30</v>
      </c>
      <c r="C32" s="7"/>
      <c r="D32" s="16"/>
      <c r="G32"/>
      <c r="H32"/>
      <c r="I32"/>
      <c r="J32"/>
      <c r="K32"/>
      <c r="L32"/>
      <c r="O32"/>
      <c r="P32"/>
    </row>
    <row r="33" spans="1:16" ht="11.25" hidden="1" customHeight="1" outlineLevel="1" x14ac:dyDescent="0.2">
      <c r="A33" s="1"/>
      <c r="B33" s="4" t="s">
        <v>31</v>
      </c>
      <c r="C33" s="7"/>
      <c r="D33" s="16"/>
      <c r="G33"/>
      <c r="H33"/>
      <c r="I33"/>
      <c r="J33"/>
      <c r="K33"/>
      <c r="L33"/>
      <c r="O33"/>
      <c r="P33"/>
    </row>
    <row r="34" spans="1:16" ht="11.25" hidden="1" customHeight="1" outlineLevel="1" x14ac:dyDescent="0.2">
      <c r="A34" s="1"/>
      <c r="B34" s="4" t="s">
        <v>32</v>
      </c>
      <c r="C34" s="7"/>
      <c r="D34" s="16"/>
      <c r="G34"/>
      <c r="H34"/>
      <c r="I34"/>
      <c r="J34"/>
      <c r="K34"/>
      <c r="L34"/>
      <c r="O34"/>
      <c r="P34"/>
    </row>
    <row r="35" spans="1:16" ht="11.25" hidden="1" customHeight="1" outlineLevel="1" x14ac:dyDescent="0.2">
      <c r="A35" s="5"/>
      <c r="B35" s="4" t="s">
        <v>33</v>
      </c>
      <c r="C35" s="7"/>
      <c r="D35" s="16"/>
      <c r="G35"/>
      <c r="H35"/>
      <c r="I35"/>
      <c r="J35"/>
      <c r="K35"/>
      <c r="L35"/>
      <c r="O35"/>
      <c r="P35"/>
    </row>
    <row r="36" spans="1:16" ht="11.25" hidden="1" customHeight="1" outlineLevel="1" x14ac:dyDescent="0.2">
      <c r="A36" s="1"/>
      <c r="B36" s="4" t="s">
        <v>34</v>
      </c>
      <c r="C36" s="7"/>
      <c r="D36" s="16"/>
      <c r="G36"/>
      <c r="H36"/>
      <c r="I36"/>
      <c r="J36"/>
      <c r="K36"/>
      <c r="L36"/>
      <c r="O36"/>
      <c r="P36"/>
    </row>
    <row r="37" spans="1:16" ht="11.25" hidden="1" customHeight="1" outlineLevel="1" x14ac:dyDescent="0.2">
      <c r="A37" s="5"/>
      <c r="B37" s="4" t="s">
        <v>35</v>
      </c>
      <c r="C37" s="7"/>
      <c r="D37" s="16"/>
      <c r="G37"/>
      <c r="H37"/>
      <c r="I37"/>
      <c r="J37"/>
      <c r="K37"/>
      <c r="L37"/>
      <c r="O37"/>
      <c r="P37"/>
    </row>
    <row r="38" spans="1:16" ht="21.75" customHeight="1" outlineLevel="1" x14ac:dyDescent="0.2">
      <c r="A38" s="5"/>
      <c r="B38" s="17" t="s">
        <v>36</v>
      </c>
      <c r="C38" s="22" t="s">
        <v>131</v>
      </c>
      <c r="D38" s="27">
        <f>VALUE(LEFT(C38,LEN(C38)-3))</f>
        <v>120</v>
      </c>
      <c r="E38" s="23"/>
      <c r="F38" s="19" t="s">
        <v>139</v>
      </c>
      <c r="G38" s="18"/>
      <c r="H38" s="18"/>
      <c r="I38" s="18"/>
      <c r="J38" s="18"/>
      <c r="K38" s="24"/>
      <c r="L38" s="24"/>
      <c r="M38" s="23"/>
      <c r="N38" s="23"/>
      <c r="O38" s="25"/>
    </row>
    <row r="39" spans="1:16" ht="21.75" hidden="1" customHeight="1" outlineLevel="1" x14ac:dyDescent="0.2">
      <c r="A39" s="5"/>
      <c r="B39" s="4" t="s">
        <v>37</v>
      </c>
      <c r="C39" s="7"/>
      <c r="D39" s="16"/>
      <c r="G39"/>
      <c r="H39"/>
      <c r="I39"/>
      <c r="J39"/>
      <c r="K39"/>
      <c r="L39"/>
      <c r="O39"/>
      <c r="P39"/>
    </row>
    <row r="40" spans="1:16" ht="11.25" hidden="1" customHeight="1" outlineLevel="1" x14ac:dyDescent="0.2">
      <c r="A40" s="5"/>
      <c r="B40" s="4" t="s">
        <v>38</v>
      </c>
      <c r="C40" s="7"/>
      <c r="D40" s="16"/>
      <c r="G40"/>
      <c r="H40"/>
      <c r="I40"/>
      <c r="J40"/>
      <c r="K40"/>
      <c r="L40"/>
      <c r="O40"/>
      <c r="P40"/>
    </row>
    <row r="41" spans="1:16" ht="21.75" customHeight="1" outlineLevel="1" x14ac:dyDescent="0.2">
      <c r="A41" s="5"/>
      <c r="B41" s="15" t="s">
        <v>39</v>
      </c>
      <c r="C41" s="7" t="s">
        <v>131</v>
      </c>
      <c r="D41" s="28">
        <f>VALUE(LEFT(C41,LEN(C41)-3))</f>
        <v>120</v>
      </c>
      <c r="G41" s="12" t="s">
        <v>164</v>
      </c>
      <c r="H41" s="12" t="s">
        <v>165</v>
      </c>
      <c r="I41" s="12">
        <v>4301132182</v>
      </c>
      <c r="J41" s="12">
        <v>4607111035721</v>
      </c>
      <c r="K41" s="13">
        <v>12</v>
      </c>
      <c r="L41" s="13">
        <v>14</v>
      </c>
      <c r="M41" t="s">
        <v>166</v>
      </c>
      <c r="N41">
        <f>MROUND(D41,K41*L41)/K41</f>
        <v>14</v>
      </c>
      <c r="O41" s="20">
        <f>N41*K41</f>
        <v>168</v>
      </c>
      <c r="P41" s="30">
        <f>O41-D41</f>
        <v>48</v>
      </c>
    </row>
    <row r="42" spans="1:16" ht="11.25" hidden="1" customHeight="1" outlineLevel="1" x14ac:dyDescent="0.2">
      <c r="A42" s="5"/>
      <c r="B42" s="4" t="s">
        <v>40</v>
      </c>
      <c r="C42" s="7"/>
      <c r="D42" s="16"/>
      <c r="G42"/>
      <c r="H42"/>
      <c r="I42"/>
      <c r="J42"/>
      <c r="K42"/>
      <c r="L42"/>
      <c r="O42"/>
      <c r="P42"/>
    </row>
    <row r="43" spans="1:16" ht="11.25" customHeight="1" outlineLevel="1" x14ac:dyDescent="0.2">
      <c r="A43" s="5"/>
      <c r="B43" s="15" t="s">
        <v>41</v>
      </c>
      <c r="C43" s="7" t="s">
        <v>133</v>
      </c>
      <c r="D43" s="28">
        <f>VALUE(LEFT(C43,LEN(C43)-3))</f>
        <v>300</v>
      </c>
      <c r="G43" s="12" t="s">
        <v>167</v>
      </c>
      <c r="H43" s="12" t="s">
        <v>168</v>
      </c>
      <c r="I43" s="12">
        <v>4301132080</v>
      </c>
      <c r="J43" s="12">
        <v>4640242180397</v>
      </c>
      <c r="K43" s="13">
        <v>6</v>
      </c>
      <c r="L43" s="13">
        <v>12</v>
      </c>
      <c r="M43" t="s">
        <v>169</v>
      </c>
      <c r="N43">
        <f>MROUND(D43,K43*L43)/K43</f>
        <v>48</v>
      </c>
      <c r="O43" s="20">
        <f>N43*K43</f>
        <v>288</v>
      </c>
      <c r="P43" s="30">
        <f>O43-D43</f>
        <v>-12</v>
      </c>
    </row>
    <row r="44" spans="1:16" ht="11.25" hidden="1" customHeight="1" outlineLevel="1" x14ac:dyDescent="0.2">
      <c r="A44" s="5"/>
      <c r="B44" s="4" t="s">
        <v>42</v>
      </c>
      <c r="C44" s="7"/>
      <c r="D44" s="16"/>
      <c r="G44"/>
      <c r="H44"/>
      <c r="I44"/>
      <c r="J44"/>
      <c r="K44"/>
      <c r="L44"/>
      <c r="O44"/>
      <c r="P44"/>
    </row>
    <row r="45" spans="1:16" ht="11.25" hidden="1" customHeight="1" outlineLevel="1" x14ac:dyDescent="0.2">
      <c r="A45" s="5"/>
      <c r="B45" s="4" t="s">
        <v>43</v>
      </c>
      <c r="C45" s="7"/>
      <c r="D45" s="16"/>
      <c r="G45"/>
      <c r="H45"/>
      <c r="I45"/>
      <c r="J45"/>
      <c r="K45"/>
      <c r="L45"/>
      <c r="O45"/>
      <c r="P45"/>
    </row>
    <row r="46" spans="1:16" ht="11.25" customHeight="1" outlineLevel="1" x14ac:dyDescent="0.2">
      <c r="A46" s="5"/>
      <c r="B46" s="15" t="s">
        <v>44</v>
      </c>
      <c r="C46" s="7" t="s">
        <v>132</v>
      </c>
      <c r="D46" s="28">
        <f>VALUE(LEFT(C46,LEN(C46)-3))</f>
        <v>60</v>
      </c>
      <c r="G46" s="12" t="s">
        <v>170</v>
      </c>
      <c r="H46" s="12" t="s">
        <v>171</v>
      </c>
      <c r="I46" s="12">
        <v>4301135570</v>
      </c>
      <c r="J46" s="12">
        <v>4607111035806</v>
      </c>
      <c r="K46" s="13">
        <v>12</v>
      </c>
      <c r="L46" s="13">
        <v>14</v>
      </c>
      <c r="M46" t="s">
        <v>172</v>
      </c>
      <c r="N46">
        <v>14</v>
      </c>
      <c r="O46" s="20">
        <f>N46*K46</f>
        <v>168</v>
      </c>
      <c r="P46" s="30">
        <f>O46-D46</f>
        <v>108</v>
      </c>
    </row>
    <row r="47" spans="1:16" ht="21.75" hidden="1" customHeight="1" outlineLevel="1" x14ac:dyDescent="0.2">
      <c r="A47" s="1"/>
      <c r="B47" s="4" t="s">
        <v>45</v>
      </c>
      <c r="C47" s="7"/>
      <c r="D47" s="16"/>
      <c r="G47"/>
      <c r="H47"/>
      <c r="I47"/>
      <c r="J47"/>
      <c r="K47"/>
      <c r="L47"/>
      <c r="O47"/>
      <c r="P47"/>
    </row>
    <row r="48" spans="1:16" ht="11.25" hidden="1" customHeight="1" outlineLevel="1" x14ac:dyDescent="0.2">
      <c r="A48" s="1"/>
      <c r="B48" s="4" t="s">
        <v>46</v>
      </c>
      <c r="C48" s="7"/>
      <c r="D48" s="16"/>
      <c r="G48"/>
      <c r="H48"/>
      <c r="I48"/>
      <c r="J48"/>
      <c r="K48"/>
      <c r="L48"/>
      <c r="O48"/>
      <c r="P48"/>
    </row>
    <row r="49" spans="1:16" ht="21.75" hidden="1" customHeight="1" outlineLevel="1" x14ac:dyDescent="0.2">
      <c r="A49" s="1"/>
      <c r="B49" s="4" t="s">
        <v>47</v>
      </c>
      <c r="C49" s="7"/>
      <c r="D49" s="16"/>
      <c r="G49"/>
      <c r="H49"/>
      <c r="I49"/>
      <c r="J49"/>
      <c r="K49"/>
      <c r="L49"/>
      <c r="O49"/>
      <c r="P49"/>
    </row>
    <row r="50" spans="1:16" ht="21.75" customHeight="1" outlineLevel="1" x14ac:dyDescent="0.2">
      <c r="A50" s="5"/>
      <c r="B50" s="15" t="s">
        <v>48</v>
      </c>
      <c r="C50" s="7" t="s">
        <v>132</v>
      </c>
      <c r="D50" s="28">
        <f>VALUE(LEFT(C50,LEN(C50)-3))</f>
        <v>60</v>
      </c>
      <c r="G50" s="12" t="s">
        <v>173</v>
      </c>
      <c r="H50" s="12" t="s">
        <v>174</v>
      </c>
      <c r="I50" s="12">
        <v>4301071091</v>
      </c>
      <c r="J50" s="12">
        <v>4620207490044</v>
      </c>
      <c r="K50" s="13">
        <v>8</v>
      </c>
      <c r="L50" s="13">
        <v>12</v>
      </c>
      <c r="M50" t="s">
        <v>175</v>
      </c>
      <c r="N50">
        <f>MROUND(D50,K50*L50)/K50</f>
        <v>12</v>
      </c>
      <c r="O50" s="20">
        <f>N50*K50</f>
        <v>96</v>
      </c>
      <c r="P50" s="30">
        <f>O50-D50</f>
        <v>36</v>
      </c>
    </row>
    <row r="51" spans="1:16" ht="11.25" hidden="1" customHeight="1" outlineLevel="1" x14ac:dyDescent="0.2">
      <c r="A51" s="5"/>
      <c r="B51" s="4" t="s">
        <v>49</v>
      </c>
      <c r="C51" s="7"/>
      <c r="D51" s="16"/>
      <c r="G51"/>
      <c r="H51"/>
      <c r="I51"/>
      <c r="J51"/>
      <c r="K51"/>
      <c r="L51"/>
      <c r="O51"/>
      <c r="P51"/>
    </row>
    <row r="52" spans="1:16" ht="11.25" hidden="1" customHeight="1" outlineLevel="1" x14ac:dyDescent="0.2">
      <c r="A52" s="1"/>
      <c r="B52" s="4" t="s">
        <v>50</v>
      </c>
      <c r="C52" s="7"/>
      <c r="D52" s="16"/>
      <c r="G52"/>
      <c r="H52"/>
      <c r="I52"/>
      <c r="J52"/>
      <c r="K52"/>
      <c r="L52"/>
      <c r="O52"/>
      <c r="P52"/>
    </row>
    <row r="53" spans="1:16" ht="11.25" customHeight="1" outlineLevel="1" x14ac:dyDescent="0.2">
      <c r="A53" s="5"/>
      <c r="B53" s="15" t="s">
        <v>51</v>
      </c>
      <c r="C53" s="7" t="s">
        <v>131</v>
      </c>
      <c r="D53" s="28">
        <f>VALUE(LEFT(C53,LEN(C53)-3))</f>
        <v>120</v>
      </c>
      <c r="F53" t="s">
        <v>179</v>
      </c>
      <c r="G53" s="12" t="s">
        <v>176</v>
      </c>
      <c r="H53" s="12" t="s">
        <v>177</v>
      </c>
      <c r="I53" s="12">
        <v>4301071044</v>
      </c>
      <c r="J53" s="12">
        <v>4607111039385</v>
      </c>
      <c r="K53" s="13">
        <v>10</v>
      </c>
      <c r="L53" s="13">
        <v>12</v>
      </c>
      <c r="M53" t="s">
        <v>178</v>
      </c>
      <c r="N53">
        <f>MROUND(D53,K53*L53)/K53</f>
        <v>12</v>
      </c>
      <c r="O53" s="20">
        <f>N53*K53</f>
        <v>120</v>
      </c>
      <c r="P53" s="30">
        <f>O53-D53</f>
        <v>0</v>
      </c>
    </row>
    <row r="54" spans="1:16" ht="21.75" hidden="1" customHeight="1" outlineLevel="1" x14ac:dyDescent="0.2">
      <c r="A54" s="1"/>
      <c r="B54" s="4" t="s">
        <v>52</v>
      </c>
      <c r="C54" s="7"/>
      <c r="D54" s="16"/>
      <c r="G54"/>
      <c r="H54"/>
      <c r="I54"/>
      <c r="J54"/>
      <c r="K54"/>
      <c r="L54"/>
      <c r="O54"/>
      <c r="P54"/>
    </row>
    <row r="55" spans="1:16" ht="21.75" hidden="1" customHeight="1" outlineLevel="1" x14ac:dyDescent="0.2">
      <c r="A55" s="1"/>
      <c r="B55" s="4" t="s">
        <v>53</v>
      </c>
      <c r="C55" s="7"/>
      <c r="D55" s="16"/>
      <c r="G55"/>
      <c r="H55"/>
      <c r="I55"/>
      <c r="J55"/>
      <c r="K55"/>
      <c r="L55"/>
      <c r="O55"/>
      <c r="P55"/>
    </row>
    <row r="56" spans="1:16" ht="11.25" hidden="1" customHeight="1" outlineLevel="1" x14ac:dyDescent="0.2">
      <c r="A56" s="1"/>
      <c r="B56" s="4" t="s">
        <v>54</v>
      </c>
      <c r="C56" s="7"/>
      <c r="D56" s="16"/>
      <c r="G56"/>
      <c r="H56"/>
      <c r="I56"/>
      <c r="J56"/>
      <c r="K56"/>
      <c r="L56"/>
      <c r="O56"/>
      <c r="P56"/>
    </row>
    <row r="57" spans="1:16" ht="11.25" hidden="1" customHeight="1" outlineLevel="1" x14ac:dyDescent="0.2">
      <c r="A57" s="1"/>
      <c r="B57" s="4" t="s">
        <v>55</v>
      </c>
      <c r="C57" s="7"/>
      <c r="D57" s="16"/>
      <c r="G57"/>
      <c r="H57"/>
      <c r="I57"/>
      <c r="J57"/>
      <c r="K57"/>
      <c r="L57"/>
      <c r="O57"/>
      <c r="P57"/>
    </row>
    <row r="58" spans="1:16" ht="11.25" hidden="1" customHeight="1" outlineLevel="1" x14ac:dyDescent="0.2">
      <c r="A58" s="1"/>
      <c r="B58" s="4" t="s">
        <v>56</v>
      </c>
      <c r="C58" s="7"/>
      <c r="D58" s="16"/>
      <c r="G58"/>
      <c r="H58"/>
      <c r="I58"/>
      <c r="J58"/>
      <c r="K58"/>
      <c r="L58"/>
      <c r="O58"/>
      <c r="P58"/>
    </row>
    <row r="59" spans="1:16" ht="11.25" hidden="1" customHeight="1" outlineLevel="1" x14ac:dyDescent="0.2">
      <c r="A59" s="5"/>
      <c r="B59" s="4" t="s">
        <v>57</v>
      </c>
      <c r="C59" s="7"/>
      <c r="D59" s="16"/>
      <c r="G59"/>
      <c r="H59"/>
      <c r="I59"/>
      <c r="J59"/>
      <c r="K59"/>
      <c r="L59"/>
      <c r="O59"/>
      <c r="P59"/>
    </row>
    <row r="60" spans="1:16" ht="21.75" hidden="1" customHeight="1" outlineLevel="1" x14ac:dyDescent="0.2">
      <c r="A60" s="1"/>
      <c r="B60" s="4" t="s">
        <v>58</v>
      </c>
      <c r="C60" s="7"/>
      <c r="D60" s="16"/>
      <c r="G60"/>
      <c r="H60"/>
      <c r="I60"/>
      <c r="J60"/>
      <c r="K60"/>
      <c r="L60"/>
      <c r="O60"/>
      <c r="P60"/>
    </row>
    <row r="61" spans="1:16" ht="21.75" customHeight="1" outlineLevel="1" x14ac:dyDescent="0.2">
      <c r="A61" s="5"/>
      <c r="B61" s="15" t="s">
        <v>59</v>
      </c>
      <c r="C61" s="7" t="s">
        <v>131</v>
      </c>
      <c r="D61" s="28">
        <f>VALUE(LEFT(C61,LEN(C61)-3))</f>
        <v>120</v>
      </c>
      <c r="F61" t="s">
        <v>179</v>
      </c>
      <c r="G61" s="12" t="s">
        <v>180</v>
      </c>
      <c r="H61" s="12" t="s">
        <v>181</v>
      </c>
      <c r="I61" s="12">
        <v>4301071031</v>
      </c>
      <c r="J61" s="12">
        <v>4607111038982</v>
      </c>
      <c r="K61" s="13">
        <v>10</v>
      </c>
      <c r="L61" s="13">
        <v>12</v>
      </c>
      <c r="M61" t="s">
        <v>182</v>
      </c>
      <c r="N61">
        <f>MROUND(D61,K61*L61)/K61</f>
        <v>12</v>
      </c>
      <c r="O61" s="20">
        <f>N61*K61</f>
        <v>120</v>
      </c>
      <c r="P61" s="30">
        <f>O61-D61</f>
        <v>0</v>
      </c>
    </row>
    <row r="62" spans="1:16" ht="21.75" hidden="1" customHeight="1" outlineLevel="1" x14ac:dyDescent="0.2">
      <c r="A62" s="1"/>
      <c r="B62" s="4" t="s">
        <v>60</v>
      </c>
      <c r="C62" s="7"/>
      <c r="D62" s="16"/>
      <c r="G62"/>
      <c r="H62"/>
      <c r="I62"/>
      <c r="J62"/>
      <c r="K62"/>
      <c r="L62"/>
      <c r="O62"/>
      <c r="P62"/>
    </row>
    <row r="63" spans="1:16" ht="21.75" hidden="1" customHeight="1" outlineLevel="1" x14ac:dyDescent="0.2">
      <c r="A63" s="1"/>
      <c r="B63" s="4" t="s">
        <v>61</v>
      </c>
      <c r="C63" s="7"/>
      <c r="D63" s="16"/>
      <c r="G63"/>
      <c r="H63"/>
      <c r="I63"/>
      <c r="J63"/>
      <c r="K63"/>
      <c r="L63"/>
      <c r="O63"/>
      <c r="P63"/>
    </row>
    <row r="64" spans="1:16" ht="21.75" hidden="1" customHeight="1" outlineLevel="1" x14ac:dyDescent="0.2">
      <c r="A64" s="1"/>
      <c r="B64" s="4" t="s">
        <v>62</v>
      </c>
      <c r="C64" s="7"/>
      <c r="D64" s="16"/>
      <c r="G64"/>
      <c r="H64"/>
      <c r="I64"/>
      <c r="J64"/>
      <c r="K64"/>
      <c r="L64"/>
      <c r="O64"/>
      <c r="P64"/>
    </row>
    <row r="65" spans="1:16" ht="21.75" customHeight="1" outlineLevel="1" x14ac:dyDescent="0.2">
      <c r="A65" s="1"/>
      <c r="B65" s="15" t="s">
        <v>63</v>
      </c>
      <c r="C65" s="7" t="s">
        <v>134</v>
      </c>
      <c r="D65" s="28">
        <f t="shared" ref="D65:D66" si="1">VALUE(LEFT(C65,LEN(C65)-3))</f>
        <v>500</v>
      </c>
      <c r="E65" s="10" t="s">
        <v>135</v>
      </c>
      <c r="F65" s="10" t="s">
        <v>187</v>
      </c>
      <c r="G65" s="12" t="s">
        <v>183</v>
      </c>
      <c r="H65" s="12" t="s">
        <v>184</v>
      </c>
      <c r="I65" s="12">
        <v>4301070981</v>
      </c>
      <c r="J65" s="12">
        <v>4607111036728</v>
      </c>
      <c r="K65" s="13">
        <v>5</v>
      </c>
      <c r="L65" s="13">
        <v>12</v>
      </c>
      <c r="M65" t="s">
        <v>186</v>
      </c>
      <c r="N65">
        <f t="shared" ref="N65:N66" si="2">MROUND(D65,K65*L65)/K65</f>
        <v>96</v>
      </c>
      <c r="O65" s="20">
        <f t="shared" ref="O65:O66" si="3">N65*K65</f>
        <v>480</v>
      </c>
      <c r="P65" s="30">
        <f t="shared" ref="P65:P66" si="4">O65-D65</f>
        <v>-20</v>
      </c>
    </row>
    <row r="66" spans="1:16" ht="11.25" customHeight="1" outlineLevel="1" x14ac:dyDescent="0.2">
      <c r="A66" s="1"/>
      <c r="B66" s="15" t="s">
        <v>64</v>
      </c>
      <c r="C66" s="7" t="s">
        <v>136</v>
      </c>
      <c r="D66" s="28">
        <f t="shared" si="1"/>
        <v>200</v>
      </c>
      <c r="F66" t="s">
        <v>179</v>
      </c>
      <c r="G66" s="12" t="s">
        <v>189</v>
      </c>
      <c r="H66" s="12" t="s">
        <v>190</v>
      </c>
      <c r="I66" s="12">
        <v>4301071038</v>
      </c>
      <c r="J66" s="12">
        <v>4607111039248</v>
      </c>
      <c r="K66" s="13">
        <v>10</v>
      </c>
      <c r="L66" s="13">
        <v>12</v>
      </c>
      <c r="M66" t="s">
        <v>191</v>
      </c>
      <c r="N66">
        <f t="shared" si="2"/>
        <v>24</v>
      </c>
      <c r="O66" s="20">
        <f t="shared" si="3"/>
        <v>240</v>
      </c>
      <c r="P66" s="30">
        <f t="shared" si="4"/>
        <v>40</v>
      </c>
    </row>
    <row r="67" spans="1:16" ht="11.25" hidden="1" customHeight="1" outlineLevel="1" x14ac:dyDescent="0.2">
      <c r="A67" s="1"/>
      <c r="B67" s="4" t="s">
        <v>65</v>
      </c>
      <c r="C67" s="7"/>
      <c r="D67" s="16"/>
      <c r="G67"/>
      <c r="H67"/>
      <c r="I67"/>
      <c r="J67"/>
      <c r="K67"/>
      <c r="L67"/>
      <c r="O67"/>
      <c r="P67"/>
    </row>
    <row r="68" spans="1:16" ht="21.75" hidden="1" customHeight="1" outlineLevel="1" x14ac:dyDescent="0.2">
      <c r="A68" s="1"/>
      <c r="B68" s="4" t="s">
        <v>66</v>
      </c>
      <c r="C68" s="7"/>
      <c r="D68" s="16"/>
      <c r="G68"/>
      <c r="H68"/>
      <c r="I68"/>
      <c r="J68"/>
      <c r="K68"/>
      <c r="L68"/>
      <c r="O68"/>
      <c r="P68"/>
    </row>
    <row r="69" spans="1:16" ht="21.75" hidden="1" customHeight="1" outlineLevel="1" x14ac:dyDescent="0.2">
      <c r="A69" s="1"/>
      <c r="B69" s="4" t="s">
        <v>67</v>
      </c>
      <c r="C69" s="7"/>
      <c r="D69" s="16"/>
      <c r="G69"/>
      <c r="H69"/>
      <c r="I69"/>
      <c r="J69"/>
      <c r="K69"/>
      <c r="L69"/>
      <c r="O69"/>
      <c r="P69"/>
    </row>
    <row r="70" spans="1:16" ht="21.75" hidden="1" customHeight="1" outlineLevel="1" x14ac:dyDescent="0.2">
      <c r="A70" s="1"/>
      <c r="B70" s="4" t="s">
        <v>68</v>
      </c>
      <c r="C70" s="7"/>
      <c r="D70" s="16"/>
      <c r="G70"/>
      <c r="H70"/>
      <c r="I70"/>
      <c r="J70"/>
      <c r="K70"/>
      <c r="L70"/>
      <c r="O70"/>
      <c r="P70"/>
    </row>
    <row r="71" spans="1:16" ht="11.25" hidden="1" customHeight="1" outlineLevel="1" x14ac:dyDescent="0.2">
      <c r="A71" s="1"/>
      <c r="B71" s="4" t="s">
        <v>69</v>
      </c>
      <c r="C71" s="7"/>
      <c r="D71" s="16"/>
      <c r="G71"/>
      <c r="H71"/>
      <c r="I71"/>
      <c r="J71"/>
      <c r="K71"/>
      <c r="L71"/>
      <c r="O71"/>
      <c r="P71"/>
    </row>
    <row r="72" spans="1:16" ht="11.25" hidden="1" customHeight="1" outlineLevel="1" x14ac:dyDescent="0.2">
      <c r="A72" s="1"/>
      <c r="B72" s="4" t="s">
        <v>70</v>
      </c>
      <c r="C72" s="7"/>
      <c r="D72" s="16"/>
      <c r="G72"/>
      <c r="H72"/>
      <c r="I72"/>
      <c r="J72"/>
      <c r="K72"/>
      <c r="L72"/>
      <c r="O72"/>
      <c r="P72"/>
    </row>
    <row r="73" spans="1:16" ht="21.75" hidden="1" customHeight="1" outlineLevel="1" x14ac:dyDescent="0.2">
      <c r="A73" s="1"/>
      <c r="B73" s="4" t="s">
        <v>71</v>
      </c>
      <c r="C73" s="7"/>
      <c r="D73" s="16"/>
      <c r="G73"/>
      <c r="H73"/>
      <c r="I73"/>
      <c r="J73"/>
      <c r="K73"/>
      <c r="L73"/>
      <c r="O73"/>
      <c r="P73"/>
    </row>
    <row r="74" spans="1:16" ht="21.75" hidden="1" customHeight="1" outlineLevel="1" x14ac:dyDescent="0.2">
      <c r="A74" s="1"/>
      <c r="B74" s="4" t="s">
        <v>72</v>
      </c>
      <c r="C74" s="7"/>
      <c r="D74" s="16"/>
      <c r="G74"/>
      <c r="H74"/>
      <c r="I74"/>
      <c r="J74"/>
      <c r="K74"/>
      <c r="L74"/>
      <c r="O74"/>
      <c r="P74"/>
    </row>
    <row r="75" spans="1:16" ht="11.25" customHeight="1" outlineLevel="1" x14ac:dyDescent="0.2">
      <c r="A75" s="1"/>
      <c r="B75" s="15" t="s">
        <v>73</v>
      </c>
      <c r="C75" s="7" t="s">
        <v>132</v>
      </c>
      <c r="D75" s="28">
        <f>VALUE(LEFT(C75,LEN(C75)-3))</f>
        <v>60</v>
      </c>
      <c r="G75" s="12" t="s">
        <v>192</v>
      </c>
      <c r="H75" s="12" t="s">
        <v>193</v>
      </c>
      <c r="I75" s="12">
        <v>4301135826</v>
      </c>
      <c r="J75" s="12">
        <v>4620207490983</v>
      </c>
      <c r="K75" s="13">
        <v>12</v>
      </c>
      <c r="L75" s="13">
        <v>14</v>
      </c>
      <c r="M75" t="s">
        <v>194</v>
      </c>
      <c r="N75">
        <v>14</v>
      </c>
      <c r="O75" s="20">
        <f>N75*K75</f>
        <v>168</v>
      </c>
      <c r="P75" s="30">
        <f>O75-D75</f>
        <v>108</v>
      </c>
    </row>
    <row r="76" spans="1:16" ht="11.25" hidden="1" customHeight="1" outlineLevel="1" x14ac:dyDescent="0.2">
      <c r="A76" s="1"/>
      <c r="B76" s="4" t="s">
        <v>74</v>
      </c>
      <c r="C76" s="7"/>
      <c r="D76" s="16"/>
      <c r="G76"/>
      <c r="H76"/>
      <c r="I76"/>
      <c r="J76"/>
      <c r="K76"/>
      <c r="L76"/>
      <c r="O76"/>
      <c r="P76"/>
    </row>
    <row r="77" spans="1:16" ht="21.75" hidden="1" customHeight="1" outlineLevel="1" x14ac:dyDescent="0.2">
      <c r="A77" s="1"/>
      <c r="B77" s="4" t="s">
        <v>75</v>
      </c>
      <c r="C77" s="7"/>
      <c r="D77" s="16"/>
      <c r="G77"/>
      <c r="H77"/>
      <c r="I77"/>
      <c r="J77"/>
      <c r="K77"/>
      <c r="L77"/>
      <c r="O77"/>
      <c r="P77"/>
    </row>
    <row r="78" spans="1:16" ht="11.25" customHeight="1" outlineLevel="1" x14ac:dyDescent="0.2">
      <c r="A78" s="1"/>
      <c r="B78" s="15" t="s">
        <v>76</v>
      </c>
      <c r="C78" s="7" t="s">
        <v>137</v>
      </c>
      <c r="D78" s="28">
        <f>VALUE(LEFT(C78,LEN(C78)-3))</f>
        <v>150</v>
      </c>
      <c r="G78" s="12" t="s">
        <v>195</v>
      </c>
      <c r="H78" s="12" t="s">
        <v>196</v>
      </c>
      <c r="I78" s="12">
        <v>4301071062</v>
      </c>
      <c r="J78" s="12">
        <v>4607111036384</v>
      </c>
      <c r="K78" s="13">
        <v>5</v>
      </c>
      <c r="L78" s="13">
        <v>12</v>
      </c>
      <c r="M78" t="s">
        <v>197</v>
      </c>
      <c r="N78">
        <f>MROUND(D78,K78*L78)/K78</f>
        <v>36</v>
      </c>
      <c r="O78" s="20">
        <f>N78*K78</f>
        <v>180</v>
      </c>
      <c r="P78" s="30">
        <f>O78-D78</f>
        <v>30</v>
      </c>
    </row>
    <row r="79" spans="1:16" ht="21.75" hidden="1" customHeight="1" outlineLevel="1" x14ac:dyDescent="0.2">
      <c r="A79" s="1"/>
      <c r="B79" s="4" t="s">
        <v>77</v>
      </c>
      <c r="C79" s="7"/>
      <c r="D79" s="16"/>
      <c r="G79"/>
      <c r="H79"/>
      <c r="I79"/>
      <c r="J79"/>
      <c r="K79"/>
      <c r="L79"/>
      <c r="O79"/>
      <c r="P79"/>
    </row>
    <row r="80" spans="1:16" ht="11.25" customHeight="1" outlineLevel="1" x14ac:dyDescent="0.2">
      <c r="A80" s="1"/>
      <c r="B80" s="17" t="s">
        <v>78</v>
      </c>
      <c r="C80" s="22" t="s">
        <v>138</v>
      </c>
      <c r="D80" s="27">
        <f>VALUE(LEFT(C80,LEN(C80)-3))</f>
        <v>80</v>
      </c>
      <c r="E80" s="23"/>
      <c r="F80" s="19" t="s">
        <v>139</v>
      </c>
      <c r="G80" s="18"/>
      <c r="H80" s="18"/>
      <c r="I80" s="18"/>
      <c r="J80" s="18"/>
      <c r="K80" s="24"/>
      <c r="L80" s="24"/>
      <c r="M80" s="23"/>
      <c r="N80" s="23"/>
      <c r="O80" s="25"/>
    </row>
    <row r="81" spans="1:16" ht="21.75" hidden="1" customHeight="1" outlineLevel="1" x14ac:dyDescent="0.2">
      <c r="A81" s="1"/>
      <c r="B81" s="4" t="s">
        <v>79</v>
      </c>
      <c r="C81" s="7"/>
      <c r="D81" s="16"/>
      <c r="G81"/>
      <c r="H81"/>
      <c r="I81"/>
      <c r="J81"/>
      <c r="K81"/>
      <c r="L81"/>
      <c r="O81"/>
      <c r="P81"/>
    </row>
    <row r="82" spans="1:16" ht="21.75" hidden="1" customHeight="1" outlineLevel="1" x14ac:dyDescent="0.2">
      <c r="A82" s="1"/>
      <c r="B82" s="4" t="s">
        <v>80</v>
      </c>
      <c r="C82" s="7"/>
      <c r="D82" s="16"/>
      <c r="G82"/>
      <c r="H82"/>
      <c r="I82"/>
      <c r="J82"/>
      <c r="K82"/>
      <c r="L82"/>
      <c r="O82"/>
      <c r="P82"/>
    </row>
    <row r="83" spans="1:16" ht="21.75" hidden="1" customHeight="1" outlineLevel="1" x14ac:dyDescent="0.2">
      <c r="A83" s="1"/>
      <c r="B83" s="4" t="s">
        <v>81</v>
      </c>
      <c r="C83" s="7"/>
      <c r="D83" s="16"/>
      <c r="G83"/>
      <c r="H83"/>
      <c r="I83"/>
      <c r="J83"/>
      <c r="K83"/>
      <c r="L83"/>
      <c r="O83"/>
      <c r="P83"/>
    </row>
    <row r="84" spans="1:16" ht="11.25" hidden="1" customHeight="1" outlineLevel="1" x14ac:dyDescent="0.2">
      <c r="A84" s="1"/>
      <c r="B84" s="4" t="s">
        <v>82</v>
      </c>
      <c r="C84" s="7"/>
      <c r="D84" s="16"/>
      <c r="G84"/>
      <c r="H84"/>
      <c r="I84"/>
      <c r="J84"/>
      <c r="K84"/>
      <c r="L84"/>
      <c r="O84"/>
      <c r="P84"/>
    </row>
    <row r="85" spans="1:16" ht="11.25" hidden="1" customHeight="1" outlineLevel="1" x14ac:dyDescent="0.2">
      <c r="A85" s="1"/>
      <c r="B85" s="4" t="s">
        <v>83</v>
      </c>
      <c r="C85" s="7"/>
      <c r="D85" s="16"/>
      <c r="G85"/>
      <c r="H85"/>
      <c r="I85"/>
      <c r="J85"/>
      <c r="K85"/>
      <c r="L85"/>
      <c r="O85"/>
      <c r="P85"/>
    </row>
    <row r="86" spans="1:16" ht="21.75" customHeight="1" outlineLevel="1" x14ac:dyDescent="0.2">
      <c r="A86" s="5"/>
      <c r="B86" s="17" t="s">
        <v>84</v>
      </c>
      <c r="C86" s="22" t="s">
        <v>131</v>
      </c>
      <c r="D86" s="27">
        <f t="shared" ref="D86:D87" si="5">VALUE(LEFT(C86,LEN(C86)-3))</f>
        <v>120</v>
      </c>
      <c r="E86" s="23"/>
      <c r="F86" s="19" t="s">
        <v>139</v>
      </c>
      <c r="G86" s="18"/>
      <c r="H86" s="18"/>
      <c r="I86" s="18"/>
      <c r="J86" s="18"/>
      <c r="K86" s="24"/>
      <c r="L86" s="24"/>
      <c r="M86" s="23"/>
      <c r="N86" s="23"/>
      <c r="O86" s="25"/>
    </row>
    <row r="87" spans="1:16" ht="11.25" customHeight="1" outlineLevel="1" x14ac:dyDescent="0.2">
      <c r="A87" s="1"/>
      <c r="B87" s="17" t="s">
        <v>85</v>
      </c>
      <c r="C87" s="22" t="s">
        <v>131</v>
      </c>
      <c r="D87" s="27">
        <f t="shared" si="5"/>
        <v>120</v>
      </c>
      <c r="E87" s="23"/>
      <c r="F87" s="19" t="s">
        <v>139</v>
      </c>
      <c r="G87" s="18"/>
      <c r="H87" s="18"/>
      <c r="I87" s="18"/>
      <c r="J87" s="18"/>
      <c r="K87" s="24"/>
      <c r="L87" s="24"/>
      <c r="M87" s="23"/>
      <c r="N87" s="23"/>
      <c r="O87" s="25"/>
    </row>
    <row r="88" spans="1:16" ht="21.75" hidden="1" customHeight="1" outlineLevel="1" x14ac:dyDescent="0.2">
      <c r="A88" s="1"/>
      <c r="B88" s="4" t="s">
        <v>86</v>
      </c>
      <c r="C88" s="7"/>
      <c r="D88" s="16"/>
      <c r="G88"/>
      <c r="H88"/>
      <c r="I88"/>
      <c r="J88"/>
      <c r="K88"/>
      <c r="L88"/>
      <c r="O88"/>
      <c r="P88"/>
    </row>
    <row r="89" spans="1:16" ht="11.25" hidden="1" customHeight="1" outlineLevel="1" x14ac:dyDescent="0.2">
      <c r="A89" s="1"/>
      <c r="B89" s="4" t="s">
        <v>87</v>
      </c>
      <c r="C89" s="7"/>
      <c r="D89" s="16"/>
      <c r="G89"/>
      <c r="H89"/>
      <c r="I89"/>
      <c r="J89"/>
      <c r="K89"/>
      <c r="L89"/>
      <c r="O89"/>
      <c r="P89"/>
    </row>
    <row r="90" spans="1:16" ht="21.75" hidden="1" customHeight="1" outlineLevel="1" x14ac:dyDescent="0.2">
      <c r="A90" s="1"/>
      <c r="B90" s="4" t="s">
        <v>88</v>
      </c>
      <c r="C90" s="7"/>
      <c r="D90" s="16"/>
      <c r="G90"/>
      <c r="H90"/>
      <c r="I90"/>
      <c r="J90"/>
      <c r="K90"/>
      <c r="L90"/>
      <c r="O90"/>
      <c r="P90"/>
    </row>
    <row r="91" spans="1:16" ht="21.75" hidden="1" customHeight="1" outlineLevel="1" x14ac:dyDescent="0.2">
      <c r="A91" s="1"/>
      <c r="B91" s="4" t="s">
        <v>89</v>
      </c>
      <c r="C91" s="7"/>
      <c r="D91" s="16"/>
      <c r="G91"/>
      <c r="H91"/>
      <c r="I91"/>
      <c r="J91"/>
      <c r="K91"/>
      <c r="L91"/>
      <c r="O91"/>
      <c r="P91"/>
    </row>
    <row r="92" spans="1:16" ht="11.25" customHeight="1" outlineLevel="1" x14ac:dyDescent="0.2">
      <c r="A92" s="5"/>
      <c r="B92" s="15" t="s">
        <v>90</v>
      </c>
      <c r="C92" s="7" t="s">
        <v>134</v>
      </c>
      <c r="D92" s="28">
        <f>VALUE(LEFT(C92,LEN(C92)-3))</f>
        <v>500</v>
      </c>
      <c r="G92" s="12" t="s">
        <v>198</v>
      </c>
      <c r="H92" s="12" t="s">
        <v>199</v>
      </c>
      <c r="I92" s="12">
        <v>4301071050</v>
      </c>
      <c r="J92" s="12">
        <v>4607111036216</v>
      </c>
      <c r="K92" s="13">
        <v>5</v>
      </c>
      <c r="L92" s="13">
        <v>12</v>
      </c>
      <c r="M92" t="s">
        <v>200</v>
      </c>
      <c r="N92">
        <f>MROUND(D92,K92*L92)/K92</f>
        <v>96</v>
      </c>
      <c r="O92" s="20">
        <f>N92*K92</f>
        <v>480</v>
      </c>
      <c r="P92" s="30">
        <f>O92-D92</f>
        <v>-20</v>
      </c>
    </row>
    <row r="93" spans="1:16" ht="11.25" hidden="1" customHeight="1" outlineLevel="1" x14ac:dyDescent="0.2">
      <c r="A93" s="1"/>
      <c r="B93" s="4" t="s">
        <v>91</v>
      </c>
      <c r="C93" s="7"/>
      <c r="D93" s="16"/>
      <c r="G93"/>
      <c r="H93"/>
      <c r="I93"/>
      <c r="J93"/>
      <c r="K93"/>
      <c r="L93"/>
      <c r="O93"/>
      <c r="P93"/>
    </row>
    <row r="94" spans="1:16" ht="11.25" hidden="1" customHeight="1" outlineLevel="1" x14ac:dyDescent="0.2">
      <c r="A94" s="1"/>
      <c r="B94" s="4" t="s">
        <v>92</v>
      </c>
      <c r="C94" s="7"/>
      <c r="D94" s="16"/>
      <c r="G94"/>
      <c r="H94"/>
      <c r="I94"/>
      <c r="J94"/>
      <c r="K94"/>
      <c r="L94"/>
      <c r="O94"/>
      <c r="P94"/>
    </row>
    <row r="95" spans="1:16" ht="21.75" customHeight="1" outlineLevel="1" x14ac:dyDescent="0.2">
      <c r="A95" s="5"/>
      <c r="B95" s="15" t="s">
        <v>93</v>
      </c>
      <c r="C95" s="7" t="s">
        <v>134</v>
      </c>
      <c r="D95" s="28">
        <f>VALUE(LEFT(C95,LEN(C95)-3))</f>
        <v>500</v>
      </c>
      <c r="G95" s="12" t="s">
        <v>201</v>
      </c>
      <c r="H95" s="12" t="s">
        <v>202</v>
      </c>
      <c r="I95" s="12">
        <v>4301071029</v>
      </c>
      <c r="J95" s="12">
        <v>4607111035899</v>
      </c>
      <c r="K95" s="13">
        <v>5</v>
      </c>
      <c r="L95" s="13">
        <v>12</v>
      </c>
      <c r="M95" t="s">
        <v>203</v>
      </c>
      <c r="N95">
        <f>MROUND(D95,K95*L95)/K95</f>
        <v>96</v>
      </c>
      <c r="O95" s="20">
        <f>N95*K95</f>
        <v>480</v>
      </c>
      <c r="P95" s="30">
        <f>O95-D95</f>
        <v>-20</v>
      </c>
    </row>
    <row r="96" spans="1:16" ht="11.25" hidden="1" customHeight="1" outlineLevel="1" x14ac:dyDescent="0.2">
      <c r="A96" s="5"/>
      <c r="B96" s="4" t="s">
        <v>94</v>
      </c>
      <c r="C96" s="7"/>
      <c r="D96" s="16"/>
      <c r="G96"/>
      <c r="H96"/>
      <c r="I96"/>
      <c r="J96"/>
      <c r="K96"/>
      <c r="L96"/>
      <c r="O96"/>
      <c r="P96"/>
    </row>
    <row r="97" spans="1:16" ht="11.25" hidden="1" customHeight="1" outlineLevel="1" x14ac:dyDescent="0.2">
      <c r="A97" s="5"/>
      <c r="B97" s="4" t="s">
        <v>95</v>
      </c>
      <c r="C97" s="7"/>
      <c r="D97" s="16"/>
      <c r="G97"/>
      <c r="H97"/>
      <c r="I97"/>
      <c r="J97"/>
      <c r="K97"/>
      <c r="L97"/>
      <c r="O97"/>
      <c r="P97"/>
    </row>
    <row r="98" spans="1:16" ht="11.25" hidden="1" customHeight="1" outlineLevel="1" x14ac:dyDescent="0.2">
      <c r="A98" s="1"/>
      <c r="B98" s="4" t="s">
        <v>96</v>
      </c>
      <c r="C98" s="7"/>
      <c r="D98" s="16"/>
      <c r="G98"/>
      <c r="H98"/>
      <c r="I98"/>
      <c r="J98"/>
      <c r="K98"/>
      <c r="L98"/>
      <c r="O98"/>
      <c r="P98"/>
    </row>
    <row r="99" spans="1:16" ht="11.25" hidden="1" customHeight="1" outlineLevel="1" x14ac:dyDescent="0.2">
      <c r="A99" s="1"/>
      <c r="B99" s="4" t="s">
        <v>97</v>
      </c>
      <c r="C99" s="7"/>
      <c r="D99" s="16"/>
      <c r="G99"/>
      <c r="H99"/>
      <c r="I99"/>
      <c r="J99"/>
      <c r="K99"/>
      <c r="L99"/>
      <c r="O99"/>
      <c r="P99"/>
    </row>
    <row r="100" spans="1:16" ht="11.25" hidden="1" customHeight="1" outlineLevel="1" x14ac:dyDescent="0.2">
      <c r="A100" s="1"/>
      <c r="B100" s="4" t="s">
        <v>98</v>
      </c>
      <c r="C100" s="7"/>
      <c r="D100" s="16"/>
      <c r="G100"/>
      <c r="H100"/>
      <c r="I100"/>
      <c r="J100"/>
      <c r="K100"/>
      <c r="L100"/>
      <c r="O100"/>
      <c r="P100"/>
    </row>
    <row r="101" spans="1:16" ht="11.25" customHeight="1" outlineLevel="1" x14ac:dyDescent="0.2">
      <c r="A101" s="5"/>
      <c r="B101" s="17" t="s">
        <v>99</v>
      </c>
      <c r="C101" s="22" t="s">
        <v>129</v>
      </c>
      <c r="D101" s="27">
        <f>VALUE(LEFT(C101,LEN(C101)-3))</f>
        <v>100</v>
      </c>
      <c r="E101" s="23"/>
      <c r="F101" s="19" t="s">
        <v>139</v>
      </c>
      <c r="G101" s="18"/>
      <c r="H101" s="18"/>
      <c r="I101" s="18"/>
      <c r="J101" s="18"/>
      <c r="K101" s="24"/>
      <c r="L101" s="24"/>
      <c r="M101" s="23"/>
      <c r="N101" s="23"/>
      <c r="O101" s="25"/>
    </row>
    <row r="102" spans="1:16" ht="11.25" hidden="1" customHeight="1" outlineLevel="1" x14ac:dyDescent="0.2">
      <c r="A102" s="1"/>
      <c r="B102" s="4" t="s">
        <v>100</v>
      </c>
      <c r="C102" s="7"/>
      <c r="D102" s="16"/>
      <c r="G102"/>
      <c r="H102"/>
      <c r="I102"/>
      <c r="J102"/>
      <c r="K102"/>
      <c r="L102"/>
      <c r="O102"/>
      <c r="P102"/>
    </row>
    <row r="103" spans="1:16" ht="11.25" hidden="1" customHeight="1" outlineLevel="1" x14ac:dyDescent="0.2">
      <c r="A103" s="1"/>
      <c r="B103" s="4" t="s">
        <v>101</v>
      </c>
      <c r="C103" s="7"/>
      <c r="D103" s="16"/>
      <c r="G103"/>
      <c r="H103"/>
      <c r="I103"/>
      <c r="J103"/>
      <c r="K103"/>
      <c r="L103"/>
      <c r="O103"/>
      <c r="P103"/>
    </row>
    <row r="104" spans="1:16" ht="11.25" hidden="1" customHeight="1" outlineLevel="1" x14ac:dyDescent="0.2">
      <c r="A104" s="1"/>
      <c r="B104" s="4" t="s">
        <v>102</v>
      </c>
      <c r="C104" s="7"/>
      <c r="D104" s="16"/>
      <c r="G104"/>
      <c r="H104"/>
      <c r="I104"/>
      <c r="J104"/>
      <c r="K104"/>
      <c r="L104"/>
      <c r="O104"/>
      <c r="P104"/>
    </row>
    <row r="105" spans="1:16" ht="11.25" hidden="1" customHeight="1" outlineLevel="1" x14ac:dyDescent="0.2">
      <c r="A105" s="1"/>
      <c r="B105" s="4" t="s">
        <v>103</v>
      </c>
      <c r="C105" s="7"/>
      <c r="D105" s="16"/>
      <c r="G105"/>
      <c r="H105"/>
      <c r="I105"/>
      <c r="J105"/>
      <c r="K105"/>
      <c r="L105"/>
      <c r="O105"/>
      <c r="P105"/>
    </row>
    <row r="106" spans="1:16" ht="11.25" hidden="1" customHeight="1" outlineLevel="1" x14ac:dyDescent="0.2">
      <c r="A106" s="1"/>
      <c r="B106" s="4" t="s">
        <v>104</v>
      </c>
      <c r="C106" s="7"/>
      <c r="D106" s="16"/>
      <c r="G106"/>
      <c r="H106"/>
      <c r="I106"/>
      <c r="J106"/>
      <c r="K106"/>
      <c r="L106"/>
      <c r="O106"/>
      <c r="P106"/>
    </row>
    <row r="107" spans="1:16" ht="11.25" hidden="1" customHeight="1" outlineLevel="1" x14ac:dyDescent="0.2">
      <c r="A107" s="1"/>
      <c r="B107" s="4" t="s">
        <v>105</v>
      </c>
      <c r="C107" s="7"/>
      <c r="D107" s="16"/>
      <c r="G107"/>
      <c r="H107"/>
      <c r="I107"/>
      <c r="J107"/>
      <c r="K107"/>
      <c r="L107"/>
      <c r="O107"/>
      <c r="P107"/>
    </row>
    <row r="108" spans="1:16" ht="11.25" hidden="1" customHeight="1" outlineLevel="1" x14ac:dyDescent="0.2">
      <c r="A108" s="1"/>
      <c r="B108" s="4" t="s">
        <v>106</v>
      </c>
      <c r="C108" s="7"/>
      <c r="D108" s="16"/>
      <c r="G108"/>
      <c r="H108"/>
      <c r="I108"/>
      <c r="J108"/>
      <c r="K108"/>
      <c r="L108"/>
      <c r="O108"/>
      <c r="P108"/>
    </row>
    <row r="109" spans="1:16" ht="11.25" hidden="1" customHeight="1" outlineLevel="1" x14ac:dyDescent="0.2">
      <c r="A109" s="1"/>
      <c r="B109" s="4" t="s">
        <v>107</v>
      </c>
      <c r="C109" s="7"/>
      <c r="D109" s="16"/>
      <c r="G109"/>
      <c r="H109"/>
      <c r="I109"/>
      <c r="J109"/>
      <c r="K109"/>
      <c r="L109"/>
      <c r="O109"/>
      <c r="P109"/>
    </row>
    <row r="110" spans="1:16" ht="11.25" customHeight="1" outlineLevel="1" x14ac:dyDescent="0.2">
      <c r="A110" s="5"/>
      <c r="B110" s="17" t="s">
        <v>108</v>
      </c>
      <c r="C110" s="22" t="s">
        <v>129</v>
      </c>
      <c r="D110" s="27">
        <f t="shared" ref="D110:D113" si="6">VALUE(LEFT(C110,LEN(C110)-3))</f>
        <v>100</v>
      </c>
      <c r="E110" s="23"/>
      <c r="F110" s="19" t="s">
        <v>139</v>
      </c>
      <c r="G110" s="18"/>
      <c r="H110" s="18"/>
      <c r="I110" s="18"/>
      <c r="J110" s="18"/>
      <c r="K110" s="24"/>
      <c r="L110" s="24"/>
      <c r="M110" s="23"/>
      <c r="N110" s="23"/>
      <c r="O110" s="25"/>
    </row>
    <row r="111" spans="1:16" ht="11.25" customHeight="1" outlineLevel="1" x14ac:dyDescent="0.2">
      <c r="A111" s="1"/>
      <c r="B111" s="15" t="s">
        <v>109</v>
      </c>
      <c r="C111" s="7" t="s">
        <v>131</v>
      </c>
      <c r="D111" s="28">
        <f t="shared" si="6"/>
        <v>120</v>
      </c>
      <c r="F111" s="21"/>
      <c r="G111" s="12" t="s">
        <v>204</v>
      </c>
      <c r="H111" s="12" t="s">
        <v>205</v>
      </c>
      <c r="I111" s="12">
        <v>4301135607</v>
      </c>
      <c r="J111" s="12">
        <v>4607111039613</v>
      </c>
      <c r="K111" s="13">
        <v>30</v>
      </c>
      <c r="L111" s="13">
        <v>14</v>
      </c>
      <c r="M111" t="s">
        <v>206</v>
      </c>
      <c r="N111">
        <v>14</v>
      </c>
      <c r="O111" s="20">
        <f t="shared" ref="O111:O113" si="7">N111*K111</f>
        <v>420</v>
      </c>
      <c r="P111" s="30">
        <f t="shared" ref="P111:P113" si="8">O111-D111</f>
        <v>300</v>
      </c>
    </row>
    <row r="112" spans="1:16" ht="11.25" customHeight="1" outlineLevel="1" x14ac:dyDescent="0.2">
      <c r="A112" s="5"/>
      <c r="B112" s="15" t="s">
        <v>110</v>
      </c>
      <c r="C112" s="7" t="s">
        <v>131</v>
      </c>
      <c r="D112" s="28">
        <f t="shared" si="6"/>
        <v>120</v>
      </c>
      <c r="G112" s="12" t="s">
        <v>207</v>
      </c>
      <c r="H112" s="12" t="s">
        <v>208</v>
      </c>
      <c r="I112" s="12">
        <v>4301135824</v>
      </c>
      <c r="J112" s="12">
        <v>4607111039095</v>
      </c>
      <c r="K112" s="13">
        <v>12</v>
      </c>
      <c r="L112" s="13">
        <v>14</v>
      </c>
      <c r="M112" t="s">
        <v>209</v>
      </c>
      <c r="N112">
        <f t="shared" ref="N112:N113" si="9">MROUND(D112,K112*L112)/K112</f>
        <v>14</v>
      </c>
      <c r="O112" s="20">
        <f t="shared" si="7"/>
        <v>168</v>
      </c>
      <c r="P112" s="30">
        <f t="shared" si="8"/>
        <v>48</v>
      </c>
    </row>
    <row r="113" spans="1:16" ht="11.25" customHeight="1" outlineLevel="1" x14ac:dyDescent="0.2">
      <c r="A113" s="5"/>
      <c r="B113" s="15" t="s">
        <v>111</v>
      </c>
      <c r="C113" s="7" t="s">
        <v>131</v>
      </c>
      <c r="D113" s="28">
        <f t="shared" si="6"/>
        <v>120</v>
      </c>
      <c r="G113" s="12" t="s">
        <v>210</v>
      </c>
      <c r="H113" s="12" t="s">
        <v>211</v>
      </c>
      <c r="I113" s="12">
        <v>4301135550</v>
      </c>
      <c r="J113" s="12">
        <v>4607111034199</v>
      </c>
      <c r="K113" s="13">
        <v>12</v>
      </c>
      <c r="L113" s="13">
        <v>14</v>
      </c>
      <c r="M113" t="s">
        <v>212</v>
      </c>
      <c r="N113">
        <f t="shared" si="9"/>
        <v>14</v>
      </c>
      <c r="O113" s="20">
        <f t="shared" si="7"/>
        <v>168</v>
      </c>
      <c r="P113" s="30">
        <f t="shared" si="8"/>
        <v>48</v>
      </c>
    </row>
    <row r="114" spans="1:16" ht="11.25" hidden="1" customHeight="1" outlineLevel="1" x14ac:dyDescent="0.2">
      <c r="A114" s="1"/>
      <c r="B114" s="4" t="s">
        <v>112</v>
      </c>
      <c r="C114" s="7"/>
      <c r="D114" s="16"/>
      <c r="G114"/>
      <c r="H114"/>
      <c r="I114"/>
      <c r="J114"/>
      <c r="K114"/>
      <c r="L114"/>
      <c r="O114"/>
      <c r="P114"/>
    </row>
    <row r="115" spans="1:16" ht="11.25" customHeight="1" outlineLevel="1" x14ac:dyDescent="0.2">
      <c r="A115" s="5"/>
      <c r="B115" s="15" t="s">
        <v>113</v>
      </c>
      <c r="C115" s="7" t="s">
        <v>131</v>
      </c>
      <c r="D115" s="28">
        <f>VALUE(LEFT(C115,LEN(C115)-3))</f>
        <v>120</v>
      </c>
      <c r="G115" s="12" t="s">
        <v>213</v>
      </c>
      <c r="H115" s="12" t="s">
        <v>214</v>
      </c>
      <c r="I115" s="12">
        <v>4301131047</v>
      </c>
      <c r="J115" s="12">
        <v>4607111034120</v>
      </c>
      <c r="K115" s="13">
        <v>12</v>
      </c>
      <c r="L115" s="13">
        <v>14</v>
      </c>
      <c r="M115" t="s">
        <v>215</v>
      </c>
      <c r="N115">
        <f>MROUND(D115,K115*L115)/K115</f>
        <v>14</v>
      </c>
      <c r="O115" s="20">
        <f>N115*K115</f>
        <v>168</v>
      </c>
      <c r="P115" s="30">
        <f>O115-D115</f>
        <v>48</v>
      </c>
    </row>
    <row r="116" spans="1:16" ht="11.25" hidden="1" customHeight="1" outlineLevel="1" x14ac:dyDescent="0.2">
      <c r="A116" s="5"/>
      <c r="B116" s="11" t="s">
        <v>114</v>
      </c>
      <c r="C116" s="7"/>
      <c r="D116" s="16"/>
      <c r="G116"/>
      <c r="H116"/>
      <c r="I116"/>
      <c r="J116"/>
      <c r="K116"/>
      <c r="L116"/>
      <c r="O116"/>
      <c r="P116"/>
    </row>
    <row r="117" spans="1:16" ht="11.25" hidden="1" customHeight="1" outlineLevel="1" x14ac:dyDescent="0.2">
      <c r="A117" s="1"/>
      <c r="B117" s="4" t="s">
        <v>115</v>
      </c>
      <c r="C117" s="7"/>
      <c r="D117" s="16"/>
      <c r="G117"/>
      <c r="H117"/>
      <c r="I117"/>
      <c r="J117"/>
      <c r="K117"/>
      <c r="L117"/>
      <c r="O117"/>
      <c r="P117"/>
    </row>
    <row r="118" spans="1:16" ht="11.25" hidden="1" customHeight="1" outlineLevel="1" x14ac:dyDescent="0.2">
      <c r="A118" s="1"/>
      <c r="B118" s="4" t="s">
        <v>116</v>
      </c>
      <c r="C118" s="7"/>
      <c r="D118" s="16"/>
      <c r="G118"/>
      <c r="H118"/>
      <c r="I118"/>
      <c r="J118"/>
      <c r="K118"/>
      <c r="L118"/>
      <c r="O118"/>
      <c r="P118"/>
    </row>
    <row r="119" spans="1:16" ht="11.25" hidden="1" customHeight="1" outlineLevel="1" x14ac:dyDescent="0.2">
      <c r="A119" s="1"/>
      <c r="B119" s="4" t="s">
        <v>117</v>
      </c>
      <c r="C119" s="7"/>
      <c r="D119" s="16"/>
      <c r="G119"/>
      <c r="H119"/>
      <c r="I119"/>
      <c r="J119"/>
      <c r="K119"/>
      <c r="L119"/>
      <c r="O119"/>
      <c r="P119"/>
    </row>
    <row r="120" spans="1:16" ht="11.25" hidden="1" customHeight="1" outlineLevel="1" x14ac:dyDescent="0.2">
      <c r="A120" s="1"/>
      <c r="B120" s="4" t="s">
        <v>118</v>
      </c>
      <c r="C120" s="7"/>
      <c r="D120" s="16"/>
      <c r="G120"/>
      <c r="H120"/>
      <c r="I120"/>
      <c r="J120"/>
      <c r="K120"/>
      <c r="L120"/>
      <c r="O120"/>
      <c r="P120"/>
    </row>
    <row r="121" spans="1:16" ht="11.25" customHeight="1" outlineLevel="1" x14ac:dyDescent="0.2">
      <c r="A121" s="5"/>
      <c r="B121" s="15" t="s">
        <v>119</v>
      </c>
      <c r="C121" s="7" t="s">
        <v>131</v>
      </c>
      <c r="D121" s="28">
        <f>VALUE(LEFT(C121,LEN(C121)-3))</f>
        <v>120</v>
      </c>
      <c r="G121" s="12" t="s">
        <v>216</v>
      </c>
      <c r="H121" s="12" t="s">
        <v>217</v>
      </c>
      <c r="I121" s="12">
        <v>4301135285</v>
      </c>
      <c r="J121" s="12">
        <v>4607111036407</v>
      </c>
      <c r="K121" s="13">
        <v>14</v>
      </c>
      <c r="L121" s="13">
        <v>14</v>
      </c>
      <c r="M121" t="s">
        <v>218</v>
      </c>
      <c r="N121">
        <f>MROUND(D121,K121*L121)/K121</f>
        <v>14</v>
      </c>
      <c r="O121" s="20">
        <f>N121*K121</f>
        <v>196</v>
      </c>
      <c r="P121" s="30">
        <f>O121-D121</f>
        <v>76</v>
      </c>
    </row>
    <row r="122" spans="1:16" ht="11.25" hidden="1" customHeight="1" outlineLevel="1" x14ac:dyDescent="0.2">
      <c r="A122" s="5"/>
      <c r="B122" s="6" t="s">
        <v>120</v>
      </c>
      <c r="C122" s="7"/>
      <c r="D122" s="16"/>
      <c r="G122"/>
      <c r="H122"/>
      <c r="I122"/>
      <c r="J122"/>
      <c r="K122"/>
      <c r="L122"/>
      <c r="O122"/>
      <c r="P122"/>
    </row>
    <row r="123" spans="1:16" ht="11.25" customHeight="1" outlineLevel="1" x14ac:dyDescent="0.2">
      <c r="A123" s="5"/>
      <c r="B123" s="15" t="s">
        <v>121</v>
      </c>
      <c r="C123" s="7" t="s">
        <v>131</v>
      </c>
      <c r="D123" s="28">
        <f t="shared" ref="D123:D124" si="10">VALUE(LEFT(C123,LEN(C123)-3))</f>
        <v>120</v>
      </c>
      <c r="G123" s="12" t="s">
        <v>219</v>
      </c>
      <c r="H123" s="12" t="s">
        <v>220</v>
      </c>
      <c r="I123" s="12">
        <v>4301135555</v>
      </c>
      <c r="J123" s="12">
        <v>4607111034014</v>
      </c>
      <c r="K123" s="13">
        <v>12</v>
      </c>
      <c r="L123" s="13">
        <v>14</v>
      </c>
      <c r="M123" t="s">
        <v>221</v>
      </c>
      <c r="N123">
        <f t="shared" ref="N123:N124" si="11">MROUND(D123,K123*L123)/K123</f>
        <v>14</v>
      </c>
      <c r="O123" s="20">
        <f t="shared" ref="O123:O124" si="12">N123*K123</f>
        <v>168</v>
      </c>
      <c r="P123" s="30">
        <f t="shared" ref="P123:P124" si="13">O123-D123</f>
        <v>48</v>
      </c>
    </row>
    <row r="124" spans="1:16" ht="11.25" customHeight="1" outlineLevel="1" x14ac:dyDescent="0.2">
      <c r="A124" s="5"/>
      <c r="B124" s="15" t="s">
        <v>122</v>
      </c>
      <c r="C124" s="7" t="s">
        <v>131</v>
      </c>
      <c r="D124" s="28">
        <f t="shared" si="10"/>
        <v>120</v>
      </c>
      <c r="G124" s="12" t="s">
        <v>222</v>
      </c>
      <c r="H124" s="12" t="s">
        <v>223</v>
      </c>
      <c r="I124" s="12">
        <v>4301135532</v>
      </c>
      <c r="J124" s="12">
        <v>4607111033994</v>
      </c>
      <c r="K124" s="13">
        <v>12</v>
      </c>
      <c r="L124" s="13">
        <v>14</v>
      </c>
      <c r="M124" t="s">
        <v>224</v>
      </c>
      <c r="N124">
        <f t="shared" si="11"/>
        <v>14</v>
      </c>
      <c r="O124" s="20">
        <f t="shared" si="12"/>
        <v>168</v>
      </c>
      <c r="P124" s="30">
        <f t="shared" si="13"/>
        <v>48</v>
      </c>
    </row>
    <row r="125" spans="1:16" ht="11.25" hidden="1" customHeight="1" outlineLevel="1" x14ac:dyDescent="0.2">
      <c r="A125" s="1"/>
      <c r="B125" s="4" t="s">
        <v>123</v>
      </c>
      <c r="C125" s="7"/>
      <c r="D125" s="16"/>
      <c r="G125"/>
      <c r="H125"/>
      <c r="I125"/>
      <c r="J125"/>
      <c r="K125"/>
      <c r="L125"/>
      <c r="O125"/>
      <c r="P125"/>
    </row>
    <row r="126" spans="1:16" ht="11.25" hidden="1" customHeight="1" outlineLevel="1" x14ac:dyDescent="0.2">
      <c r="A126" s="1"/>
      <c r="B126" s="4" t="s">
        <v>124</v>
      </c>
      <c r="C126" s="7"/>
      <c r="D126" s="16"/>
      <c r="G126"/>
      <c r="H126"/>
      <c r="I126"/>
      <c r="J126"/>
      <c r="K126"/>
      <c r="L126"/>
      <c r="O126"/>
      <c r="P126"/>
    </row>
    <row r="127" spans="1:16" ht="11.25" hidden="1" customHeight="1" outlineLevel="1" x14ac:dyDescent="0.2">
      <c r="A127" s="1"/>
      <c r="B127" s="4" t="s">
        <v>125</v>
      </c>
      <c r="C127" s="7"/>
      <c r="D127" s="16"/>
      <c r="G127"/>
      <c r="H127"/>
      <c r="I127"/>
      <c r="J127"/>
      <c r="K127"/>
      <c r="L127"/>
      <c r="O127"/>
      <c r="P127"/>
    </row>
    <row r="128" spans="1:16" ht="11.25" customHeight="1" outlineLevel="1" x14ac:dyDescent="0.2">
      <c r="A128" s="5"/>
      <c r="B128" s="15" t="s">
        <v>126</v>
      </c>
      <c r="C128" s="7" t="s">
        <v>137</v>
      </c>
      <c r="D128" s="28">
        <f>VALUE(LEFT(C128,LEN(C128)-3))</f>
        <v>150</v>
      </c>
      <c r="G128" s="12" t="s">
        <v>225</v>
      </c>
      <c r="H128" s="12" t="s">
        <v>226</v>
      </c>
      <c r="I128" s="12">
        <v>4301136053</v>
      </c>
      <c r="J128" s="12">
        <v>4640242180236</v>
      </c>
      <c r="K128" s="13">
        <v>5</v>
      </c>
      <c r="L128" s="13">
        <v>12</v>
      </c>
      <c r="M128" t="s">
        <v>227</v>
      </c>
      <c r="N128">
        <f>MROUND(D128,K128*L128)/K128</f>
        <v>36</v>
      </c>
      <c r="O128" s="20">
        <f>N128*K128</f>
        <v>180</v>
      </c>
      <c r="P128" s="30">
        <f>O128-D128</f>
        <v>30</v>
      </c>
    </row>
    <row r="129" spans="1:14" customFormat="1" ht="11.25" hidden="1" customHeight="1" outlineLevel="1" x14ac:dyDescent="0.2">
      <c r="A129" s="1"/>
      <c r="B129" s="4" t="s">
        <v>127</v>
      </c>
      <c r="C129" s="7"/>
      <c r="D129" s="16"/>
    </row>
    <row r="130" spans="1:14" x14ac:dyDescent="0.2">
      <c r="N130">
        <f>SUBTOTAL(9,N3:N129)</f>
        <v>706</v>
      </c>
    </row>
  </sheetData>
  <autoFilter ref="B2:C129" xr:uid="{C242AB7A-E9EB-4621-8C8B-6292DC9495AE}">
    <filterColumn colId="1">
      <customFilters>
        <customFilter operator="notEqual" val=" "/>
      </custom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Uaer4</cp:lastModifiedBy>
  <cp:revision>1</cp:revision>
  <cp:lastPrinted>2025-10-28T06:29:14Z</cp:lastPrinted>
  <dcterms:created xsi:type="dcterms:W3CDTF">2025-10-10T10:45:59Z</dcterms:created>
  <dcterms:modified xsi:type="dcterms:W3CDTF">2025-10-30T08:51:03Z</dcterms:modified>
</cp:coreProperties>
</file>