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FF5EB502-0C0D-47CA-9E81-5D63601DF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" l="1"/>
  <c r="M7" i="1"/>
  <c r="T7" i="1" s="1"/>
  <c r="U7" i="1" s="1"/>
  <c r="M8" i="1"/>
  <c r="T8" i="1" s="1"/>
  <c r="M9" i="1"/>
  <c r="T9" i="1" s="1"/>
  <c r="U9" i="1" s="1"/>
  <c r="M10" i="1"/>
  <c r="T10" i="1" s="1"/>
  <c r="U10" i="1" s="1"/>
  <c r="M11" i="1"/>
  <c r="T11" i="1" s="1"/>
  <c r="U11" i="1" s="1"/>
  <c r="M12" i="1"/>
  <c r="T12" i="1" s="1"/>
  <c r="U12" i="1" s="1"/>
  <c r="M13" i="1"/>
  <c r="T13" i="1" s="1"/>
  <c r="U13" i="1" s="1"/>
  <c r="M14" i="1"/>
  <c r="T14" i="1" s="1"/>
  <c r="U14" i="1" s="1"/>
  <c r="M15" i="1"/>
  <c r="T15" i="1" s="1"/>
  <c r="M16" i="1"/>
  <c r="T16" i="1" s="1"/>
  <c r="M17" i="1"/>
  <c r="T17" i="1" s="1"/>
  <c r="U17" i="1" s="1"/>
  <c r="M18" i="1"/>
  <c r="T18" i="1" s="1"/>
  <c r="M19" i="1"/>
  <c r="T19" i="1" s="1"/>
  <c r="M20" i="1"/>
  <c r="T20" i="1" s="1"/>
  <c r="U20" i="1" s="1"/>
  <c r="M21" i="1"/>
  <c r="T21" i="1" s="1"/>
  <c r="U21" i="1" s="1"/>
  <c r="M22" i="1"/>
  <c r="T22" i="1" s="1"/>
  <c r="M23" i="1"/>
  <c r="T23" i="1" s="1"/>
  <c r="M24" i="1"/>
  <c r="T24" i="1" s="1"/>
  <c r="U24" i="1" s="1"/>
  <c r="M25" i="1"/>
  <c r="T25" i="1" s="1"/>
  <c r="M26" i="1"/>
  <c r="T26" i="1" s="1"/>
  <c r="M27" i="1"/>
  <c r="T27" i="1" s="1"/>
  <c r="U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U33" i="1" s="1"/>
  <c r="M34" i="1"/>
  <c r="T34" i="1" s="1"/>
  <c r="M35" i="1"/>
  <c r="T35" i="1" s="1"/>
  <c r="U35" i="1" s="1"/>
  <c r="M36" i="1"/>
  <c r="T36" i="1" s="1"/>
  <c r="M37" i="1"/>
  <c r="T37" i="1" s="1"/>
  <c r="M38" i="1"/>
  <c r="T38" i="1" s="1"/>
  <c r="U38" i="1" s="1"/>
  <c r="M39" i="1"/>
  <c r="T39" i="1" s="1"/>
  <c r="U39" i="1" s="1"/>
  <c r="M40" i="1"/>
  <c r="T40" i="1" s="1"/>
  <c r="U40" i="1" s="1"/>
  <c r="M41" i="1"/>
  <c r="T41" i="1" s="1"/>
  <c r="U41" i="1" s="1"/>
  <c r="M42" i="1"/>
  <c r="T42" i="1" s="1"/>
  <c r="U42" i="1" s="1"/>
  <c r="M43" i="1"/>
  <c r="T43" i="1" s="1"/>
  <c r="U43" i="1" s="1"/>
  <c r="M44" i="1"/>
  <c r="T44" i="1" s="1"/>
  <c r="U44" i="1" s="1"/>
  <c r="M45" i="1"/>
  <c r="T45" i="1" s="1"/>
  <c r="M46" i="1"/>
  <c r="T46" i="1" s="1"/>
  <c r="M47" i="1"/>
  <c r="T47" i="1" s="1"/>
  <c r="M48" i="1"/>
  <c r="T48" i="1" s="1"/>
  <c r="U48" i="1" s="1"/>
  <c r="M49" i="1"/>
  <c r="T49" i="1" s="1"/>
  <c r="U49" i="1" s="1"/>
  <c r="M50" i="1"/>
  <c r="T50" i="1" s="1"/>
  <c r="U50" i="1" s="1"/>
  <c r="M51" i="1"/>
  <c r="T51" i="1" s="1"/>
  <c r="M52" i="1"/>
  <c r="T52" i="1" s="1"/>
  <c r="U52" i="1" s="1"/>
  <c r="M53" i="1"/>
  <c r="T53" i="1" s="1"/>
  <c r="M54" i="1"/>
  <c r="T54" i="1" s="1"/>
  <c r="M55" i="1"/>
  <c r="T55" i="1" s="1"/>
  <c r="U55" i="1" s="1"/>
  <c r="M56" i="1"/>
  <c r="T56" i="1" s="1"/>
  <c r="U56" i="1" s="1"/>
  <c r="M57" i="1"/>
  <c r="T57" i="1" s="1"/>
  <c r="M58" i="1"/>
  <c r="T58" i="1" s="1"/>
  <c r="M59" i="1"/>
  <c r="T59" i="1" s="1"/>
  <c r="U59" i="1" s="1"/>
  <c r="M60" i="1"/>
  <c r="T60" i="1" s="1"/>
  <c r="U60" i="1" s="1"/>
  <c r="M61" i="1"/>
  <c r="T61" i="1" s="1"/>
  <c r="M62" i="1"/>
  <c r="T62" i="1" s="1"/>
  <c r="U62" i="1" s="1"/>
  <c r="M63" i="1"/>
  <c r="T63" i="1" s="1"/>
  <c r="U63" i="1" s="1"/>
  <c r="M64" i="1"/>
  <c r="T64" i="1" s="1"/>
  <c r="M65" i="1"/>
  <c r="T65" i="1" s="1"/>
  <c r="M66" i="1"/>
  <c r="T66" i="1" s="1"/>
  <c r="M67" i="1"/>
  <c r="T67" i="1" s="1"/>
  <c r="U67" i="1" s="1"/>
  <c r="M68" i="1"/>
  <c r="T68" i="1" s="1"/>
  <c r="M69" i="1"/>
  <c r="T69" i="1" s="1"/>
  <c r="U69" i="1" s="1"/>
  <c r="M70" i="1"/>
  <c r="T70" i="1" s="1"/>
  <c r="M71" i="1"/>
  <c r="T71" i="1" s="1"/>
  <c r="M72" i="1"/>
  <c r="T72" i="1" s="1"/>
  <c r="U72" i="1" s="1"/>
  <c r="M73" i="1"/>
  <c r="T73" i="1" s="1"/>
  <c r="M74" i="1"/>
  <c r="T74" i="1" s="1"/>
  <c r="M75" i="1"/>
  <c r="T75" i="1" s="1"/>
  <c r="U75" i="1" s="1"/>
  <c r="M76" i="1"/>
  <c r="T76" i="1" s="1"/>
  <c r="M77" i="1"/>
  <c r="T77" i="1" s="1"/>
  <c r="M78" i="1"/>
  <c r="T78" i="1" s="1"/>
  <c r="M79" i="1"/>
  <c r="T79" i="1" s="1"/>
  <c r="M80" i="1"/>
  <c r="T80" i="1" s="1"/>
  <c r="U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U88" i="1" s="1"/>
  <c r="M89" i="1"/>
  <c r="T89" i="1" s="1"/>
  <c r="M90" i="1"/>
  <c r="T90" i="1" s="1"/>
  <c r="U90" i="1" s="1"/>
  <c r="M91" i="1"/>
  <c r="T91" i="1" s="1"/>
  <c r="U91" i="1" s="1"/>
  <c r="M92" i="1"/>
  <c r="T92" i="1" s="1"/>
  <c r="M93" i="1"/>
  <c r="T93" i="1" s="1"/>
  <c r="M94" i="1"/>
  <c r="T94" i="1" s="1"/>
  <c r="U94" i="1" s="1"/>
  <c r="M95" i="1"/>
  <c r="T95" i="1" s="1"/>
  <c r="M96" i="1"/>
  <c r="T96" i="1" s="1"/>
  <c r="M6" i="1"/>
  <c r="T6" i="1" s="1"/>
  <c r="Y6" i="1" l="1"/>
  <c r="Z6" i="1"/>
  <c r="Y90" i="1"/>
  <c r="Z90" i="1"/>
  <c r="Y86" i="1"/>
  <c r="Z86" i="1"/>
  <c r="Y82" i="1"/>
  <c r="Z82" i="1"/>
  <c r="Y78" i="1"/>
  <c r="Z78" i="1"/>
  <c r="Y74" i="1"/>
  <c r="Z74" i="1"/>
  <c r="Y70" i="1"/>
  <c r="Z70" i="1"/>
  <c r="Y66" i="1"/>
  <c r="Z66" i="1"/>
  <c r="Y62" i="1"/>
  <c r="Z62" i="1"/>
  <c r="Y58" i="1"/>
  <c r="Z58" i="1"/>
  <c r="Z96" i="1"/>
  <c r="Y96" i="1"/>
  <c r="Z94" i="1"/>
  <c r="Y94" i="1"/>
  <c r="Z93" i="1"/>
  <c r="Y93" i="1"/>
  <c r="Y91" i="1"/>
  <c r="Z91" i="1"/>
  <c r="Y89" i="1"/>
  <c r="Z89" i="1"/>
  <c r="Y87" i="1"/>
  <c r="Z87" i="1"/>
  <c r="Y85" i="1"/>
  <c r="Z85" i="1"/>
  <c r="Y83" i="1"/>
  <c r="Z83" i="1"/>
  <c r="Y81" i="1"/>
  <c r="Z81" i="1"/>
  <c r="Y79" i="1"/>
  <c r="Z79" i="1"/>
  <c r="Y77" i="1"/>
  <c r="Z77" i="1"/>
  <c r="Y75" i="1"/>
  <c r="Z75" i="1"/>
  <c r="Y73" i="1"/>
  <c r="Z73" i="1"/>
  <c r="Y71" i="1"/>
  <c r="Z71" i="1"/>
  <c r="Y69" i="1"/>
  <c r="Z69" i="1"/>
  <c r="Y67" i="1"/>
  <c r="Z67" i="1"/>
  <c r="Y65" i="1"/>
  <c r="Z65" i="1"/>
  <c r="Y63" i="1"/>
  <c r="Z63" i="1"/>
  <c r="Y61" i="1"/>
  <c r="Z61" i="1"/>
  <c r="Y59" i="1"/>
  <c r="Z59" i="1"/>
  <c r="Y57" i="1"/>
  <c r="Z57" i="1"/>
  <c r="Y55" i="1"/>
  <c r="Z55" i="1"/>
  <c r="Y53" i="1"/>
  <c r="Z53" i="1"/>
  <c r="Y51" i="1"/>
  <c r="Z51" i="1"/>
  <c r="Y49" i="1"/>
  <c r="Z49" i="1"/>
  <c r="Y47" i="1"/>
  <c r="Z47" i="1"/>
  <c r="Y45" i="1"/>
  <c r="Z45" i="1"/>
  <c r="Y43" i="1"/>
  <c r="Z43" i="1"/>
  <c r="Y41" i="1"/>
  <c r="Z41" i="1"/>
  <c r="Y39" i="1"/>
  <c r="Z39" i="1"/>
  <c r="Y37" i="1"/>
  <c r="Z37" i="1"/>
  <c r="Y35" i="1"/>
  <c r="Z35" i="1"/>
  <c r="Y33" i="1"/>
  <c r="Z33" i="1"/>
  <c r="Y31" i="1"/>
  <c r="Z31" i="1"/>
  <c r="Y29" i="1"/>
  <c r="Z29" i="1"/>
  <c r="Y27" i="1"/>
  <c r="Z27" i="1"/>
  <c r="Y25" i="1"/>
  <c r="Z25" i="1"/>
  <c r="Y23" i="1"/>
  <c r="Z23" i="1"/>
  <c r="Y21" i="1"/>
  <c r="Z21" i="1"/>
  <c r="Y19" i="1"/>
  <c r="Z19" i="1"/>
  <c r="Y17" i="1"/>
  <c r="Z17" i="1"/>
  <c r="Y15" i="1"/>
  <c r="Z15" i="1"/>
  <c r="Y13" i="1"/>
  <c r="Z13" i="1"/>
  <c r="Y11" i="1"/>
  <c r="Z11" i="1"/>
  <c r="Y9" i="1"/>
  <c r="Z9" i="1"/>
  <c r="Y7" i="1"/>
  <c r="Z7" i="1"/>
  <c r="Z95" i="1"/>
  <c r="Y95" i="1"/>
  <c r="Z92" i="1"/>
  <c r="Y92" i="1"/>
  <c r="Y88" i="1"/>
  <c r="Z88" i="1"/>
  <c r="Y84" i="1"/>
  <c r="Z84" i="1"/>
  <c r="Y80" i="1"/>
  <c r="Z80" i="1"/>
  <c r="Y76" i="1"/>
  <c r="Z76" i="1"/>
  <c r="Y72" i="1"/>
  <c r="Z72" i="1"/>
  <c r="Y68" i="1"/>
  <c r="Z68" i="1"/>
  <c r="Y64" i="1"/>
  <c r="Z64" i="1"/>
  <c r="Y60" i="1"/>
  <c r="Z60" i="1"/>
  <c r="Y56" i="1"/>
  <c r="Z56" i="1"/>
  <c r="Y54" i="1"/>
  <c r="Z54" i="1"/>
  <c r="Y52" i="1"/>
  <c r="Z52" i="1"/>
  <c r="Y50" i="1"/>
  <c r="Z50" i="1"/>
  <c r="Y48" i="1"/>
  <c r="Z48" i="1"/>
  <c r="Y46" i="1"/>
  <c r="Z46" i="1"/>
  <c r="Y44" i="1"/>
  <c r="Z44" i="1"/>
  <c r="Y42" i="1"/>
  <c r="Z42" i="1"/>
  <c r="Y40" i="1"/>
  <c r="Z40" i="1"/>
  <c r="Y38" i="1"/>
  <c r="Z38" i="1"/>
  <c r="Y36" i="1"/>
  <c r="Z36" i="1"/>
  <c r="Y34" i="1"/>
  <c r="Z34" i="1"/>
  <c r="Y32" i="1"/>
  <c r="Z32" i="1"/>
  <c r="Y30" i="1"/>
  <c r="Z30" i="1"/>
  <c r="Y28" i="1"/>
  <c r="Z28" i="1"/>
  <c r="Y26" i="1"/>
  <c r="Z26" i="1"/>
  <c r="Y24" i="1"/>
  <c r="Z24" i="1"/>
  <c r="Y22" i="1"/>
  <c r="Z22" i="1"/>
  <c r="Y20" i="1"/>
  <c r="Z20" i="1"/>
  <c r="Y18" i="1"/>
  <c r="Z18" i="1"/>
  <c r="Y16" i="1"/>
  <c r="Z16" i="1"/>
  <c r="Y14" i="1"/>
  <c r="Z14" i="1"/>
  <c r="Y12" i="1"/>
  <c r="Z12" i="1"/>
  <c r="Y10" i="1"/>
  <c r="Z10" i="1"/>
  <c r="Y8" i="1"/>
  <c r="Z8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S5" i="1" l="1"/>
  <c r="R5" i="1"/>
  <c r="AJ96" i="1"/>
  <c r="L96" i="1"/>
  <c r="AJ95" i="1"/>
  <c r="L95" i="1"/>
  <c r="AJ94" i="1"/>
  <c r="L94" i="1"/>
  <c r="AJ93" i="1"/>
  <c r="L93" i="1"/>
  <c r="AJ92" i="1"/>
  <c r="L92" i="1"/>
  <c r="AJ91" i="1"/>
  <c r="L91" i="1"/>
  <c r="AJ90" i="1"/>
  <c r="L90" i="1"/>
  <c r="AJ89" i="1"/>
  <c r="L89" i="1"/>
  <c r="AJ88" i="1"/>
  <c r="L88" i="1"/>
  <c r="AJ87" i="1"/>
  <c r="L87" i="1"/>
  <c r="AJ86" i="1"/>
  <c r="L86" i="1"/>
  <c r="AJ85" i="1"/>
  <c r="L85" i="1"/>
  <c r="AJ84" i="1"/>
  <c r="L84" i="1"/>
  <c r="AJ83" i="1"/>
  <c r="L83" i="1"/>
  <c r="AJ82" i="1"/>
  <c r="L82" i="1"/>
  <c r="AJ81" i="1"/>
  <c r="L81" i="1"/>
  <c r="AJ80" i="1"/>
  <c r="L80" i="1"/>
  <c r="L79" i="1"/>
  <c r="L78" i="1"/>
  <c r="AJ77" i="1"/>
  <c r="L77" i="1"/>
  <c r="L76" i="1"/>
  <c r="AJ75" i="1"/>
  <c r="L75" i="1"/>
  <c r="AJ74" i="1"/>
  <c r="L74" i="1"/>
  <c r="AJ73" i="1"/>
  <c r="L73" i="1"/>
  <c r="AJ72" i="1"/>
  <c r="L72" i="1"/>
  <c r="AJ71" i="1"/>
  <c r="L71" i="1"/>
  <c r="L70" i="1"/>
  <c r="AJ69" i="1"/>
  <c r="L69" i="1"/>
  <c r="L68" i="1"/>
  <c r="AJ67" i="1"/>
  <c r="L67" i="1"/>
  <c r="L66" i="1"/>
  <c r="L65" i="1"/>
  <c r="L64" i="1"/>
  <c r="AJ63" i="1"/>
  <c r="L63" i="1"/>
  <c r="AJ62" i="1"/>
  <c r="L62" i="1"/>
  <c r="AJ61" i="1"/>
  <c r="L61" i="1"/>
  <c r="AJ60" i="1"/>
  <c r="L60" i="1"/>
  <c r="AJ59" i="1"/>
  <c r="L59" i="1"/>
  <c r="AJ58" i="1"/>
  <c r="L58" i="1"/>
  <c r="AJ57" i="1"/>
  <c r="L57" i="1"/>
  <c r="AJ56" i="1"/>
  <c r="L56" i="1"/>
  <c r="AJ55" i="1"/>
  <c r="L55" i="1"/>
  <c r="AJ54" i="1"/>
  <c r="L54" i="1"/>
  <c r="AJ53" i="1"/>
  <c r="L53" i="1"/>
  <c r="AJ52" i="1"/>
  <c r="L52" i="1"/>
  <c r="AJ51" i="1"/>
  <c r="L51" i="1"/>
  <c r="AJ50" i="1"/>
  <c r="L50" i="1"/>
  <c r="AJ49" i="1"/>
  <c r="L49" i="1"/>
  <c r="AJ48" i="1"/>
  <c r="L48" i="1"/>
  <c r="L47" i="1"/>
  <c r="AJ46" i="1"/>
  <c r="L46" i="1"/>
  <c r="AJ45" i="1"/>
  <c r="L45" i="1"/>
  <c r="AJ44" i="1"/>
  <c r="L44" i="1"/>
  <c r="AJ43" i="1"/>
  <c r="L43" i="1"/>
  <c r="AJ42" i="1"/>
  <c r="L42" i="1"/>
  <c r="AJ41" i="1"/>
  <c r="L41" i="1"/>
  <c r="AJ40" i="1"/>
  <c r="L40" i="1"/>
  <c r="AJ39" i="1"/>
  <c r="L39" i="1"/>
  <c r="AJ38" i="1"/>
  <c r="L38" i="1"/>
  <c r="AJ37" i="1"/>
  <c r="L37" i="1"/>
  <c r="AJ36" i="1"/>
  <c r="L36" i="1"/>
  <c r="AJ35" i="1"/>
  <c r="L35" i="1"/>
  <c r="AJ34" i="1"/>
  <c r="L34" i="1"/>
  <c r="AJ33" i="1"/>
  <c r="L33" i="1"/>
  <c r="AJ32" i="1"/>
  <c r="L32" i="1"/>
  <c r="L31" i="1"/>
  <c r="L30" i="1"/>
  <c r="L29" i="1"/>
  <c r="L28" i="1"/>
  <c r="AJ27" i="1"/>
  <c r="L27" i="1"/>
  <c r="L26" i="1"/>
  <c r="L25" i="1"/>
  <c r="AJ24" i="1"/>
  <c r="L24" i="1"/>
  <c r="AJ23" i="1"/>
  <c r="L23" i="1"/>
  <c r="AJ22" i="1"/>
  <c r="L22" i="1"/>
  <c r="AJ21" i="1"/>
  <c r="L21" i="1"/>
  <c r="AJ20" i="1"/>
  <c r="L20" i="1"/>
  <c r="AJ19" i="1"/>
  <c r="L19" i="1"/>
  <c r="L18" i="1"/>
  <c r="AJ17" i="1"/>
  <c r="L17" i="1"/>
  <c r="AJ16" i="1"/>
  <c r="L16" i="1"/>
  <c r="AJ15" i="1"/>
  <c r="L15" i="1"/>
  <c r="AJ14" i="1"/>
  <c r="L14" i="1"/>
  <c r="AJ13" i="1"/>
  <c r="L13" i="1"/>
  <c r="AJ12" i="1"/>
  <c r="L12" i="1"/>
  <c r="AJ11" i="1"/>
  <c r="L11" i="1"/>
  <c r="AJ10" i="1"/>
  <c r="L10" i="1"/>
  <c r="AJ9" i="1"/>
  <c r="L9" i="1"/>
  <c r="AJ8" i="1"/>
  <c r="L8" i="1"/>
  <c r="AJ7" i="1"/>
  <c r="L7" i="1"/>
  <c r="AJ6" i="1"/>
  <c r="L6" i="1"/>
  <c r="AH5" i="1"/>
  <c r="AG5" i="1"/>
  <c r="AF5" i="1"/>
  <c r="AE5" i="1"/>
  <c r="AD5" i="1"/>
  <c r="AC5" i="1"/>
  <c r="AB5" i="1"/>
  <c r="AA5" i="1"/>
  <c r="V5" i="1"/>
  <c r="U5" i="1"/>
  <c r="T5" i="1"/>
  <c r="Q5" i="1"/>
  <c r="P5" i="1"/>
  <c r="O5" i="1"/>
  <c r="N5" i="1"/>
  <c r="M5" i="1"/>
  <c r="K5" i="1"/>
  <c r="F5" i="1"/>
  <c r="E5" i="1"/>
  <c r="AJ5" i="1" l="1"/>
  <c r="L5" i="1"/>
</calcChain>
</file>

<file path=xl/sharedStrings.xml><?xml version="1.0" encoding="utf-8"?>
<sst xmlns="http://schemas.openxmlformats.org/spreadsheetml/2006/main" count="382" uniqueCount="161">
  <si>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</si>
  <si>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</si>
  <si>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</si>
  <si>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</si>
  <si>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</si>
  <si>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</si>
  <si>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</si>
  <si>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</si>
  <si>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</si>
  <si>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</si>
  <si>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</si>
  <si>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</si>
  <si>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</si>
  <si>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</si>
  <si>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</si>
  <si>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</si>
  <si>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</si>
  <si>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</si>
  <si>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</si>
  <si>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</si>
  <si>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</si>
  <si>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</si>
  <si>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</si>
  <si>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</si>
  <si>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(30,10)Бутырин(25,10)</t>
  </si>
  <si>
    <t>26,10,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</si>
  <si>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</si>
  <si>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</si>
  <si>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</si>
  <si>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</si>
  <si>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</si>
  <si>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</si>
  <si>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</si>
  <si>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</si>
  <si>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</si>
  <si>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</si>
  <si>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</si>
  <si>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</si>
  <si>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</si>
  <si>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</si>
  <si>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</si>
  <si>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ВНИМАНИЕ / матрица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</si>
  <si>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</si>
  <si>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</si>
  <si>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</si>
  <si>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</si>
  <si>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</si>
  <si>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</si>
  <si>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</si>
  <si>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</si>
  <si>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</si>
  <si>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</si>
  <si>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</si>
  <si>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</si>
  <si>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</si>
  <si>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</si>
  <si>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</si>
  <si>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</si>
  <si>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</si>
  <si>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нужно увеличить продажи!!! / 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</si>
  <si>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</si>
  <si>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</si>
  <si>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</si>
  <si>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</si>
  <si>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</si>
  <si>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</si>
  <si>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</si>
  <si>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</si>
  <si>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</si>
  <si>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</si>
  <si>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</si>
  <si>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</si>
  <si>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</si>
  <si>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</si>
  <si>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ТС Обжора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</si>
  <si>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</si>
  <si>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</si>
  <si>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</si>
  <si>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</si>
  <si>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</si>
  <si>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</si>
  <si>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</si>
  <si>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</si>
  <si>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</si>
  <si>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</si>
  <si>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</si>
  <si>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</si>
  <si>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</si>
  <si>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</si>
  <si>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</si>
  <si>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</si>
  <si>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</si>
  <si>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нужно увеличить продажи</t>
  </si>
  <si>
    <t xml:space="preserve"> 329  Сардельки Сочинки с сыром Стародворье ТМ, 0,4 кг. ПОКОМ</t>
  </si>
  <si>
    <t>ТМА ноябрь / 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</si>
  <si>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</si>
  <si>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</si>
  <si>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</si>
  <si>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</si>
  <si>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</si>
  <si>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</si>
  <si>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</si>
  <si>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</si>
  <si>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</si>
  <si>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</si>
  <si>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</si>
  <si>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</si>
  <si>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</si>
  <si>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</si>
  <si>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</si>
  <si>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</si>
  <si>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</si>
  <si>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</si>
  <si>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</si>
  <si>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</si>
  <si>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</si>
  <si>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</si>
  <si>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</si>
  <si>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</si>
  <si>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</si>
  <si>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</si>
  <si>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октябрь_ноябрь / 22,01,25 в уценку 1989кг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</si>
  <si>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</si>
  <si>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</si>
  <si>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не в матрице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</si>
  <si>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</si>
  <si>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</si>
  <si>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</si>
  <si>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</si>
  <si>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</si>
  <si>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</si>
  <si>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</si>
  <si>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</si>
  <si>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</si>
  <si>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</si>
  <si>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</si>
  <si>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</si>
  <si>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</si>
  <si>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</si>
  <si>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</si>
  <si>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</si>
  <si>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</si>
  <si>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</si>
  <si>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</si>
  <si>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</si>
  <si>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</si>
  <si>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</si>
  <si>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 / 20,01,25 в уценку 20кг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</si>
  <si>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</si>
  <si>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</si>
  <si>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</si>
  <si>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</si>
  <si>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</si>
  <si>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</si>
  <si>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Малахутин(01,11)</t>
  </si>
  <si>
    <t>Бутырин(01,11)</t>
  </si>
  <si>
    <t>Химич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</si>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</sst>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7,10,25%20&#1052;&#1072;&#1083;&#1072;&#1093;&#1091;&#1090;&#1080;&#1085;%20&#1085;&#1072;%20&#1087;&#1086;&#1075;&#1088;&#1091;&#1079;&#1082;&#1091;%20&#1089;%20&#1092;&#1080;&#1083;&#1080;&#1072;&#1083;&#1072;&#1084;&#1080;%2001,11,25/&#1052;&#1072;&#1083;&#1072;&#1093;&#1091;&#1090;&#1080;&#1085;%20&#1040;%20&#1042;%2004.11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27,10,25%20&#1041;&#1091;&#1090;&#1099;&#1088;&#1080;&#1085;%20&#1085;&#1072;%20&#1087;&#1086;&#1075;&#1088;&#1091;&#1079;&#1082;&#1091;%20&#1089;%20&#1092;&#1080;&#1083;&#1080;&#1072;&#1083;&#1072;&#1084;&#1080;%2001,11,25/&#1041;&#1091;&#1090;&#1099;&#1088;&#1080;&#1085;%20&#1044;.&#1042;%2004.11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Ип Малахутин А.В. Горловка ул Первомайская 51/а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4285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D8">
            <v>120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D9">
            <v>180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D10">
            <v>15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D12">
            <v>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750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150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240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240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D28">
            <v>80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D29">
            <v>30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  <cell r="D33">
            <v>30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D34">
            <v>60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D43">
            <v>60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D44">
            <v>50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D45">
            <v>120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D47">
            <v>30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D48">
            <v>30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D49">
            <v>40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D57">
            <v>500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D58">
            <v>750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750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2195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152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107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171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153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317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50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82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78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250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230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106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121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28515625" customWidth="1"/>
    <col min="10" max="10" width="1" customWidth="1"/>
    <col min="11" max="22" width="7" customWidth="1"/>
    <col min="23" max="23" width="21" customWidth="1"/>
    <col min="24" max="24" width="7" customWidth="1"/>
    <col min="25" max="26" width="5" customWidth="1"/>
    <col min="27" max="34" width="6" customWidth="1"/>
    <col min="35" max="35" width="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7" t="s">
        <v>17</v>
      </c>
      <c r="W3" s="7" t="s">
        <v>18</v>
      </c>
      <c r="X3" s="10" t="s">
        <v>156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154</v>
      </c>
      <c r="S4" s="1" t="s">
        <v>155</v>
      </c>
      <c r="T4" s="1" t="s">
        <v>27</v>
      </c>
      <c r="U4" s="1"/>
      <c r="V4" s="1"/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36468.770999999986</v>
      </c>
      <c r="F5" s="4">
        <f>SUM(F6:F499)</f>
        <v>37741.39499999999</v>
      </c>
      <c r="G5" s="8"/>
      <c r="H5" s="1"/>
      <c r="I5" s="1"/>
      <c r="J5" s="1"/>
      <c r="K5" s="4">
        <f>SUM(K6:K499)</f>
        <v>42091.21899999999</v>
      </c>
      <c r="L5" s="4">
        <f>SUM(L6:L499)</f>
        <v>-5622.4480000000012</v>
      </c>
      <c r="M5" s="4">
        <f>SUM(M6:M499)</f>
        <v>31137.503000000001</v>
      </c>
      <c r="N5" s="4">
        <f>SUM(N6:N499)</f>
        <v>5331.268</v>
      </c>
      <c r="O5" s="4">
        <f>SUM(O6:O499)</f>
        <v>1882</v>
      </c>
      <c r="P5" s="4">
        <f>SUM(P6:P499)</f>
        <v>12102.188788000005</v>
      </c>
      <c r="Q5" s="4">
        <f>SUM(Q6:Q499)</f>
        <v>19200.244647999996</v>
      </c>
      <c r="R5" s="4">
        <f>SUM(R6:R499)</f>
        <v>4285</v>
      </c>
      <c r="S5" s="4">
        <f>SUM(S6:S499)</f>
        <v>2195</v>
      </c>
      <c r="T5" s="4">
        <f>SUM(T6:T499)</f>
        <v>6227.5005999999985</v>
      </c>
      <c r="U5" s="4">
        <f>SUM(U6:U499)</f>
        <v>7695.2954640000034</v>
      </c>
      <c r="V5" s="4">
        <f>SUM(V6:V499)</f>
        <v>0</v>
      </c>
      <c r="W5" s="1"/>
      <c r="X5" s="4">
        <f>SUM(X6:X499)</f>
        <v>0</v>
      </c>
      <c r="Y5" s="1"/>
      <c r="Z5" s="1"/>
      <c r="AA5" s="4">
        <f>SUM(AA6:AA499)</f>
        <v>6690.6237999999985</v>
      </c>
      <c r="AB5" s="4">
        <f>SUM(AB6:AB499)</f>
        <v>7101.1730000000007</v>
      </c>
      <c r="AC5" s="4">
        <f>SUM(AC6:AC499)</f>
        <v>6979.1921999999986</v>
      </c>
      <c r="AD5" s="4">
        <f>SUM(AD6:AD499)</f>
        <v>7361.8052000000016</v>
      </c>
      <c r="AE5" s="4">
        <f>SUM(AE6:AE499)</f>
        <v>7862.0829999999969</v>
      </c>
      <c r="AF5" s="4">
        <f>SUM(AF6:AF499)</f>
        <v>8562.6618000000017</v>
      </c>
      <c r="AG5" s="4">
        <f>SUM(AG6:AG499)</f>
        <v>8159.1230000000005</v>
      </c>
      <c r="AH5" s="4">
        <f>SUM(AH6:AH499)</f>
        <v>8461.5522000000019</v>
      </c>
      <c r="AI5" s="1"/>
      <c r="AJ5" s="4">
        <f>SUM(AJ6:AJ499)</f>
        <v>5667.478164000001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690.32799999999997</v>
      </c>
      <c r="D6" s="1">
        <v>529.38099999999997</v>
      </c>
      <c r="E6" s="1">
        <v>365.81</v>
      </c>
      <c r="F6" s="1">
        <v>671.07500000000005</v>
      </c>
      <c r="G6" s="8">
        <v>1</v>
      </c>
      <c r="H6" s="1">
        <v>50</v>
      </c>
      <c r="I6" s="1" t="s">
        <v>38</v>
      </c>
      <c r="J6" s="1"/>
      <c r="K6" s="1">
        <v>432.589</v>
      </c>
      <c r="L6" s="1">
        <f t="shared" ref="L6:L37" si="0">E6-K6</f>
        <v>-66.778999999999996</v>
      </c>
      <c r="M6" s="1">
        <f>E6-N6</f>
        <v>288.32100000000003</v>
      </c>
      <c r="N6" s="1">
        <v>77.489000000000004</v>
      </c>
      <c r="O6" s="1">
        <v>0</v>
      </c>
      <c r="P6" s="1">
        <v>0</v>
      </c>
      <c r="Q6" s="1">
        <v>0</v>
      </c>
      <c r="R6" s="1">
        <f>IFERROR(VLOOKUP(A6,[1]Sheet!$A:$D,4,0),0)</f>
        <v>0</v>
      </c>
      <c r="S6" s="1">
        <f>IFERROR(VLOOKUP(A6,[2]Sheet!$A:$D,4,0),0)</f>
        <v>0</v>
      </c>
      <c r="T6" s="1">
        <f>M6/5</f>
        <v>57.664200000000008</v>
      </c>
      <c r="U6" s="5"/>
      <c r="V6" s="5"/>
      <c r="W6" s="1"/>
      <c r="X6" s="1"/>
      <c r="Y6" s="1">
        <f>(F6+P6+Q6+U6)/T6</f>
        <v>11.63763652318076</v>
      </c>
      <c r="Z6" s="1">
        <f>(F6+P6+Q6)/T6</f>
        <v>11.63763652318076</v>
      </c>
      <c r="AA6" s="1">
        <v>49.654800000000002</v>
      </c>
      <c r="AB6" s="1">
        <v>64.250799999999998</v>
      </c>
      <c r="AC6" s="1">
        <v>73.965599999999995</v>
      </c>
      <c r="AD6" s="1">
        <v>104.0496</v>
      </c>
      <c r="AE6" s="1">
        <v>105.75279999999999</v>
      </c>
      <c r="AF6" s="1">
        <v>73.311800000000005</v>
      </c>
      <c r="AG6" s="1">
        <v>88.605800000000002</v>
      </c>
      <c r="AH6" s="1">
        <v>85.143799999999999</v>
      </c>
      <c r="AI6" s="1"/>
      <c r="AJ6" s="1">
        <f>G6*U6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37</v>
      </c>
      <c r="C7" s="1">
        <v>355.08199999999999</v>
      </c>
      <c r="D7" s="1">
        <v>415.72800000000001</v>
      </c>
      <c r="E7" s="1">
        <v>375.447</v>
      </c>
      <c r="F7" s="1">
        <v>164.553</v>
      </c>
      <c r="G7" s="8">
        <v>1</v>
      </c>
      <c r="H7" s="1">
        <v>45</v>
      </c>
      <c r="I7" s="1" t="s">
        <v>38</v>
      </c>
      <c r="J7" s="1"/>
      <c r="K7" s="1">
        <v>549.92399999999998</v>
      </c>
      <c r="L7" s="1">
        <f t="shared" si="0"/>
        <v>-174.47699999999998</v>
      </c>
      <c r="M7" s="1">
        <f t="shared" ref="M7:M70" si="1">E7-N7</f>
        <v>190.267</v>
      </c>
      <c r="N7" s="1">
        <v>185.18</v>
      </c>
      <c r="O7" s="1">
        <v>114</v>
      </c>
      <c r="P7" s="1">
        <v>159.04660000000001</v>
      </c>
      <c r="Q7" s="1">
        <v>0</v>
      </c>
      <c r="R7" s="1">
        <f>IFERROR(VLOOKUP(A7,[1]Sheet!$A:$D,4,0),0)</f>
        <v>0</v>
      </c>
      <c r="S7" s="1">
        <f>IFERROR(VLOOKUP(A7,[2]Sheet!$A:$D,4,0),0)</f>
        <v>124</v>
      </c>
      <c r="T7" s="1">
        <f t="shared" ref="T7:T70" si="2">M7/5</f>
        <v>38.053399999999996</v>
      </c>
      <c r="U7" s="5">
        <f t="shared" ref="U7:U17" si="3">11*T7-Q7-P7-F7</f>
        <v>94.987799999999936</v>
      </c>
      <c r="V7" s="5"/>
      <c r="W7" s="1"/>
      <c r="X7" s="1"/>
      <c r="Y7" s="1">
        <f t="shared" ref="Y7:Y70" si="4">(F7+P7+Q7+U7)/T7</f>
        <v>11</v>
      </c>
      <c r="Z7" s="1">
        <f t="shared" ref="Z7:Z70" si="5">(F7+P7+Q7)/T7</f>
        <v>8.5038288300125622</v>
      </c>
      <c r="AA7" s="1">
        <v>37.585400000000007</v>
      </c>
      <c r="AB7" s="1">
        <v>52.689799999999991</v>
      </c>
      <c r="AC7" s="1">
        <v>39.273200000000003</v>
      </c>
      <c r="AD7" s="1">
        <v>49.153199999999998</v>
      </c>
      <c r="AE7" s="1">
        <v>31.0534</v>
      </c>
      <c r="AF7" s="1">
        <v>70.558000000000007</v>
      </c>
      <c r="AG7" s="1">
        <v>43.421199999999999</v>
      </c>
      <c r="AH7" s="1">
        <v>43.2254</v>
      </c>
      <c r="AI7" s="1"/>
      <c r="AJ7" s="1">
        <f>G7*U7</f>
        <v>94.987799999999936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37</v>
      </c>
      <c r="C8" s="1">
        <v>979.49099999999999</v>
      </c>
      <c r="D8" s="1">
        <v>486.47399999999999</v>
      </c>
      <c r="E8" s="1">
        <v>799.04200000000003</v>
      </c>
      <c r="F8" s="1">
        <v>291.66800000000001</v>
      </c>
      <c r="G8" s="8">
        <v>1</v>
      </c>
      <c r="H8" s="1">
        <v>45</v>
      </c>
      <c r="I8" s="11" t="s">
        <v>41</v>
      </c>
      <c r="J8" s="1"/>
      <c r="K8" s="1">
        <v>1061.271</v>
      </c>
      <c r="L8" s="1">
        <f t="shared" si="0"/>
        <v>-262.22899999999993</v>
      </c>
      <c r="M8" s="1">
        <f t="shared" si="1"/>
        <v>490.745</v>
      </c>
      <c r="N8" s="1">
        <v>308.29700000000003</v>
      </c>
      <c r="O8" s="1">
        <v>118</v>
      </c>
      <c r="P8" s="1">
        <v>1500</v>
      </c>
      <c r="Q8" s="1">
        <v>0</v>
      </c>
      <c r="R8" s="1">
        <f>IFERROR(VLOOKUP(A8,[1]Sheet!$A:$D,4,0),0)</f>
        <v>0</v>
      </c>
      <c r="S8" s="1">
        <f>IFERROR(VLOOKUP(A8,[2]Sheet!$A:$D,4,0),0)</f>
        <v>152</v>
      </c>
      <c r="T8" s="1">
        <f t="shared" si="2"/>
        <v>98.149000000000001</v>
      </c>
      <c r="U8" s="5"/>
      <c r="V8" s="5"/>
      <c r="W8" s="1"/>
      <c r="X8" s="1"/>
      <c r="Y8" s="1">
        <f t="shared" si="4"/>
        <v>18.254572130128683</v>
      </c>
      <c r="Z8" s="1">
        <f t="shared" si="5"/>
        <v>18.254572130128683</v>
      </c>
      <c r="AA8" s="1">
        <v>100.4714</v>
      </c>
      <c r="AB8" s="1">
        <v>124.4312</v>
      </c>
      <c r="AC8" s="1">
        <v>112.2256</v>
      </c>
      <c r="AD8" s="1">
        <v>124.9432</v>
      </c>
      <c r="AE8" s="1">
        <v>150.91499999999999</v>
      </c>
      <c r="AF8" s="1">
        <v>191.386</v>
      </c>
      <c r="AG8" s="1">
        <v>151.5188</v>
      </c>
      <c r="AH8" s="1">
        <v>151.68780000000001</v>
      </c>
      <c r="AI8" s="1"/>
      <c r="AJ8" s="1">
        <f>G8*U8</f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450</v>
      </c>
      <c r="D9" s="1">
        <v>1026</v>
      </c>
      <c r="E9" s="1">
        <v>632</v>
      </c>
      <c r="F9" s="1">
        <v>461</v>
      </c>
      <c r="G9" s="8">
        <v>0.45</v>
      </c>
      <c r="H9" s="1">
        <v>45</v>
      </c>
      <c r="I9" s="1" t="s">
        <v>38</v>
      </c>
      <c r="J9" s="1"/>
      <c r="K9" s="1">
        <v>707</v>
      </c>
      <c r="L9" s="1">
        <f t="shared" si="0"/>
        <v>-75</v>
      </c>
      <c r="M9" s="1">
        <f t="shared" si="1"/>
        <v>542</v>
      </c>
      <c r="N9" s="1">
        <v>90</v>
      </c>
      <c r="O9" s="1">
        <v>0</v>
      </c>
      <c r="P9" s="1">
        <v>189.20000000000039</v>
      </c>
      <c r="Q9" s="1">
        <v>428.38599999999951</v>
      </c>
      <c r="R9" s="1">
        <f>IFERROR(VLOOKUP(A9,[1]Sheet!$A:$D,4,0),0)</f>
        <v>120</v>
      </c>
      <c r="S9" s="1">
        <f>IFERROR(VLOOKUP(A9,[2]Sheet!$A:$D,4,0),0)</f>
        <v>0</v>
      </c>
      <c r="T9" s="1">
        <f t="shared" si="2"/>
        <v>108.4</v>
      </c>
      <c r="U9" s="5">
        <f t="shared" si="3"/>
        <v>113.81400000000019</v>
      </c>
      <c r="V9" s="5"/>
      <c r="W9" s="1"/>
      <c r="X9" s="1"/>
      <c r="Y9" s="1">
        <f t="shared" si="4"/>
        <v>11</v>
      </c>
      <c r="Z9" s="1">
        <f t="shared" si="5"/>
        <v>9.9500553505535034</v>
      </c>
      <c r="AA9" s="1">
        <v>118.2</v>
      </c>
      <c r="AB9" s="1">
        <v>123.4</v>
      </c>
      <c r="AC9" s="1">
        <v>130.4</v>
      </c>
      <c r="AD9" s="1">
        <v>140.4</v>
      </c>
      <c r="AE9" s="1">
        <v>138.80000000000001</v>
      </c>
      <c r="AF9" s="1">
        <v>151.4</v>
      </c>
      <c r="AG9" s="1">
        <v>148.80000000000001</v>
      </c>
      <c r="AH9" s="1">
        <v>172.8</v>
      </c>
      <c r="AI9" s="1" t="s">
        <v>44</v>
      </c>
      <c r="AJ9" s="1">
        <f>G9*U9</f>
        <v>51.216300000000089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43</v>
      </c>
      <c r="C10" s="1">
        <v>892</v>
      </c>
      <c r="D10" s="1">
        <v>1986</v>
      </c>
      <c r="E10" s="1">
        <v>1528</v>
      </c>
      <c r="F10" s="1">
        <v>79</v>
      </c>
      <c r="G10" s="8">
        <v>0.45</v>
      </c>
      <c r="H10" s="1">
        <v>45</v>
      </c>
      <c r="I10" s="1" t="s">
        <v>38</v>
      </c>
      <c r="J10" s="1"/>
      <c r="K10" s="1">
        <v>1673</v>
      </c>
      <c r="L10" s="1">
        <f t="shared" si="0"/>
        <v>-145</v>
      </c>
      <c r="M10" s="1">
        <f t="shared" si="1"/>
        <v>1348</v>
      </c>
      <c r="N10" s="1">
        <v>180</v>
      </c>
      <c r="O10" s="1">
        <v>0</v>
      </c>
      <c r="P10" s="1">
        <v>299.80000000000018</v>
      </c>
      <c r="Q10" s="1">
        <v>1196.04</v>
      </c>
      <c r="R10" s="1">
        <f>IFERROR(VLOOKUP(A10,[1]Sheet!$A:$D,4,0),0)</f>
        <v>180</v>
      </c>
      <c r="S10" s="1">
        <f>IFERROR(VLOOKUP(A10,[2]Sheet!$A:$D,4,0),0)</f>
        <v>0</v>
      </c>
      <c r="T10" s="1">
        <f t="shared" si="2"/>
        <v>269.60000000000002</v>
      </c>
      <c r="U10" s="5">
        <f t="shared" si="3"/>
        <v>1390.7600000000002</v>
      </c>
      <c r="V10" s="5"/>
      <c r="W10" s="1"/>
      <c r="X10" s="1"/>
      <c r="Y10" s="1">
        <f t="shared" si="4"/>
        <v>11</v>
      </c>
      <c r="Z10" s="1">
        <f t="shared" si="5"/>
        <v>5.8413946587537096</v>
      </c>
      <c r="AA10" s="1">
        <v>208</v>
      </c>
      <c r="AB10" s="1">
        <v>191.4</v>
      </c>
      <c r="AC10" s="1">
        <v>196.6</v>
      </c>
      <c r="AD10" s="1">
        <v>208.8</v>
      </c>
      <c r="AE10" s="1">
        <v>238.6</v>
      </c>
      <c r="AF10" s="1">
        <v>284.34359999999998</v>
      </c>
      <c r="AG10" s="1">
        <v>300.54360000000003</v>
      </c>
      <c r="AH10" s="1">
        <v>321.2</v>
      </c>
      <c r="AI10" s="1" t="s">
        <v>46</v>
      </c>
      <c r="AJ10" s="1">
        <f>G10*U10</f>
        <v>625.8420000000001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43</v>
      </c>
      <c r="C11" s="1">
        <v>73</v>
      </c>
      <c r="D11" s="1">
        <v>93</v>
      </c>
      <c r="E11" s="1">
        <v>47</v>
      </c>
      <c r="F11" s="1">
        <v>65</v>
      </c>
      <c r="G11" s="8">
        <v>0.17</v>
      </c>
      <c r="H11" s="1">
        <v>180</v>
      </c>
      <c r="I11" s="1" t="s">
        <v>38</v>
      </c>
      <c r="J11" s="1"/>
      <c r="K11" s="1">
        <v>47</v>
      </c>
      <c r="L11" s="1">
        <f t="shared" si="0"/>
        <v>0</v>
      </c>
      <c r="M11" s="1">
        <f t="shared" si="1"/>
        <v>47</v>
      </c>
      <c r="N11" s="1"/>
      <c r="O11" s="1">
        <v>0</v>
      </c>
      <c r="P11" s="1">
        <v>18</v>
      </c>
      <c r="Q11" s="1">
        <v>0</v>
      </c>
      <c r="R11" s="1">
        <f>IFERROR(VLOOKUP(A11,[1]Sheet!$A:$D,4,0),0)</f>
        <v>15</v>
      </c>
      <c r="S11" s="1">
        <f>IFERROR(VLOOKUP(A11,[2]Sheet!$A:$D,4,0),0)</f>
        <v>0</v>
      </c>
      <c r="T11" s="1">
        <f t="shared" si="2"/>
        <v>9.4</v>
      </c>
      <c r="U11" s="5">
        <f t="shared" si="3"/>
        <v>20.400000000000006</v>
      </c>
      <c r="V11" s="5"/>
      <c r="W11" s="1"/>
      <c r="X11" s="1"/>
      <c r="Y11" s="1">
        <f t="shared" si="4"/>
        <v>11</v>
      </c>
      <c r="Z11" s="1">
        <f t="shared" si="5"/>
        <v>8.8297872340425521</v>
      </c>
      <c r="AA11" s="1">
        <v>7.4</v>
      </c>
      <c r="AB11" s="1">
        <v>11.4</v>
      </c>
      <c r="AC11" s="1">
        <v>11.4</v>
      </c>
      <c r="AD11" s="1">
        <v>9.6</v>
      </c>
      <c r="AE11" s="1">
        <v>12.2</v>
      </c>
      <c r="AF11" s="1">
        <v>15.4</v>
      </c>
      <c r="AG11" s="1">
        <v>11</v>
      </c>
      <c r="AH11" s="1">
        <v>9.8000000000000007</v>
      </c>
      <c r="AI11" s="1" t="s">
        <v>44</v>
      </c>
      <c r="AJ11" s="1">
        <f>G11*U11</f>
        <v>3.4680000000000013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28</v>
      </c>
      <c r="D12" s="1">
        <v>4</v>
      </c>
      <c r="E12" s="1">
        <v>18</v>
      </c>
      <c r="F12" s="1">
        <v>14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0"/>
        <v>0</v>
      </c>
      <c r="M12" s="1">
        <f t="shared" si="1"/>
        <v>18</v>
      </c>
      <c r="N12" s="1"/>
      <c r="O12" s="1">
        <v>0</v>
      </c>
      <c r="P12" s="1">
        <v>0</v>
      </c>
      <c r="Q12" s="1">
        <v>19</v>
      </c>
      <c r="R12" s="1">
        <f>IFERROR(VLOOKUP(A12,[1]Sheet!$A:$D,4,0),0)</f>
        <v>0</v>
      </c>
      <c r="S12" s="1">
        <f>IFERROR(VLOOKUP(A12,[2]Sheet!$A:$D,4,0),0)</f>
        <v>0</v>
      </c>
      <c r="T12" s="1">
        <f t="shared" si="2"/>
        <v>3.6</v>
      </c>
      <c r="U12" s="5">
        <f t="shared" si="3"/>
        <v>6.6000000000000014</v>
      </c>
      <c r="V12" s="5"/>
      <c r="W12" s="1"/>
      <c r="X12" s="1"/>
      <c r="Y12" s="1">
        <f t="shared" si="4"/>
        <v>11</v>
      </c>
      <c r="Z12" s="1">
        <f t="shared" si="5"/>
        <v>9.1666666666666661</v>
      </c>
      <c r="AA12" s="1">
        <v>3.4</v>
      </c>
      <c r="AB12" s="1">
        <v>1.6</v>
      </c>
      <c r="AC12" s="1">
        <v>1.8</v>
      </c>
      <c r="AD12" s="1">
        <v>1.8</v>
      </c>
      <c r="AE12" s="1">
        <v>1.2</v>
      </c>
      <c r="AF12" s="1">
        <v>4.5999999999999996</v>
      </c>
      <c r="AG12" s="1">
        <v>4.8</v>
      </c>
      <c r="AH12" s="1">
        <v>2.4</v>
      </c>
      <c r="AI12" s="1"/>
      <c r="AJ12" s="1">
        <f>G12*U12</f>
        <v>1.9800000000000004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43</v>
      </c>
      <c r="C13" s="1">
        <v>281</v>
      </c>
      <c r="D13" s="1">
        <v>83</v>
      </c>
      <c r="E13" s="1">
        <v>168</v>
      </c>
      <c r="F13" s="1">
        <v>106</v>
      </c>
      <c r="G13" s="8">
        <v>0.17</v>
      </c>
      <c r="H13" s="1">
        <v>180</v>
      </c>
      <c r="I13" s="1" t="s">
        <v>38</v>
      </c>
      <c r="J13" s="1"/>
      <c r="K13" s="1">
        <v>213</v>
      </c>
      <c r="L13" s="1">
        <f t="shared" si="0"/>
        <v>-45</v>
      </c>
      <c r="M13" s="1">
        <f t="shared" si="1"/>
        <v>123</v>
      </c>
      <c r="N13" s="1">
        <v>45</v>
      </c>
      <c r="O13" s="1">
        <v>0</v>
      </c>
      <c r="P13" s="1">
        <v>0</v>
      </c>
      <c r="Q13" s="1">
        <v>84.600000000000023</v>
      </c>
      <c r="R13" s="1">
        <f>IFERROR(VLOOKUP(A13,[1]Sheet!$A:$D,4,0),0)</f>
        <v>60</v>
      </c>
      <c r="S13" s="1">
        <f>IFERROR(VLOOKUP(A13,[2]Sheet!$A:$D,4,0),0)</f>
        <v>0</v>
      </c>
      <c r="T13" s="1">
        <f t="shared" si="2"/>
        <v>24.6</v>
      </c>
      <c r="U13" s="5">
        <f t="shared" si="3"/>
        <v>80</v>
      </c>
      <c r="V13" s="5"/>
      <c r="W13" s="1"/>
      <c r="X13" s="1"/>
      <c r="Y13" s="1">
        <f t="shared" si="4"/>
        <v>11</v>
      </c>
      <c r="Z13" s="1">
        <f t="shared" si="5"/>
        <v>7.7479674796747968</v>
      </c>
      <c r="AA13" s="1">
        <v>22.6</v>
      </c>
      <c r="AB13" s="1">
        <v>22.4</v>
      </c>
      <c r="AC13" s="1">
        <v>18.399999999999999</v>
      </c>
      <c r="AD13" s="1">
        <v>28.4</v>
      </c>
      <c r="AE13" s="1">
        <v>41.2</v>
      </c>
      <c r="AF13" s="1">
        <v>32.200000000000003</v>
      </c>
      <c r="AG13" s="1">
        <v>19.399999999999999</v>
      </c>
      <c r="AH13" s="1">
        <v>26.6</v>
      </c>
      <c r="AI13" s="1"/>
      <c r="AJ13" s="1">
        <f>G13*U13</f>
        <v>13.600000000000001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9" t="s">
        <v>50</v>
      </c>
      <c r="B14" s="19" t="s">
        <v>37</v>
      </c>
      <c r="C14" s="19">
        <v>1604.5350000000001</v>
      </c>
      <c r="D14" s="19">
        <v>4351.393</v>
      </c>
      <c r="E14" s="19">
        <v>1753.59</v>
      </c>
      <c r="F14" s="19">
        <v>2441.0819999999999</v>
      </c>
      <c r="G14" s="20">
        <v>1</v>
      </c>
      <c r="H14" s="19">
        <v>55</v>
      </c>
      <c r="I14" s="19" t="s">
        <v>38</v>
      </c>
      <c r="J14" s="19"/>
      <c r="K14" s="19">
        <v>1896.1010000000001</v>
      </c>
      <c r="L14" s="19">
        <f t="shared" si="0"/>
        <v>-142.51100000000019</v>
      </c>
      <c r="M14" s="19">
        <f t="shared" si="1"/>
        <v>1647.7669999999998</v>
      </c>
      <c r="N14" s="19">
        <v>105.82299999999999</v>
      </c>
      <c r="O14" s="19">
        <v>101</v>
      </c>
      <c r="P14" s="19">
        <v>0</v>
      </c>
      <c r="Q14" s="19">
        <v>822.68185200000039</v>
      </c>
      <c r="R14" s="19">
        <f>IFERROR(VLOOKUP(A14,[1]Sheet!$A:$D,4,0),0)</f>
        <v>0</v>
      </c>
      <c r="S14" s="19">
        <f>IFERROR(VLOOKUP(A14,[2]Sheet!$A:$D,4,0),0)</f>
        <v>107</v>
      </c>
      <c r="T14" s="19">
        <f t="shared" si="2"/>
        <v>329.55339999999995</v>
      </c>
      <c r="U14" s="21">
        <f>12*T14-Q14-P14-F14</f>
        <v>690.87694799999872</v>
      </c>
      <c r="V14" s="21"/>
      <c r="W14" s="19"/>
      <c r="X14" s="19"/>
      <c r="Y14" s="19">
        <f t="shared" si="4"/>
        <v>11.999999999999998</v>
      </c>
      <c r="Z14" s="19">
        <f t="shared" si="5"/>
        <v>9.9035963579802253</v>
      </c>
      <c r="AA14" s="19">
        <v>310.42039999999997</v>
      </c>
      <c r="AB14" s="19">
        <v>357.29320000000001</v>
      </c>
      <c r="AC14" s="19">
        <v>402.77620000000002</v>
      </c>
      <c r="AD14" s="19">
        <v>367.29759999999999</v>
      </c>
      <c r="AE14" s="19">
        <v>345.24619999999999</v>
      </c>
      <c r="AF14" s="19">
        <v>410.55919999999998</v>
      </c>
      <c r="AG14" s="19">
        <v>395.35019999999997</v>
      </c>
      <c r="AH14" s="19">
        <v>368.60939999999999</v>
      </c>
      <c r="AI14" s="19" t="s">
        <v>51</v>
      </c>
      <c r="AJ14" s="19">
        <f>G14*U14</f>
        <v>690.87694799999872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9" t="s">
        <v>52</v>
      </c>
      <c r="B15" s="19" t="s">
        <v>37</v>
      </c>
      <c r="C15" s="19">
        <v>2327.904</v>
      </c>
      <c r="D15" s="19">
        <v>5578.5940000000001</v>
      </c>
      <c r="E15" s="19">
        <v>2328.6089999999999</v>
      </c>
      <c r="F15" s="19">
        <v>3831.355</v>
      </c>
      <c r="G15" s="20">
        <v>1</v>
      </c>
      <c r="H15" s="19">
        <v>50</v>
      </c>
      <c r="I15" s="19" t="s">
        <v>38</v>
      </c>
      <c r="J15" s="19"/>
      <c r="K15" s="19">
        <v>2680.59</v>
      </c>
      <c r="L15" s="19">
        <f t="shared" si="0"/>
        <v>-351.98100000000022</v>
      </c>
      <c r="M15" s="19">
        <f t="shared" si="1"/>
        <v>2118.5479999999998</v>
      </c>
      <c r="N15" s="19">
        <v>210.06100000000001</v>
      </c>
      <c r="O15" s="19">
        <v>137</v>
      </c>
      <c r="P15" s="19">
        <v>561.90120000000002</v>
      </c>
      <c r="Q15" s="19">
        <v>2211.7825439999988</v>
      </c>
      <c r="R15" s="19">
        <f>IFERROR(VLOOKUP(A15,[1]Sheet!$A:$D,4,0),0)</f>
        <v>750</v>
      </c>
      <c r="S15" s="19">
        <f>IFERROR(VLOOKUP(A15,[2]Sheet!$A:$D,4,0),0)</f>
        <v>171</v>
      </c>
      <c r="T15" s="19">
        <f t="shared" si="2"/>
        <v>423.70959999999997</v>
      </c>
      <c r="U15" s="21"/>
      <c r="V15" s="21"/>
      <c r="W15" s="19"/>
      <c r="X15" s="19"/>
      <c r="Y15" s="19">
        <f t="shared" si="4"/>
        <v>15.588598285240645</v>
      </c>
      <c r="Z15" s="19">
        <f t="shared" si="5"/>
        <v>15.588598285240645</v>
      </c>
      <c r="AA15" s="19">
        <v>566.99279999999999</v>
      </c>
      <c r="AB15" s="19">
        <v>561.90120000000002</v>
      </c>
      <c r="AC15" s="19">
        <v>564.48800000000006</v>
      </c>
      <c r="AD15" s="19">
        <v>368.86759999999998</v>
      </c>
      <c r="AE15" s="19">
        <v>472.45499999999998</v>
      </c>
      <c r="AF15" s="19">
        <v>542.27840000000003</v>
      </c>
      <c r="AG15" s="19">
        <v>442.35939999999999</v>
      </c>
      <c r="AH15" s="19">
        <v>660.52920000000006</v>
      </c>
      <c r="AI15" s="19" t="s">
        <v>51</v>
      </c>
      <c r="AJ15" s="19">
        <f>G15*U15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37</v>
      </c>
      <c r="C16" s="1">
        <v>87.36</v>
      </c>
      <c r="D16" s="1">
        <v>398.89699999999999</v>
      </c>
      <c r="E16" s="1">
        <v>210.81</v>
      </c>
      <c r="F16" s="1">
        <v>132.017</v>
      </c>
      <c r="G16" s="8">
        <v>1</v>
      </c>
      <c r="H16" s="1">
        <v>60</v>
      </c>
      <c r="I16" s="1" t="s">
        <v>38</v>
      </c>
      <c r="J16" s="1"/>
      <c r="K16" s="1">
        <v>223.166</v>
      </c>
      <c r="L16" s="1">
        <f t="shared" si="0"/>
        <v>-12.355999999999995</v>
      </c>
      <c r="M16" s="1">
        <f t="shared" si="1"/>
        <v>183.44400000000002</v>
      </c>
      <c r="N16" s="1">
        <v>27.366</v>
      </c>
      <c r="O16" s="1">
        <v>0</v>
      </c>
      <c r="P16" s="1">
        <v>76.252599999999987</v>
      </c>
      <c r="Q16" s="1">
        <v>207.33855800000001</v>
      </c>
      <c r="R16" s="1">
        <f>IFERROR(VLOOKUP(A16,[1]Sheet!$A:$D,4,0),0)</f>
        <v>0</v>
      </c>
      <c r="S16" s="1">
        <f>IFERROR(VLOOKUP(A16,[2]Sheet!$A:$D,4,0),0)</f>
        <v>0</v>
      </c>
      <c r="T16" s="1">
        <f t="shared" si="2"/>
        <v>36.688800000000001</v>
      </c>
      <c r="U16" s="5"/>
      <c r="V16" s="5"/>
      <c r="W16" s="1"/>
      <c r="X16" s="1"/>
      <c r="Y16" s="1">
        <f t="shared" si="4"/>
        <v>11.327929994984846</v>
      </c>
      <c r="Z16" s="1">
        <f t="shared" si="5"/>
        <v>11.327929994984846</v>
      </c>
      <c r="AA16" s="1">
        <v>41.7346</v>
      </c>
      <c r="AB16" s="1">
        <v>39.415599999999998</v>
      </c>
      <c r="AC16" s="1">
        <v>39.702599999999997</v>
      </c>
      <c r="AD16" s="1">
        <v>43.001800000000003</v>
      </c>
      <c r="AE16" s="1">
        <v>35.9482</v>
      </c>
      <c r="AF16" s="1">
        <v>38.449599999999997</v>
      </c>
      <c r="AG16" s="1">
        <v>42.823</v>
      </c>
      <c r="AH16" s="1">
        <v>31.767800000000001</v>
      </c>
      <c r="AI16" s="1"/>
      <c r="AJ16" s="1">
        <f>G16*U16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2" t="s">
        <v>54</v>
      </c>
      <c r="B17" s="22" t="s">
        <v>37</v>
      </c>
      <c r="C17" s="22">
        <v>744.56500000000005</v>
      </c>
      <c r="D17" s="22">
        <v>2099.6469999999999</v>
      </c>
      <c r="E17" s="22">
        <v>823.88900000000001</v>
      </c>
      <c r="F17" s="22">
        <v>1126.713</v>
      </c>
      <c r="G17" s="23">
        <v>1</v>
      </c>
      <c r="H17" s="22">
        <v>60</v>
      </c>
      <c r="I17" s="22" t="s">
        <v>38</v>
      </c>
      <c r="J17" s="22"/>
      <c r="K17" s="22">
        <v>932.08600000000001</v>
      </c>
      <c r="L17" s="22">
        <f t="shared" si="0"/>
        <v>-108.197</v>
      </c>
      <c r="M17" s="22">
        <f t="shared" si="1"/>
        <v>823.88900000000001</v>
      </c>
      <c r="N17" s="22"/>
      <c r="O17" s="22">
        <v>106</v>
      </c>
      <c r="P17" s="22">
        <v>0</v>
      </c>
      <c r="Q17" s="22">
        <v>302.10050999999999</v>
      </c>
      <c r="R17" s="22">
        <f>IFERROR(VLOOKUP(A17,[1]Sheet!$A:$D,4,0),0)</f>
        <v>0</v>
      </c>
      <c r="S17" s="22">
        <f>IFERROR(VLOOKUP(A17,[2]Sheet!$A:$D,4,0),0)</f>
        <v>153</v>
      </c>
      <c r="T17" s="22">
        <f t="shared" si="2"/>
        <v>164.77780000000001</v>
      </c>
      <c r="U17" s="24">
        <f>9*T17-Q17-P17-F17</f>
        <v>54.186690000000226</v>
      </c>
      <c r="V17" s="24"/>
      <c r="W17" s="22"/>
      <c r="X17" s="22"/>
      <c r="Y17" s="22">
        <f t="shared" si="4"/>
        <v>9</v>
      </c>
      <c r="Z17" s="22">
        <f t="shared" si="5"/>
        <v>8.6711529708492279</v>
      </c>
      <c r="AA17" s="22">
        <v>190.661</v>
      </c>
      <c r="AB17" s="22">
        <v>164.2568</v>
      </c>
      <c r="AC17" s="22">
        <v>188.96</v>
      </c>
      <c r="AD17" s="22">
        <v>180.9306</v>
      </c>
      <c r="AE17" s="22">
        <v>146.96180000000001</v>
      </c>
      <c r="AF17" s="22">
        <v>187.96539999999999</v>
      </c>
      <c r="AG17" s="22">
        <v>173.80279999999999</v>
      </c>
      <c r="AH17" s="22">
        <v>148.65559999999999</v>
      </c>
      <c r="AI17" s="22" t="s">
        <v>55</v>
      </c>
      <c r="AJ17" s="22">
        <f>G17*U17</f>
        <v>54.186690000000226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5" t="s">
        <v>56</v>
      </c>
      <c r="B18" s="15" t="s">
        <v>37</v>
      </c>
      <c r="C18" s="15"/>
      <c r="D18" s="15"/>
      <c r="E18" s="15"/>
      <c r="F18" s="15"/>
      <c r="G18" s="16">
        <v>0</v>
      </c>
      <c r="H18" s="15">
        <v>60</v>
      </c>
      <c r="I18" s="15" t="s">
        <v>38</v>
      </c>
      <c r="J18" s="15"/>
      <c r="K18" s="15"/>
      <c r="L18" s="15">
        <f t="shared" si="0"/>
        <v>0</v>
      </c>
      <c r="M18" s="15">
        <f t="shared" si="1"/>
        <v>0</v>
      </c>
      <c r="N18" s="15"/>
      <c r="O18" s="15">
        <v>0</v>
      </c>
      <c r="P18" s="15">
        <v>0</v>
      </c>
      <c r="Q18" s="15">
        <v>0</v>
      </c>
      <c r="R18" s="15">
        <f>IFERROR(VLOOKUP(A18,[1]Sheet!$A:$D,4,0),0)</f>
        <v>0</v>
      </c>
      <c r="S18" s="15">
        <f>IFERROR(VLOOKUP(A18,[2]Sheet!$A:$D,4,0),0)</f>
        <v>0</v>
      </c>
      <c r="T18" s="15">
        <f t="shared" si="2"/>
        <v>0</v>
      </c>
      <c r="U18" s="17"/>
      <c r="V18" s="17"/>
      <c r="W18" s="15"/>
      <c r="X18" s="15"/>
      <c r="Y18" s="15" t="e">
        <f t="shared" si="4"/>
        <v>#DIV/0!</v>
      </c>
      <c r="Z18" s="15" t="e">
        <f t="shared" si="5"/>
        <v>#DIV/0!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 t="s">
        <v>57</v>
      </c>
      <c r="AJ18" s="15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37</v>
      </c>
      <c r="C19" s="1">
        <v>35.335999999999999</v>
      </c>
      <c r="D19" s="1"/>
      <c r="E19" s="1">
        <v>1.9379999999999999</v>
      </c>
      <c r="F19" s="1">
        <v>33.045999999999999</v>
      </c>
      <c r="G19" s="8">
        <v>1</v>
      </c>
      <c r="H19" s="1">
        <v>180</v>
      </c>
      <c r="I19" s="1" t="s">
        <v>38</v>
      </c>
      <c r="J19" s="1"/>
      <c r="K19" s="1">
        <v>1.75</v>
      </c>
      <c r="L19" s="1">
        <f t="shared" si="0"/>
        <v>0.18799999999999994</v>
      </c>
      <c r="M19" s="1">
        <f t="shared" si="1"/>
        <v>1.9379999999999999</v>
      </c>
      <c r="N19" s="1"/>
      <c r="O19" s="1">
        <v>0</v>
      </c>
      <c r="P19" s="1">
        <v>0</v>
      </c>
      <c r="Q19" s="1">
        <v>0</v>
      </c>
      <c r="R19" s="1">
        <f>IFERROR(VLOOKUP(A19,[1]Sheet!$A:$D,4,0),0)</f>
        <v>0</v>
      </c>
      <c r="S19" s="1">
        <f>IFERROR(VLOOKUP(A19,[2]Sheet!$A:$D,4,0),0)</f>
        <v>0</v>
      </c>
      <c r="T19" s="1">
        <f t="shared" si="2"/>
        <v>0.3876</v>
      </c>
      <c r="U19" s="5"/>
      <c r="V19" s="5"/>
      <c r="W19" s="1"/>
      <c r="X19" s="1"/>
      <c r="Y19" s="1">
        <f t="shared" si="4"/>
        <v>85.257997936016508</v>
      </c>
      <c r="Z19" s="1">
        <f t="shared" si="5"/>
        <v>85.257997936016508</v>
      </c>
      <c r="AA19" s="1">
        <v>0.78059999999999996</v>
      </c>
      <c r="AB19" s="1">
        <v>0.4748</v>
      </c>
      <c r="AC19" s="1">
        <v>0.32140000000000002</v>
      </c>
      <c r="AD19" s="1">
        <v>0.96140000000000003</v>
      </c>
      <c r="AE19" s="1">
        <v>1.5056</v>
      </c>
      <c r="AF19" s="1">
        <v>1.0952</v>
      </c>
      <c r="AG19" s="1">
        <v>1.4958</v>
      </c>
      <c r="AH19" s="1">
        <v>1.3431999999999999</v>
      </c>
      <c r="AI19" s="26" t="s">
        <v>59</v>
      </c>
      <c r="AJ19" s="1">
        <f>G19*U19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9" t="s">
        <v>60</v>
      </c>
      <c r="B20" s="19" t="s">
        <v>37</v>
      </c>
      <c r="C20" s="19">
        <v>2809.308</v>
      </c>
      <c r="D20" s="19">
        <v>4305.2340000000004</v>
      </c>
      <c r="E20" s="19">
        <v>2722.674</v>
      </c>
      <c r="F20" s="19">
        <v>2299.386</v>
      </c>
      <c r="G20" s="20">
        <v>1</v>
      </c>
      <c r="H20" s="19">
        <v>60</v>
      </c>
      <c r="I20" s="19" t="s">
        <v>38</v>
      </c>
      <c r="J20" s="19"/>
      <c r="K20" s="19">
        <v>2959.605</v>
      </c>
      <c r="L20" s="19">
        <f t="shared" si="0"/>
        <v>-236.93100000000004</v>
      </c>
      <c r="M20" s="19">
        <f t="shared" si="1"/>
        <v>2203.4589999999998</v>
      </c>
      <c r="N20" s="19">
        <v>519.21500000000003</v>
      </c>
      <c r="O20" s="19">
        <v>220</v>
      </c>
      <c r="P20" s="19">
        <v>924.46502800000064</v>
      </c>
      <c r="Q20" s="19">
        <v>1364.7327299999999</v>
      </c>
      <c r="R20" s="19">
        <f>IFERROR(VLOOKUP(A20,[1]Sheet!$A:$D,4,0),0)</f>
        <v>0</v>
      </c>
      <c r="S20" s="19">
        <f>IFERROR(VLOOKUP(A20,[2]Sheet!$A:$D,4,0),0)</f>
        <v>317</v>
      </c>
      <c r="T20" s="19">
        <f t="shared" si="2"/>
        <v>440.69179999999994</v>
      </c>
      <c r="U20" s="21">
        <f>12*T20-Q20-P20-F20</f>
        <v>699.71784199999865</v>
      </c>
      <c r="V20" s="21"/>
      <c r="W20" s="19"/>
      <c r="X20" s="19"/>
      <c r="Y20" s="19">
        <f t="shared" si="4"/>
        <v>11.999999999999998</v>
      </c>
      <c r="Z20" s="19">
        <f t="shared" si="5"/>
        <v>10.412228586962591</v>
      </c>
      <c r="AA20" s="19">
        <v>439.44260000000003</v>
      </c>
      <c r="AB20" s="19">
        <v>497.03280000000012</v>
      </c>
      <c r="AC20" s="19">
        <v>491.17320000000001</v>
      </c>
      <c r="AD20" s="19">
        <v>482.28960000000001</v>
      </c>
      <c r="AE20" s="19">
        <v>448.85559999999998</v>
      </c>
      <c r="AF20" s="19">
        <v>598.78120000000001</v>
      </c>
      <c r="AG20" s="19">
        <v>596.61239999999998</v>
      </c>
      <c r="AH20" s="19">
        <v>541.40519999999992</v>
      </c>
      <c r="AI20" s="19" t="s">
        <v>51</v>
      </c>
      <c r="AJ20" s="19">
        <f>G20*U20</f>
        <v>699.71784199999865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61</v>
      </c>
      <c r="B21" s="1" t="s">
        <v>37</v>
      </c>
      <c r="C21" s="1">
        <v>275.20100000000002</v>
      </c>
      <c r="D21" s="1">
        <v>761.16</v>
      </c>
      <c r="E21" s="1">
        <v>402.40899999999999</v>
      </c>
      <c r="F21" s="1">
        <v>270.75099999999998</v>
      </c>
      <c r="G21" s="8">
        <v>1</v>
      </c>
      <c r="H21" s="1">
        <v>60</v>
      </c>
      <c r="I21" s="1" t="s">
        <v>38</v>
      </c>
      <c r="J21" s="1"/>
      <c r="K21" s="1">
        <v>475.15499999999997</v>
      </c>
      <c r="L21" s="1">
        <f t="shared" si="0"/>
        <v>-72.745999999999981</v>
      </c>
      <c r="M21" s="1">
        <f t="shared" si="1"/>
        <v>306.53399999999999</v>
      </c>
      <c r="N21" s="1">
        <v>95.875</v>
      </c>
      <c r="O21" s="1">
        <v>47</v>
      </c>
      <c r="P21" s="1">
        <v>213.0528000000001</v>
      </c>
      <c r="Q21" s="1">
        <v>159.64862199999979</v>
      </c>
      <c r="R21" s="1">
        <f>IFERROR(VLOOKUP(A21,[1]Sheet!$A:$D,4,0),0)</f>
        <v>0</v>
      </c>
      <c r="S21" s="1">
        <f>IFERROR(VLOOKUP(A21,[2]Sheet!$A:$D,4,0),0)</f>
        <v>50</v>
      </c>
      <c r="T21" s="1">
        <f t="shared" si="2"/>
        <v>61.306799999999996</v>
      </c>
      <c r="U21" s="5">
        <f t="shared" ref="U19:U24" si="6">11*T21-Q21-P21-F21</f>
        <v>30.922378000000037</v>
      </c>
      <c r="V21" s="5"/>
      <c r="W21" s="1"/>
      <c r="X21" s="1"/>
      <c r="Y21" s="1">
        <f t="shared" si="4"/>
        <v>10.999999999999998</v>
      </c>
      <c r="Z21" s="1">
        <f t="shared" si="5"/>
        <v>10.49561259109919</v>
      </c>
      <c r="AA21" s="1">
        <v>67.211399999999998</v>
      </c>
      <c r="AB21" s="1">
        <v>73.938999999999993</v>
      </c>
      <c r="AC21" s="1">
        <v>72.890999999999991</v>
      </c>
      <c r="AD21" s="1">
        <v>77.612800000000007</v>
      </c>
      <c r="AE21" s="1">
        <v>72.598600000000005</v>
      </c>
      <c r="AF21" s="1">
        <v>87.712000000000003</v>
      </c>
      <c r="AG21" s="1">
        <v>85.099199999999996</v>
      </c>
      <c r="AH21" s="1">
        <v>75.818799999999996</v>
      </c>
      <c r="AI21" s="1"/>
      <c r="AJ21" s="1">
        <f>G21*U21</f>
        <v>30.922378000000037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62</v>
      </c>
      <c r="B22" s="1" t="s">
        <v>37</v>
      </c>
      <c r="C22" s="1">
        <v>565.33000000000004</v>
      </c>
      <c r="D22" s="1">
        <v>896.67899999999997</v>
      </c>
      <c r="E22" s="1">
        <v>659.90899999999999</v>
      </c>
      <c r="F22" s="1">
        <v>614.68600000000004</v>
      </c>
      <c r="G22" s="8">
        <v>1</v>
      </c>
      <c r="H22" s="1">
        <v>60</v>
      </c>
      <c r="I22" s="1" t="s">
        <v>38</v>
      </c>
      <c r="J22" s="1"/>
      <c r="K22" s="1">
        <v>733.88400000000001</v>
      </c>
      <c r="L22" s="1">
        <f t="shared" si="0"/>
        <v>-73.975000000000023</v>
      </c>
      <c r="M22" s="1">
        <f t="shared" si="1"/>
        <v>590.34199999999998</v>
      </c>
      <c r="N22" s="1">
        <v>69.566999999999993</v>
      </c>
      <c r="O22" s="1">
        <v>58</v>
      </c>
      <c r="P22" s="1">
        <v>116.301</v>
      </c>
      <c r="Q22" s="1">
        <v>594.03101200000037</v>
      </c>
      <c r="R22" s="1">
        <f>IFERROR(VLOOKUP(A22,[1]Sheet!$A:$D,4,0),0)</f>
        <v>0</v>
      </c>
      <c r="S22" s="1">
        <f>IFERROR(VLOOKUP(A22,[2]Sheet!$A:$D,4,0),0)</f>
        <v>82</v>
      </c>
      <c r="T22" s="1">
        <f t="shared" si="2"/>
        <v>118.0684</v>
      </c>
      <c r="U22" s="5"/>
      <c r="V22" s="5"/>
      <c r="W22" s="1"/>
      <c r="X22" s="1"/>
      <c r="Y22" s="1">
        <f t="shared" si="4"/>
        <v>11.222460980245353</v>
      </c>
      <c r="Z22" s="1">
        <f t="shared" si="5"/>
        <v>11.222460980245353</v>
      </c>
      <c r="AA22" s="1">
        <v>126.5534</v>
      </c>
      <c r="AB22" s="1">
        <v>116.301</v>
      </c>
      <c r="AC22" s="1">
        <v>122.88039999999999</v>
      </c>
      <c r="AD22" s="1">
        <v>120.33580000000001</v>
      </c>
      <c r="AE22" s="1">
        <v>113.7542</v>
      </c>
      <c r="AF22" s="1">
        <v>136.57480000000001</v>
      </c>
      <c r="AG22" s="1">
        <v>139.74539999999999</v>
      </c>
      <c r="AH22" s="1">
        <v>135.20779999999999</v>
      </c>
      <c r="AI22" s="1"/>
      <c r="AJ22" s="1">
        <f>G22*U22</f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37</v>
      </c>
      <c r="C23" s="1">
        <v>29.318999999999999</v>
      </c>
      <c r="D23" s="1">
        <v>3.2749999999999999</v>
      </c>
      <c r="E23" s="1">
        <v>7.9560000000000004</v>
      </c>
      <c r="F23" s="1">
        <v>24.283000000000001</v>
      </c>
      <c r="G23" s="8">
        <v>1</v>
      </c>
      <c r="H23" s="1">
        <v>180</v>
      </c>
      <c r="I23" s="1" t="s">
        <v>38</v>
      </c>
      <c r="J23" s="1"/>
      <c r="K23" s="1">
        <v>7.59</v>
      </c>
      <c r="L23" s="1">
        <f t="shared" si="0"/>
        <v>0.36600000000000055</v>
      </c>
      <c r="M23" s="1">
        <f t="shared" si="1"/>
        <v>7.9560000000000004</v>
      </c>
      <c r="N23" s="1"/>
      <c r="O23" s="1">
        <v>0</v>
      </c>
      <c r="P23" s="1">
        <v>0</v>
      </c>
      <c r="Q23" s="1">
        <v>0</v>
      </c>
      <c r="R23" s="1">
        <f>IFERROR(VLOOKUP(A23,[1]Sheet!$A:$D,4,0),0)</f>
        <v>0</v>
      </c>
      <c r="S23" s="1">
        <f>IFERROR(VLOOKUP(A23,[2]Sheet!$A:$D,4,0),0)</f>
        <v>0</v>
      </c>
      <c r="T23" s="1">
        <f t="shared" si="2"/>
        <v>1.5912000000000002</v>
      </c>
      <c r="U23" s="5"/>
      <c r="V23" s="5"/>
      <c r="W23" s="1"/>
      <c r="X23" s="1"/>
      <c r="Y23" s="1">
        <f t="shared" si="4"/>
        <v>15.260809451985923</v>
      </c>
      <c r="Z23" s="1">
        <f t="shared" si="5"/>
        <v>15.260809451985923</v>
      </c>
      <c r="AA23" s="1">
        <v>0.8</v>
      </c>
      <c r="AB23" s="1">
        <v>0.14319999999999999</v>
      </c>
      <c r="AC23" s="1">
        <v>0.49540000000000001</v>
      </c>
      <c r="AD23" s="1">
        <v>1.5768</v>
      </c>
      <c r="AE23" s="1">
        <v>2.4508000000000001</v>
      </c>
      <c r="AF23" s="1">
        <v>1.5953999999999999</v>
      </c>
      <c r="AG23" s="1">
        <v>0.7238</v>
      </c>
      <c r="AH23" s="1">
        <v>0.56820000000000004</v>
      </c>
      <c r="AI23" s="27" t="s">
        <v>157</v>
      </c>
      <c r="AJ23" s="1">
        <f>G23*U23</f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9" t="s">
        <v>64</v>
      </c>
      <c r="B24" s="19" t="s">
        <v>37</v>
      </c>
      <c r="C24" s="19">
        <v>1229.7449999999999</v>
      </c>
      <c r="D24" s="19">
        <v>1905.8869999999999</v>
      </c>
      <c r="E24" s="19">
        <v>1269.1210000000001</v>
      </c>
      <c r="F24" s="19">
        <v>1473.6679999999999</v>
      </c>
      <c r="G24" s="20">
        <v>1</v>
      </c>
      <c r="H24" s="19">
        <v>60</v>
      </c>
      <c r="I24" s="19" t="s">
        <v>38</v>
      </c>
      <c r="J24" s="19"/>
      <c r="K24" s="19">
        <v>1399.7360000000001</v>
      </c>
      <c r="L24" s="19">
        <f t="shared" si="0"/>
        <v>-130.61500000000001</v>
      </c>
      <c r="M24" s="19">
        <f t="shared" si="1"/>
        <v>1190.0410000000002</v>
      </c>
      <c r="N24" s="19">
        <v>79.08</v>
      </c>
      <c r="O24" s="19">
        <v>83</v>
      </c>
      <c r="P24" s="19">
        <v>0</v>
      </c>
      <c r="Q24" s="19">
        <v>1096.4409880000001</v>
      </c>
      <c r="R24" s="19">
        <f>IFERROR(VLOOKUP(A24,[1]Sheet!$A:$D,4,0),0)</f>
        <v>0</v>
      </c>
      <c r="S24" s="19">
        <f>IFERROR(VLOOKUP(A24,[2]Sheet!$A:$D,4,0),0)</f>
        <v>93</v>
      </c>
      <c r="T24" s="19">
        <f t="shared" si="2"/>
        <v>238.00820000000004</v>
      </c>
      <c r="U24" s="21">
        <f>12*T24-Q24-P24-F24</f>
        <v>285.98941200000081</v>
      </c>
      <c r="V24" s="21"/>
      <c r="W24" s="19"/>
      <c r="X24" s="19"/>
      <c r="Y24" s="19">
        <f t="shared" si="4"/>
        <v>12.000000000000002</v>
      </c>
      <c r="Z24" s="19">
        <f t="shared" si="5"/>
        <v>10.79840521461025</v>
      </c>
      <c r="AA24" s="19">
        <v>244.3116</v>
      </c>
      <c r="AB24" s="19">
        <v>241.23759999999999</v>
      </c>
      <c r="AC24" s="19">
        <v>272.75360000000001</v>
      </c>
      <c r="AD24" s="19">
        <v>272.77120000000002</v>
      </c>
      <c r="AE24" s="19">
        <v>256.25740000000002</v>
      </c>
      <c r="AF24" s="19">
        <v>304.92320000000001</v>
      </c>
      <c r="AG24" s="19">
        <v>305.27059999999989</v>
      </c>
      <c r="AH24" s="19">
        <v>254.42439999999999</v>
      </c>
      <c r="AI24" s="19" t="s">
        <v>51</v>
      </c>
      <c r="AJ24" s="19">
        <f>G24*U24</f>
        <v>285.98941200000081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5" t="s">
        <v>65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0"/>
        <v>0</v>
      </c>
      <c r="M25" s="15">
        <f t="shared" si="1"/>
        <v>0</v>
      </c>
      <c r="N25" s="15"/>
      <c r="O25" s="15">
        <v>0</v>
      </c>
      <c r="P25" s="15">
        <v>0</v>
      </c>
      <c r="Q25" s="15">
        <v>0</v>
      </c>
      <c r="R25" s="15">
        <f>IFERROR(VLOOKUP(A25,[1]Sheet!$A:$D,4,0),0)</f>
        <v>0</v>
      </c>
      <c r="S25" s="15">
        <f>IFERROR(VLOOKUP(A25,[2]Sheet!$A:$D,4,0),0)</f>
        <v>0</v>
      </c>
      <c r="T25" s="15">
        <f t="shared" si="2"/>
        <v>0</v>
      </c>
      <c r="U25" s="17"/>
      <c r="V25" s="17"/>
      <c r="W25" s="15"/>
      <c r="X25" s="15"/>
      <c r="Y25" s="15" t="e">
        <f t="shared" si="4"/>
        <v>#DIV/0!</v>
      </c>
      <c r="Z25" s="15" t="e">
        <f t="shared" si="5"/>
        <v>#DIV/0!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57</v>
      </c>
      <c r="AJ25" s="15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5" t="s">
        <v>66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/>
      <c r="L26" s="15">
        <f t="shared" si="0"/>
        <v>0</v>
      </c>
      <c r="M26" s="15">
        <f t="shared" si="1"/>
        <v>0</v>
      </c>
      <c r="N26" s="15"/>
      <c r="O26" s="15">
        <v>0</v>
      </c>
      <c r="P26" s="15">
        <v>0</v>
      </c>
      <c r="Q26" s="15">
        <v>0</v>
      </c>
      <c r="R26" s="15">
        <f>IFERROR(VLOOKUP(A26,[1]Sheet!$A:$D,4,0),0)</f>
        <v>0</v>
      </c>
      <c r="S26" s="15">
        <f>IFERROR(VLOOKUP(A26,[2]Sheet!$A:$D,4,0),0)</f>
        <v>0</v>
      </c>
      <c r="T26" s="15">
        <f t="shared" si="2"/>
        <v>0</v>
      </c>
      <c r="U26" s="17"/>
      <c r="V26" s="17"/>
      <c r="W26" s="15"/>
      <c r="X26" s="15"/>
      <c r="Y26" s="15" t="e">
        <f t="shared" si="4"/>
        <v>#DIV/0!</v>
      </c>
      <c r="Z26" s="15" t="e">
        <f t="shared" si="5"/>
        <v>#DIV/0!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 t="s">
        <v>57</v>
      </c>
      <c r="AJ26" s="15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9" t="s">
        <v>67</v>
      </c>
      <c r="B27" s="19" t="s">
        <v>37</v>
      </c>
      <c r="C27" s="19">
        <v>936.20699999999999</v>
      </c>
      <c r="D27" s="19">
        <v>2260.5909999999999</v>
      </c>
      <c r="E27" s="19">
        <v>866.69200000000001</v>
      </c>
      <c r="F27" s="19">
        <v>1292.3440000000001</v>
      </c>
      <c r="G27" s="20">
        <v>1</v>
      </c>
      <c r="H27" s="19">
        <v>30</v>
      </c>
      <c r="I27" s="19" t="s">
        <v>38</v>
      </c>
      <c r="J27" s="19"/>
      <c r="K27" s="19">
        <v>1149.029</v>
      </c>
      <c r="L27" s="19">
        <f t="shared" si="0"/>
        <v>-282.33699999999999</v>
      </c>
      <c r="M27" s="19">
        <f t="shared" si="1"/>
        <v>818.678</v>
      </c>
      <c r="N27" s="19">
        <v>48.014000000000003</v>
      </c>
      <c r="O27" s="19">
        <v>97</v>
      </c>
      <c r="P27" s="19">
        <v>383.98340000000132</v>
      </c>
      <c r="Q27" s="19">
        <v>223.17139999999861</v>
      </c>
      <c r="R27" s="19">
        <f>IFERROR(VLOOKUP(A27,[1]Sheet!$A:$D,4,0),0)</f>
        <v>150</v>
      </c>
      <c r="S27" s="19">
        <f>IFERROR(VLOOKUP(A27,[2]Sheet!$A:$D,4,0),0)</f>
        <v>78</v>
      </c>
      <c r="T27" s="19">
        <f t="shared" si="2"/>
        <v>163.73560000000001</v>
      </c>
      <c r="U27" s="21">
        <f>12*T27-Q27-P27-F27</f>
        <v>65.328400000000329</v>
      </c>
      <c r="V27" s="21"/>
      <c r="W27" s="19"/>
      <c r="X27" s="19"/>
      <c r="Y27" s="19">
        <f t="shared" si="4"/>
        <v>12.000000000000002</v>
      </c>
      <c r="Z27" s="19">
        <f t="shared" si="5"/>
        <v>11.601012852427939</v>
      </c>
      <c r="AA27" s="19">
        <v>187.96440000000001</v>
      </c>
      <c r="AB27" s="19">
        <v>228.16579999999999</v>
      </c>
      <c r="AC27" s="19">
        <v>225.13460000000001</v>
      </c>
      <c r="AD27" s="19">
        <v>207.3006</v>
      </c>
      <c r="AE27" s="19">
        <v>216.4478</v>
      </c>
      <c r="AF27" s="19">
        <v>252.77940000000001</v>
      </c>
      <c r="AG27" s="19">
        <v>265.93380000000002</v>
      </c>
      <c r="AH27" s="19">
        <v>208.8518</v>
      </c>
      <c r="AI27" s="19" t="s">
        <v>51</v>
      </c>
      <c r="AJ27" s="19">
        <f>G27*U27</f>
        <v>65.328400000000329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5" t="s">
        <v>68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0"/>
        <v>0</v>
      </c>
      <c r="M28" s="15">
        <f t="shared" si="1"/>
        <v>0</v>
      </c>
      <c r="N28" s="15"/>
      <c r="O28" s="15">
        <v>0</v>
      </c>
      <c r="P28" s="15">
        <v>0</v>
      </c>
      <c r="Q28" s="15">
        <v>0</v>
      </c>
      <c r="R28" s="15">
        <f>IFERROR(VLOOKUP(A28,[1]Sheet!$A:$D,4,0),0)</f>
        <v>0</v>
      </c>
      <c r="S28" s="15">
        <f>IFERROR(VLOOKUP(A28,[2]Sheet!$A:$D,4,0),0)</f>
        <v>0</v>
      </c>
      <c r="T28" s="15">
        <f t="shared" si="2"/>
        <v>0</v>
      </c>
      <c r="U28" s="17"/>
      <c r="V28" s="17"/>
      <c r="W28" s="15"/>
      <c r="X28" s="15"/>
      <c r="Y28" s="15" t="e">
        <f t="shared" si="4"/>
        <v>#DIV/0!</v>
      </c>
      <c r="Z28" s="15" t="e">
        <f t="shared" si="5"/>
        <v>#DIV/0!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57</v>
      </c>
      <c r="AJ28" s="15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5" t="s">
        <v>69</v>
      </c>
      <c r="B29" s="15" t="s">
        <v>37</v>
      </c>
      <c r="C29" s="15"/>
      <c r="D29" s="15"/>
      <c r="E29" s="15"/>
      <c r="F29" s="15"/>
      <c r="G29" s="16">
        <v>0</v>
      </c>
      <c r="H29" s="15">
        <v>40</v>
      </c>
      <c r="I29" s="15" t="s">
        <v>38</v>
      </c>
      <c r="J29" s="15"/>
      <c r="K29" s="15"/>
      <c r="L29" s="15">
        <f t="shared" si="0"/>
        <v>0</v>
      </c>
      <c r="M29" s="15">
        <f t="shared" si="1"/>
        <v>0</v>
      </c>
      <c r="N29" s="15"/>
      <c r="O29" s="15">
        <v>0</v>
      </c>
      <c r="P29" s="15">
        <v>0</v>
      </c>
      <c r="Q29" s="15">
        <v>0</v>
      </c>
      <c r="R29" s="15">
        <f>IFERROR(VLOOKUP(A29,[1]Sheet!$A:$D,4,0),0)</f>
        <v>0</v>
      </c>
      <c r="S29" s="15">
        <f>IFERROR(VLOOKUP(A29,[2]Sheet!$A:$D,4,0),0)</f>
        <v>0</v>
      </c>
      <c r="T29" s="15">
        <f t="shared" si="2"/>
        <v>0</v>
      </c>
      <c r="U29" s="17"/>
      <c r="V29" s="17"/>
      <c r="W29" s="15"/>
      <c r="X29" s="15"/>
      <c r="Y29" s="15" t="e">
        <f t="shared" si="4"/>
        <v>#DIV/0!</v>
      </c>
      <c r="Z29" s="15" t="e">
        <f t="shared" si="5"/>
        <v>#DIV/0!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57</v>
      </c>
      <c r="AJ29" s="15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5" t="s">
        <v>70</v>
      </c>
      <c r="B30" s="15" t="s">
        <v>37</v>
      </c>
      <c r="C30" s="15"/>
      <c r="D30" s="15"/>
      <c r="E30" s="15"/>
      <c r="F30" s="15"/>
      <c r="G30" s="16">
        <v>0</v>
      </c>
      <c r="H30" s="15">
        <v>30</v>
      </c>
      <c r="I30" s="15" t="s">
        <v>38</v>
      </c>
      <c r="J30" s="15"/>
      <c r="K30" s="15"/>
      <c r="L30" s="15">
        <f t="shared" si="0"/>
        <v>0</v>
      </c>
      <c r="M30" s="15">
        <f t="shared" si="1"/>
        <v>0</v>
      </c>
      <c r="N30" s="15"/>
      <c r="O30" s="15">
        <v>0</v>
      </c>
      <c r="P30" s="15">
        <v>0</v>
      </c>
      <c r="Q30" s="15">
        <v>0</v>
      </c>
      <c r="R30" s="15">
        <f>IFERROR(VLOOKUP(A30,[1]Sheet!$A:$D,4,0),0)</f>
        <v>0</v>
      </c>
      <c r="S30" s="15">
        <f>IFERROR(VLOOKUP(A30,[2]Sheet!$A:$D,4,0),0)</f>
        <v>0</v>
      </c>
      <c r="T30" s="15">
        <f t="shared" si="2"/>
        <v>0</v>
      </c>
      <c r="U30" s="17"/>
      <c r="V30" s="17"/>
      <c r="W30" s="15"/>
      <c r="X30" s="15"/>
      <c r="Y30" s="15" t="e">
        <f t="shared" si="4"/>
        <v>#DIV/0!</v>
      </c>
      <c r="Z30" s="15" t="e">
        <f t="shared" si="5"/>
        <v>#DIV/0!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57</v>
      </c>
      <c r="AJ30" s="15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5" t="s">
        <v>71</v>
      </c>
      <c r="B31" s="15" t="s">
        <v>37</v>
      </c>
      <c r="C31" s="15"/>
      <c r="D31" s="15"/>
      <c r="E31" s="15"/>
      <c r="F31" s="15"/>
      <c r="G31" s="16">
        <v>0</v>
      </c>
      <c r="H31" s="15">
        <v>50</v>
      </c>
      <c r="I31" s="15" t="s">
        <v>38</v>
      </c>
      <c r="J31" s="15"/>
      <c r="K31" s="15"/>
      <c r="L31" s="15">
        <f t="shared" si="0"/>
        <v>0</v>
      </c>
      <c r="M31" s="15">
        <f t="shared" si="1"/>
        <v>0</v>
      </c>
      <c r="N31" s="15"/>
      <c r="O31" s="15">
        <v>0</v>
      </c>
      <c r="P31" s="15">
        <v>0</v>
      </c>
      <c r="Q31" s="15">
        <v>0</v>
      </c>
      <c r="R31" s="15">
        <f>IFERROR(VLOOKUP(A31,[1]Sheet!$A:$D,4,0),0)</f>
        <v>0</v>
      </c>
      <c r="S31" s="15">
        <f>IFERROR(VLOOKUP(A31,[2]Sheet!$A:$D,4,0),0)</f>
        <v>0</v>
      </c>
      <c r="T31" s="15">
        <f t="shared" si="2"/>
        <v>0</v>
      </c>
      <c r="U31" s="17"/>
      <c r="V31" s="17"/>
      <c r="W31" s="15"/>
      <c r="X31" s="15"/>
      <c r="Y31" s="15" t="e">
        <f t="shared" si="4"/>
        <v>#DIV/0!</v>
      </c>
      <c r="Z31" s="15" t="e">
        <f t="shared" si="5"/>
        <v>#DIV/0!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57</v>
      </c>
      <c r="AJ31" s="15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37</v>
      </c>
      <c r="C32" s="1">
        <v>23.184000000000001</v>
      </c>
      <c r="D32" s="1"/>
      <c r="E32" s="1">
        <v>7.1180000000000003</v>
      </c>
      <c r="F32" s="1">
        <v>16.065999999999999</v>
      </c>
      <c r="G32" s="8">
        <v>1</v>
      </c>
      <c r="H32" s="1">
        <v>50</v>
      </c>
      <c r="I32" s="1" t="s">
        <v>38</v>
      </c>
      <c r="J32" s="1"/>
      <c r="K32" s="1">
        <v>6.8</v>
      </c>
      <c r="L32" s="1">
        <f t="shared" si="0"/>
        <v>0.3180000000000005</v>
      </c>
      <c r="M32" s="1">
        <f t="shared" si="1"/>
        <v>7.1180000000000003</v>
      </c>
      <c r="N32" s="1"/>
      <c r="O32" s="1">
        <v>0</v>
      </c>
      <c r="P32" s="1">
        <v>0</v>
      </c>
      <c r="Q32" s="1">
        <v>0</v>
      </c>
      <c r="R32" s="1">
        <f>IFERROR(VLOOKUP(A32,[1]Sheet!$A:$D,4,0),0)</f>
        <v>0</v>
      </c>
      <c r="S32" s="1">
        <f>IFERROR(VLOOKUP(A32,[2]Sheet!$A:$D,4,0),0)</f>
        <v>0</v>
      </c>
      <c r="T32" s="1">
        <f t="shared" si="2"/>
        <v>1.4236</v>
      </c>
      <c r="U32" s="5"/>
      <c r="V32" s="5"/>
      <c r="W32" s="1"/>
      <c r="X32" s="1"/>
      <c r="Y32" s="1">
        <f t="shared" si="4"/>
        <v>11.285473447597639</v>
      </c>
      <c r="Z32" s="1">
        <f t="shared" si="5"/>
        <v>11.285473447597639</v>
      </c>
      <c r="AA32" s="1">
        <v>0.53239999999999998</v>
      </c>
      <c r="AB32" s="1">
        <v>0.5252</v>
      </c>
      <c r="AC32" s="1">
        <v>0.35580000000000001</v>
      </c>
      <c r="AD32" s="1">
        <v>0.54500000000000004</v>
      </c>
      <c r="AE32" s="1">
        <v>0.182</v>
      </c>
      <c r="AF32" s="1">
        <v>2.3483999999999998</v>
      </c>
      <c r="AG32" s="1">
        <v>2.5301999999999998</v>
      </c>
      <c r="AH32" s="1">
        <v>0.73</v>
      </c>
      <c r="AI32" s="27" t="s">
        <v>158</v>
      </c>
      <c r="AJ32" s="1">
        <f>G32*U32</f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9" t="s">
        <v>73</v>
      </c>
      <c r="B33" s="19" t="s">
        <v>43</v>
      </c>
      <c r="C33" s="19">
        <v>1413</v>
      </c>
      <c r="D33" s="19">
        <v>1341</v>
      </c>
      <c r="E33" s="19">
        <v>1163</v>
      </c>
      <c r="F33" s="19">
        <v>493</v>
      </c>
      <c r="G33" s="20">
        <v>0.4</v>
      </c>
      <c r="H33" s="19">
        <v>45</v>
      </c>
      <c r="I33" s="19" t="s">
        <v>38</v>
      </c>
      <c r="J33" s="19"/>
      <c r="K33" s="19">
        <v>1495</v>
      </c>
      <c r="L33" s="19">
        <f t="shared" si="0"/>
        <v>-332</v>
      </c>
      <c r="M33" s="19">
        <f t="shared" si="1"/>
        <v>803</v>
      </c>
      <c r="N33" s="19">
        <v>360</v>
      </c>
      <c r="O33" s="19">
        <v>225</v>
      </c>
      <c r="P33" s="19">
        <v>110.1999999999998</v>
      </c>
      <c r="Q33" s="19">
        <v>970.84799999999996</v>
      </c>
      <c r="R33" s="19">
        <f>IFERROR(VLOOKUP(A33,[1]Sheet!$A:$D,4,0),0)</f>
        <v>240</v>
      </c>
      <c r="S33" s="19">
        <f>IFERROR(VLOOKUP(A33,[2]Sheet!$A:$D,4,0),0)</f>
        <v>250</v>
      </c>
      <c r="T33" s="19">
        <f t="shared" si="2"/>
        <v>160.6</v>
      </c>
      <c r="U33" s="21">
        <f>12*T33-Q33-P33-F33</f>
        <v>353.15200000000004</v>
      </c>
      <c r="V33" s="21"/>
      <c r="W33" s="19"/>
      <c r="X33" s="19"/>
      <c r="Y33" s="19">
        <f t="shared" si="4"/>
        <v>12</v>
      </c>
      <c r="Z33" s="19">
        <f t="shared" si="5"/>
        <v>9.8010460772104597</v>
      </c>
      <c r="AA33" s="19">
        <v>157.6</v>
      </c>
      <c r="AB33" s="19">
        <v>151</v>
      </c>
      <c r="AC33" s="19">
        <v>165.8</v>
      </c>
      <c r="AD33" s="19">
        <v>173</v>
      </c>
      <c r="AE33" s="19">
        <v>141.80000000000001</v>
      </c>
      <c r="AF33" s="19">
        <v>267.8</v>
      </c>
      <c r="AG33" s="19">
        <v>225.6</v>
      </c>
      <c r="AH33" s="19">
        <v>238.8</v>
      </c>
      <c r="AI33" s="19" t="s">
        <v>74</v>
      </c>
      <c r="AJ33" s="19">
        <f>G33*U33</f>
        <v>141.26080000000002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75</v>
      </c>
      <c r="B34" s="1" t="s">
        <v>43</v>
      </c>
      <c r="C34" s="1">
        <v>367</v>
      </c>
      <c r="D34" s="1">
        <v>334</v>
      </c>
      <c r="E34" s="1">
        <v>429</v>
      </c>
      <c r="F34" s="1">
        <v>-2</v>
      </c>
      <c r="G34" s="8">
        <v>0.45</v>
      </c>
      <c r="H34" s="1">
        <v>50</v>
      </c>
      <c r="I34" s="11" t="s">
        <v>41</v>
      </c>
      <c r="J34" s="1"/>
      <c r="K34" s="1">
        <v>578</v>
      </c>
      <c r="L34" s="1">
        <f t="shared" si="0"/>
        <v>-149</v>
      </c>
      <c r="M34" s="1">
        <f t="shared" si="1"/>
        <v>389</v>
      </c>
      <c r="N34" s="1">
        <v>40</v>
      </c>
      <c r="O34" s="1">
        <v>0</v>
      </c>
      <c r="P34" s="1">
        <v>1200</v>
      </c>
      <c r="Q34" s="1">
        <v>0</v>
      </c>
      <c r="R34" s="1">
        <f>IFERROR(VLOOKUP(A34,[1]Sheet!$A:$D,4,0),0)</f>
        <v>0</v>
      </c>
      <c r="S34" s="1">
        <f>IFERROR(VLOOKUP(A34,[2]Sheet!$A:$D,4,0),0)</f>
        <v>0</v>
      </c>
      <c r="T34" s="1">
        <f t="shared" si="2"/>
        <v>77.8</v>
      </c>
      <c r="U34" s="5"/>
      <c r="V34" s="5"/>
      <c r="W34" s="1"/>
      <c r="X34" s="1"/>
      <c r="Y34" s="1">
        <f t="shared" si="4"/>
        <v>15.398457583547559</v>
      </c>
      <c r="Z34" s="1">
        <f t="shared" si="5"/>
        <v>15.398457583547559</v>
      </c>
      <c r="AA34" s="1">
        <v>59</v>
      </c>
      <c r="AB34" s="1">
        <v>49</v>
      </c>
      <c r="AC34" s="1">
        <v>42.8</v>
      </c>
      <c r="AD34" s="1">
        <v>46.2</v>
      </c>
      <c r="AE34" s="1">
        <v>45</v>
      </c>
      <c r="AF34" s="1">
        <v>47.8</v>
      </c>
      <c r="AG34" s="1">
        <v>86.4</v>
      </c>
      <c r="AH34" s="1">
        <v>85.4</v>
      </c>
      <c r="AI34" s="1" t="s">
        <v>44</v>
      </c>
      <c r="AJ34" s="1">
        <f>G34*U34</f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43</v>
      </c>
      <c r="C35" s="1">
        <v>1209</v>
      </c>
      <c r="D35" s="1">
        <v>739</v>
      </c>
      <c r="E35" s="1">
        <v>937</v>
      </c>
      <c r="F35" s="1">
        <v>354</v>
      </c>
      <c r="G35" s="8">
        <v>0.4</v>
      </c>
      <c r="H35" s="1">
        <v>45</v>
      </c>
      <c r="I35" s="1" t="s">
        <v>38</v>
      </c>
      <c r="J35" s="1"/>
      <c r="K35" s="1">
        <v>1247</v>
      </c>
      <c r="L35" s="1">
        <f t="shared" si="0"/>
        <v>-310</v>
      </c>
      <c r="M35" s="1">
        <f t="shared" si="1"/>
        <v>631</v>
      </c>
      <c r="N35" s="1">
        <v>306</v>
      </c>
      <c r="O35" s="1">
        <v>208</v>
      </c>
      <c r="P35" s="1">
        <v>199</v>
      </c>
      <c r="Q35" s="1">
        <v>735.05</v>
      </c>
      <c r="R35" s="1">
        <f>IFERROR(VLOOKUP(A35,[1]Sheet!$A:$D,4,0),0)</f>
        <v>240</v>
      </c>
      <c r="S35" s="1">
        <f>IFERROR(VLOOKUP(A35,[2]Sheet!$A:$D,4,0),0)</f>
        <v>230</v>
      </c>
      <c r="T35" s="1">
        <f t="shared" si="2"/>
        <v>126.2</v>
      </c>
      <c r="U35" s="5">
        <f t="shared" ref="U32:U46" si="7">11*T35-Q35-P35-F35</f>
        <v>100.15000000000009</v>
      </c>
      <c r="V35" s="5"/>
      <c r="W35" s="1"/>
      <c r="X35" s="1"/>
      <c r="Y35" s="1">
        <f t="shared" si="4"/>
        <v>11</v>
      </c>
      <c r="Z35" s="1">
        <f t="shared" si="5"/>
        <v>10.206418383518225</v>
      </c>
      <c r="AA35" s="1">
        <v>135</v>
      </c>
      <c r="AB35" s="1">
        <v>128</v>
      </c>
      <c r="AC35" s="1">
        <v>127.8</v>
      </c>
      <c r="AD35" s="1">
        <v>137.6</v>
      </c>
      <c r="AE35" s="1">
        <v>126.2</v>
      </c>
      <c r="AF35" s="1">
        <v>221.4</v>
      </c>
      <c r="AG35" s="1">
        <v>165.2</v>
      </c>
      <c r="AH35" s="1">
        <v>188.2</v>
      </c>
      <c r="AI35" s="1"/>
      <c r="AJ35" s="1">
        <f>G35*U35</f>
        <v>40.060000000000038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37</v>
      </c>
      <c r="C36" s="1">
        <v>571.57000000000005</v>
      </c>
      <c r="D36" s="1">
        <v>508.17</v>
      </c>
      <c r="E36" s="1">
        <v>268.27999999999997</v>
      </c>
      <c r="F36" s="1">
        <v>333.74</v>
      </c>
      <c r="G36" s="8">
        <v>1</v>
      </c>
      <c r="H36" s="1">
        <v>45</v>
      </c>
      <c r="I36" s="1" t="s">
        <v>38</v>
      </c>
      <c r="J36" s="1"/>
      <c r="K36" s="1">
        <v>342.85399999999998</v>
      </c>
      <c r="L36" s="1">
        <f t="shared" si="0"/>
        <v>-74.574000000000012</v>
      </c>
      <c r="M36" s="1">
        <f t="shared" si="1"/>
        <v>148.58199999999999</v>
      </c>
      <c r="N36" s="1">
        <v>119.69799999999999</v>
      </c>
      <c r="O36" s="1">
        <v>0</v>
      </c>
      <c r="P36" s="1">
        <v>0</v>
      </c>
      <c r="Q36" s="1">
        <v>0</v>
      </c>
      <c r="R36" s="1">
        <f>IFERROR(VLOOKUP(A36,[1]Sheet!$A:$D,4,0),0)</f>
        <v>80</v>
      </c>
      <c r="S36" s="1">
        <f>IFERROR(VLOOKUP(A36,[2]Sheet!$A:$D,4,0),0)</f>
        <v>0</v>
      </c>
      <c r="T36" s="1">
        <f t="shared" si="2"/>
        <v>29.7164</v>
      </c>
      <c r="U36" s="5"/>
      <c r="V36" s="5"/>
      <c r="W36" s="1"/>
      <c r="X36" s="1"/>
      <c r="Y36" s="1">
        <f t="shared" si="4"/>
        <v>11.230835498243394</v>
      </c>
      <c r="Z36" s="1">
        <f t="shared" si="5"/>
        <v>11.230835498243394</v>
      </c>
      <c r="AA36" s="1">
        <v>38.979200000000013</v>
      </c>
      <c r="AB36" s="1">
        <v>50.124000000000002</v>
      </c>
      <c r="AC36" s="1">
        <v>38.446399999999997</v>
      </c>
      <c r="AD36" s="1">
        <v>76.691800000000001</v>
      </c>
      <c r="AE36" s="1">
        <v>90.000599999999991</v>
      </c>
      <c r="AF36" s="1">
        <v>75.361999999999995</v>
      </c>
      <c r="AG36" s="1">
        <v>78.886200000000002</v>
      </c>
      <c r="AH36" s="1">
        <v>84.255600000000001</v>
      </c>
      <c r="AI36" s="1"/>
      <c r="AJ36" s="1">
        <f>G36*U36</f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43</v>
      </c>
      <c r="C37" s="1">
        <v>558</v>
      </c>
      <c r="D37" s="1"/>
      <c r="E37" s="1">
        <v>221</v>
      </c>
      <c r="F37" s="1">
        <v>300</v>
      </c>
      <c r="G37" s="8">
        <v>0.1</v>
      </c>
      <c r="H37" s="1">
        <v>730</v>
      </c>
      <c r="I37" s="1" t="s">
        <v>38</v>
      </c>
      <c r="J37" s="1"/>
      <c r="K37" s="1">
        <v>221</v>
      </c>
      <c r="L37" s="1">
        <f t="shared" si="0"/>
        <v>0</v>
      </c>
      <c r="M37" s="1">
        <f t="shared" si="1"/>
        <v>221</v>
      </c>
      <c r="N37" s="1"/>
      <c r="O37" s="1">
        <v>0</v>
      </c>
      <c r="P37" s="1">
        <v>0</v>
      </c>
      <c r="Q37" s="1">
        <v>274.32600000000002</v>
      </c>
      <c r="R37" s="1">
        <f>IFERROR(VLOOKUP(A37,[1]Sheet!$A:$D,4,0),0)</f>
        <v>0</v>
      </c>
      <c r="S37" s="1">
        <f>IFERROR(VLOOKUP(A37,[2]Sheet!$A:$D,4,0),0)</f>
        <v>0</v>
      </c>
      <c r="T37" s="1">
        <f t="shared" si="2"/>
        <v>44.2</v>
      </c>
      <c r="U37" s="5"/>
      <c r="V37" s="5"/>
      <c r="W37" s="1"/>
      <c r="X37" s="1"/>
      <c r="Y37" s="1">
        <f t="shared" si="4"/>
        <v>12.993800904977375</v>
      </c>
      <c r="Z37" s="1">
        <f t="shared" si="5"/>
        <v>12.993800904977375</v>
      </c>
      <c r="AA37" s="1">
        <v>56.2</v>
      </c>
      <c r="AB37" s="1">
        <v>44.4</v>
      </c>
      <c r="AC37" s="1">
        <v>23.4</v>
      </c>
      <c r="AD37" s="1">
        <v>47</v>
      </c>
      <c r="AE37" s="1">
        <v>73</v>
      </c>
      <c r="AF37" s="1">
        <v>33.4</v>
      </c>
      <c r="AG37" s="1">
        <v>21</v>
      </c>
      <c r="AH37" s="1">
        <v>20</v>
      </c>
      <c r="AI37" s="1" t="s">
        <v>79</v>
      </c>
      <c r="AJ37" s="1">
        <f>G37*U37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43</v>
      </c>
      <c r="C38" s="1">
        <v>105</v>
      </c>
      <c r="D38" s="1">
        <v>231</v>
      </c>
      <c r="E38" s="1">
        <v>167</v>
      </c>
      <c r="F38" s="1">
        <v>58</v>
      </c>
      <c r="G38" s="8">
        <v>0.35</v>
      </c>
      <c r="H38" s="1">
        <v>40</v>
      </c>
      <c r="I38" s="1" t="s">
        <v>38</v>
      </c>
      <c r="J38" s="1"/>
      <c r="K38" s="1">
        <v>176</v>
      </c>
      <c r="L38" s="1">
        <f t="shared" ref="L38:L69" si="8">E38-K38</f>
        <v>-9</v>
      </c>
      <c r="M38" s="1">
        <f t="shared" si="1"/>
        <v>167</v>
      </c>
      <c r="N38" s="1"/>
      <c r="O38" s="1">
        <v>0</v>
      </c>
      <c r="P38" s="1">
        <v>30.600000000000019</v>
      </c>
      <c r="Q38" s="1">
        <v>152</v>
      </c>
      <c r="R38" s="1">
        <f>IFERROR(VLOOKUP(A38,[1]Sheet!$A:$D,4,0),0)</f>
        <v>30</v>
      </c>
      <c r="S38" s="1">
        <f>IFERROR(VLOOKUP(A38,[2]Sheet!$A:$D,4,0),0)</f>
        <v>0</v>
      </c>
      <c r="T38" s="1">
        <f t="shared" si="2"/>
        <v>33.4</v>
      </c>
      <c r="U38" s="5">
        <f t="shared" si="7"/>
        <v>126.79999999999995</v>
      </c>
      <c r="V38" s="5"/>
      <c r="W38" s="1"/>
      <c r="X38" s="1"/>
      <c r="Y38" s="1">
        <f t="shared" si="4"/>
        <v>11</v>
      </c>
      <c r="Z38" s="1">
        <f t="shared" si="5"/>
        <v>7.2035928143712589</v>
      </c>
      <c r="AA38" s="1">
        <v>32.6</v>
      </c>
      <c r="AB38" s="1">
        <v>28.6</v>
      </c>
      <c r="AC38" s="1">
        <v>30</v>
      </c>
      <c r="AD38" s="1">
        <v>31.8</v>
      </c>
      <c r="AE38" s="1">
        <v>32</v>
      </c>
      <c r="AF38" s="1">
        <v>39.4</v>
      </c>
      <c r="AG38" s="1">
        <v>42</v>
      </c>
      <c r="AH38" s="1">
        <v>44.2</v>
      </c>
      <c r="AI38" s="1"/>
      <c r="AJ38" s="1">
        <f>G38*U38</f>
        <v>44.379999999999981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37</v>
      </c>
      <c r="C39" s="1">
        <v>24.244</v>
      </c>
      <c r="D39" s="1">
        <v>88.179000000000002</v>
      </c>
      <c r="E39" s="1">
        <v>39.015000000000001</v>
      </c>
      <c r="F39" s="1">
        <v>26.038</v>
      </c>
      <c r="G39" s="8">
        <v>1</v>
      </c>
      <c r="H39" s="1">
        <v>40</v>
      </c>
      <c r="I39" s="1" t="s">
        <v>38</v>
      </c>
      <c r="J39" s="1"/>
      <c r="K39" s="1">
        <v>47.131999999999998</v>
      </c>
      <c r="L39" s="1">
        <f t="shared" si="8"/>
        <v>-8.1169999999999973</v>
      </c>
      <c r="M39" s="1">
        <f t="shared" si="1"/>
        <v>34.683</v>
      </c>
      <c r="N39" s="1">
        <v>4.3319999999999999</v>
      </c>
      <c r="O39" s="1">
        <v>0</v>
      </c>
      <c r="P39" s="1">
        <v>8.8077999999999861</v>
      </c>
      <c r="Q39" s="1">
        <v>0</v>
      </c>
      <c r="R39" s="1">
        <f>IFERROR(VLOOKUP(A39,[1]Sheet!$A:$D,4,0),0)</f>
        <v>0</v>
      </c>
      <c r="S39" s="1">
        <f>IFERROR(VLOOKUP(A39,[2]Sheet!$A:$D,4,0),0)</f>
        <v>0</v>
      </c>
      <c r="T39" s="1">
        <f t="shared" si="2"/>
        <v>6.9366000000000003</v>
      </c>
      <c r="U39" s="5">
        <f t="shared" si="7"/>
        <v>41.456800000000015</v>
      </c>
      <c r="V39" s="5"/>
      <c r="W39" s="1"/>
      <c r="X39" s="1"/>
      <c r="Y39" s="1">
        <f t="shared" si="4"/>
        <v>11</v>
      </c>
      <c r="Z39" s="1">
        <f t="shared" si="5"/>
        <v>5.023469711385979</v>
      </c>
      <c r="AA39" s="1">
        <v>4.9272</v>
      </c>
      <c r="AB39" s="1">
        <v>6.3929999999999998</v>
      </c>
      <c r="AC39" s="1">
        <v>6.0958000000000014</v>
      </c>
      <c r="AD39" s="1">
        <v>6.6498000000000008</v>
      </c>
      <c r="AE39" s="1">
        <v>6.2594000000000003</v>
      </c>
      <c r="AF39" s="1">
        <v>5.8335999999999997</v>
      </c>
      <c r="AG39" s="1">
        <v>5.0637999999999996</v>
      </c>
      <c r="AH39" s="1">
        <v>4.4527999999999999</v>
      </c>
      <c r="AI39" s="1"/>
      <c r="AJ39" s="1">
        <f>G39*U39</f>
        <v>41.456800000000015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43</v>
      </c>
      <c r="C40" s="1">
        <v>244</v>
      </c>
      <c r="D40" s="1">
        <v>410</v>
      </c>
      <c r="E40" s="1">
        <v>296</v>
      </c>
      <c r="F40" s="1">
        <v>193</v>
      </c>
      <c r="G40" s="8">
        <v>0.4</v>
      </c>
      <c r="H40" s="1">
        <v>40</v>
      </c>
      <c r="I40" s="1" t="s">
        <v>38</v>
      </c>
      <c r="J40" s="1"/>
      <c r="K40" s="1">
        <v>390</v>
      </c>
      <c r="L40" s="1">
        <f t="shared" si="8"/>
        <v>-94</v>
      </c>
      <c r="M40" s="1">
        <f t="shared" si="1"/>
        <v>206</v>
      </c>
      <c r="N40" s="1">
        <v>90</v>
      </c>
      <c r="O40" s="1">
        <v>88</v>
      </c>
      <c r="P40" s="1">
        <v>0</v>
      </c>
      <c r="Q40" s="1">
        <v>185.4</v>
      </c>
      <c r="R40" s="1">
        <f>IFERROR(VLOOKUP(A40,[1]Sheet!$A:$D,4,0),0)</f>
        <v>0</v>
      </c>
      <c r="S40" s="1">
        <f>IFERROR(VLOOKUP(A40,[2]Sheet!$A:$D,4,0),0)</f>
        <v>106</v>
      </c>
      <c r="T40" s="1">
        <f t="shared" si="2"/>
        <v>41.2</v>
      </c>
      <c r="U40" s="5">
        <f t="shared" si="7"/>
        <v>74.800000000000068</v>
      </c>
      <c r="V40" s="5"/>
      <c r="W40" s="1"/>
      <c r="X40" s="1"/>
      <c r="Y40" s="1">
        <f t="shared" si="4"/>
        <v>11</v>
      </c>
      <c r="Z40" s="1">
        <f t="shared" si="5"/>
        <v>9.1844660194174743</v>
      </c>
      <c r="AA40" s="1">
        <v>42.4</v>
      </c>
      <c r="AB40" s="1">
        <v>35</v>
      </c>
      <c r="AC40" s="1">
        <v>44</v>
      </c>
      <c r="AD40" s="1">
        <v>41.2</v>
      </c>
      <c r="AE40" s="1">
        <v>27</v>
      </c>
      <c r="AF40" s="1">
        <v>56</v>
      </c>
      <c r="AG40" s="1">
        <v>36.200000000000003</v>
      </c>
      <c r="AH40" s="1">
        <v>31</v>
      </c>
      <c r="AI40" s="1"/>
      <c r="AJ40" s="1">
        <f>G40*U40</f>
        <v>29.92000000000003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43</v>
      </c>
      <c r="C41" s="1">
        <v>484</v>
      </c>
      <c r="D41" s="1">
        <v>497</v>
      </c>
      <c r="E41" s="1">
        <v>515</v>
      </c>
      <c r="F41" s="1">
        <v>273</v>
      </c>
      <c r="G41" s="8">
        <v>0.4</v>
      </c>
      <c r="H41" s="1">
        <v>45</v>
      </c>
      <c r="I41" s="1" t="s">
        <v>38</v>
      </c>
      <c r="J41" s="1"/>
      <c r="K41" s="1">
        <v>639</v>
      </c>
      <c r="L41" s="1">
        <f t="shared" si="8"/>
        <v>-124</v>
      </c>
      <c r="M41" s="1">
        <f t="shared" si="1"/>
        <v>395</v>
      </c>
      <c r="N41" s="1">
        <v>120</v>
      </c>
      <c r="O41" s="1">
        <v>120</v>
      </c>
      <c r="P41" s="1">
        <v>88</v>
      </c>
      <c r="Q41" s="1">
        <v>488.53600000000012</v>
      </c>
      <c r="R41" s="1">
        <f>IFERROR(VLOOKUP(A41,[1]Sheet!$A:$D,4,0),0)</f>
        <v>0</v>
      </c>
      <c r="S41" s="1">
        <f>IFERROR(VLOOKUP(A41,[2]Sheet!$A:$D,4,0),0)</f>
        <v>121</v>
      </c>
      <c r="T41" s="1">
        <f t="shared" si="2"/>
        <v>79</v>
      </c>
      <c r="U41" s="5">
        <f t="shared" si="7"/>
        <v>19.463999999999885</v>
      </c>
      <c r="V41" s="5"/>
      <c r="W41" s="1"/>
      <c r="X41" s="1"/>
      <c r="Y41" s="1">
        <f t="shared" si="4"/>
        <v>11</v>
      </c>
      <c r="Z41" s="1">
        <f t="shared" si="5"/>
        <v>10.753620253164557</v>
      </c>
      <c r="AA41" s="1">
        <v>83.2</v>
      </c>
      <c r="AB41" s="1">
        <v>71.400000000000006</v>
      </c>
      <c r="AC41" s="1">
        <v>74.400000000000006</v>
      </c>
      <c r="AD41" s="1">
        <v>66.400000000000006</v>
      </c>
      <c r="AE41" s="1">
        <v>43.6</v>
      </c>
      <c r="AF41" s="1">
        <v>94.8</v>
      </c>
      <c r="AG41" s="1">
        <v>74.400000000000006</v>
      </c>
      <c r="AH41" s="1">
        <v>75.599999999999994</v>
      </c>
      <c r="AI41" s="1" t="s">
        <v>44</v>
      </c>
      <c r="AJ41" s="1">
        <f>G41*U41</f>
        <v>7.7855999999999543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37</v>
      </c>
      <c r="C42" s="1">
        <v>56.850999999999999</v>
      </c>
      <c r="D42" s="1">
        <v>157.16200000000001</v>
      </c>
      <c r="E42" s="1">
        <v>71.271000000000001</v>
      </c>
      <c r="F42" s="1">
        <v>51.24</v>
      </c>
      <c r="G42" s="8">
        <v>1</v>
      </c>
      <c r="H42" s="1">
        <v>40</v>
      </c>
      <c r="I42" s="1" t="s">
        <v>38</v>
      </c>
      <c r="J42" s="1"/>
      <c r="K42" s="1">
        <v>82.718000000000004</v>
      </c>
      <c r="L42" s="1">
        <f t="shared" si="8"/>
        <v>-11.447000000000003</v>
      </c>
      <c r="M42" s="1">
        <f t="shared" si="1"/>
        <v>62.65</v>
      </c>
      <c r="N42" s="1">
        <v>8.6210000000000004</v>
      </c>
      <c r="O42" s="1">
        <v>0</v>
      </c>
      <c r="P42" s="1">
        <v>30.77340000000002</v>
      </c>
      <c r="Q42" s="1">
        <v>0</v>
      </c>
      <c r="R42" s="1">
        <f>IFERROR(VLOOKUP(A42,[1]Sheet!$A:$D,4,0),0)</f>
        <v>30</v>
      </c>
      <c r="S42" s="1">
        <f>IFERROR(VLOOKUP(A42,[2]Sheet!$A:$D,4,0),0)</f>
        <v>0</v>
      </c>
      <c r="T42" s="1">
        <f t="shared" si="2"/>
        <v>12.53</v>
      </c>
      <c r="U42" s="5">
        <f t="shared" si="7"/>
        <v>55.816599999999958</v>
      </c>
      <c r="V42" s="5"/>
      <c r="W42" s="1"/>
      <c r="X42" s="1"/>
      <c r="Y42" s="1">
        <f t="shared" si="4"/>
        <v>11</v>
      </c>
      <c r="Z42" s="1">
        <f t="shared" si="5"/>
        <v>6.5453631284916218</v>
      </c>
      <c r="AA42" s="1">
        <v>11.486800000000001</v>
      </c>
      <c r="AB42" s="1">
        <v>13.9436</v>
      </c>
      <c r="AC42" s="1">
        <v>13.689399999999999</v>
      </c>
      <c r="AD42" s="1">
        <v>14.4346</v>
      </c>
      <c r="AE42" s="1">
        <v>16.334</v>
      </c>
      <c r="AF42" s="1">
        <v>18.047999999999998</v>
      </c>
      <c r="AG42" s="1">
        <v>14.3842</v>
      </c>
      <c r="AH42" s="1">
        <v>13.5288</v>
      </c>
      <c r="AI42" s="1"/>
      <c r="AJ42" s="1">
        <f>G42*U42</f>
        <v>55.816599999999958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9" t="s">
        <v>85</v>
      </c>
      <c r="B43" s="19" t="s">
        <v>43</v>
      </c>
      <c r="C43" s="19">
        <v>640</v>
      </c>
      <c r="D43" s="19">
        <v>642</v>
      </c>
      <c r="E43" s="19">
        <v>471</v>
      </c>
      <c r="F43" s="19">
        <v>372</v>
      </c>
      <c r="G43" s="20">
        <v>0.35</v>
      </c>
      <c r="H43" s="19">
        <v>40</v>
      </c>
      <c r="I43" s="19" t="s">
        <v>38</v>
      </c>
      <c r="J43" s="19"/>
      <c r="K43" s="19">
        <v>474</v>
      </c>
      <c r="L43" s="19">
        <f t="shared" si="8"/>
        <v>-3</v>
      </c>
      <c r="M43" s="19">
        <f t="shared" si="1"/>
        <v>459</v>
      </c>
      <c r="N43" s="19">
        <v>12</v>
      </c>
      <c r="O43" s="19">
        <v>0</v>
      </c>
      <c r="P43" s="19">
        <v>14.19999999999993</v>
      </c>
      <c r="Q43" s="19">
        <v>304.60000000000008</v>
      </c>
      <c r="R43" s="19">
        <f>IFERROR(VLOOKUP(A43,[1]Sheet!$A:$D,4,0),0)</f>
        <v>60</v>
      </c>
      <c r="S43" s="19">
        <f>IFERROR(VLOOKUP(A43,[2]Sheet!$A:$D,4,0),0)</f>
        <v>0</v>
      </c>
      <c r="T43" s="19">
        <f t="shared" si="2"/>
        <v>91.8</v>
      </c>
      <c r="U43" s="21">
        <f>12*T43-Q43-P43-F43</f>
        <v>410.79999999999984</v>
      </c>
      <c r="V43" s="21"/>
      <c r="W43" s="19"/>
      <c r="X43" s="19"/>
      <c r="Y43" s="19">
        <f t="shared" si="4"/>
        <v>12</v>
      </c>
      <c r="Z43" s="19">
        <f t="shared" si="5"/>
        <v>7.5250544662309364</v>
      </c>
      <c r="AA43" s="19">
        <v>83.4</v>
      </c>
      <c r="AB43" s="19">
        <v>87</v>
      </c>
      <c r="AC43" s="19">
        <v>96</v>
      </c>
      <c r="AD43" s="19">
        <v>107.2</v>
      </c>
      <c r="AE43" s="19">
        <v>120.4</v>
      </c>
      <c r="AF43" s="19">
        <v>117.8</v>
      </c>
      <c r="AG43" s="19">
        <v>97.6</v>
      </c>
      <c r="AH43" s="19">
        <v>91</v>
      </c>
      <c r="AI43" s="19" t="s">
        <v>51</v>
      </c>
      <c r="AJ43" s="19">
        <f>G43*U43</f>
        <v>143.77999999999994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43</v>
      </c>
      <c r="C44" s="1">
        <v>154</v>
      </c>
      <c r="D44" s="1">
        <v>433</v>
      </c>
      <c r="E44" s="1">
        <v>304</v>
      </c>
      <c r="F44" s="1">
        <v>210</v>
      </c>
      <c r="G44" s="8">
        <v>0.4</v>
      </c>
      <c r="H44" s="1">
        <v>40</v>
      </c>
      <c r="I44" s="1" t="s">
        <v>38</v>
      </c>
      <c r="J44" s="1"/>
      <c r="K44" s="1">
        <v>319</v>
      </c>
      <c r="L44" s="1">
        <f t="shared" si="8"/>
        <v>-15</v>
      </c>
      <c r="M44" s="1">
        <f t="shared" si="1"/>
        <v>298</v>
      </c>
      <c r="N44" s="1">
        <v>6</v>
      </c>
      <c r="O44" s="1">
        <v>0</v>
      </c>
      <c r="P44" s="1">
        <v>196.8000000000001</v>
      </c>
      <c r="Q44" s="1">
        <v>48.399999999999977</v>
      </c>
      <c r="R44" s="1">
        <f>IFERROR(VLOOKUP(A44,[1]Sheet!$A:$D,4,0),0)</f>
        <v>0</v>
      </c>
      <c r="S44" s="1">
        <f>IFERROR(VLOOKUP(A44,[2]Sheet!$A:$D,4,0),0)</f>
        <v>0</v>
      </c>
      <c r="T44" s="1">
        <f t="shared" si="2"/>
        <v>59.6</v>
      </c>
      <c r="U44" s="5">
        <f t="shared" si="7"/>
        <v>200.39999999999998</v>
      </c>
      <c r="V44" s="5"/>
      <c r="W44" s="1"/>
      <c r="X44" s="1"/>
      <c r="Y44" s="1">
        <f t="shared" si="4"/>
        <v>11</v>
      </c>
      <c r="Z44" s="1">
        <f t="shared" si="5"/>
        <v>7.6375838926174504</v>
      </c>
      <c r="AA44" s="1">
        <v>60.2</v>
      </c>
      <c r="AB44" s="1">
        <v>71.400000000000006</v>
      </c>
      <c r="AC44" s="1">
        <v>64.2</v>
      </c>
      <c r="AD44" s="1">
        <v>58.8</v>
      </c>
      <c r="AE44" s="1">
        <v>59.2</v>
      </c>
      <c r="AF44" s="1">
        <v>62.2</v>
      </c>
      <c r="AG44" s="1">
        <v>60.6</v>
      </c>
      <c r="AH44" s="1">
        <v>62.4</v>
      </c>
      <c r="AI44" s="1" t="s">
        <v>44</v>
      </c>
      <c r="AJ44" s="1">
        <f>G44*U44</f>
        <v>80.16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37</v>
      </c>
      <c r="C45" s="1">
        <v>249.06299999999999</v>
      </c>
      <c r="D45" s="1">
        <v>198.5</v>
      </c>
      <c r="E45" s="1">
        <v>180.66300000000001</v>
      </c>
      <c r="F45" s="1">
        <v>130.40700000000001</v>
      </c>
      <c r="G45" s="8">
        <v>1</v>
      </c>
      <c r="H45" s="1">
        <v>50</v>
      </c>
      <c r="I45" s="1" t="s">
        <v>38</v>
      </c>
      <c r="J45" s="1"/>
      <c r="K45" s="1">
        <v>271.71800000000002</v>
      </c>
      <c r="L45" s="1">
        <f t="shared" si="8"/>
        <v>-91.055000000000007</v>
      </c>
      <c r="M45" s="1">
        <f t="shared" si="1"/>
        <v>81.245000000000005</v>
      </c>
      <c r="N45" s="1">
        <v>99.418000000000006</v>
      </c>
      <c r="O45" s="1">
        <v>0</v>
      </c>
      <c r="P45" s="1">
        <v>0</v>
      </c>
      <c r="Q45" s="1">
        <v>103.63979999999999</v>
      </c>
      <c r="R45" s="1">
        <f>IFERROR(VLOOKUP(A45,[1]Sheet!$A:$D,4,0),0)</f>
        <v>0</v>
      </c>
      <c r="S45" s="1">
        <f>IFERROR(VLOOKUP(A45,[2]Sheet!$A:$D,4,0),0)</f>
        <v>0</v>
      </c>
      <c r="T45" s="1">
        <f t="shared" si="2"/>
        <v>16.249000000000002</v>
      </c>
      <c r="U45" s="5"/>
      <c r="V45" s="5"/>
      <c r="W45" s="1"/>
      <c r="X45" s="1"/>
      <c r="Y45" s="1">
        <f t="shared" si="4"/>
        <v>14.403766385623729</v>
      </c>
      <c r="Z45" s="1">
        <f t="shared" si="5"/>
        <v>14.403766385623729</v>
      </c>
      <c r="AA45" s="1">
        <v>25.131799999999998</v>
      </c>
      <c r="AB45" s="1">
        <v>23.292999999999999</v>
      </c>
      <c r="AC45" s="1">
        <v>22.013999999999999</v>
      </c>
      <c r="AD45" s="1">
        <v>35.386000000000003</v>
      </c>
      <c r="AE45" s="1">
        <v>33.058399999999999</v>
      </c>
      <c r="AF45" s="1">
        <v>45.860199999999999</v>
      </c>
      <c r="AG45" s="1">
        <v>32.693399999999997</v>
      </c>
      <c r="AH45" s="1">
        <v>18.192799999999998</v>
      </c>
      <c r="AI45" s="1"/>
      <c r="AJ45" s="1">
        <f>G45*U45</f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37</v>
      </c>
      <c r="C46" s="1">
        <v>1544.673</v>
      </c>
      <c r="D46" s="1">
        <v>606.63800000000003</v>
      </c>
      <c r="E46" s="1">
        <v>717.86699999999996</v>
      </c>
      <c r="F46" s="1">
        <v>978.23800000000006</v>
      </c>
      <c r="G46" s="8">
        <v>1</v>
      </c>
      <c r="H46" s="1">
        <v>50</v>
      </c>
      <c r="I46" s="1" t="s">
        <v>38</v>
      </c>
      <c r="J46" s="1"/>
      <c r="K46" s="1">
        <v>1030.914</v>
      </c>
      <c r="L46" s="1">
        <f t="shared" si="8"/>
        <v>-313.04700000000003</v>
      </c>
      <c r="M46" s="1">
        <f t="shared" si="1"/>
        <v>356.36999999999995</v>
      </c>
      <c r="N46" s="1">
        <v>361.49700000000001</v>
      </c>
      <c r="O46" s="1">
        <v>0</v>
      </c>
      <c r="P46" s="1">
        <v>0</v>
      </c>
      <c r="Q46" s="1">
        <v>0</v>
      </c>
      <c r="R46" s="1">
        <f>IFERROR(VLOOKUP(A46,[1]Sheet!$A:$D,4,0),0)</f>
        <v>0</v>
      </c>
      <c r="S46" s="1">
        <f>IFERROR(VLOOKUP(A46,[2]Sheet!$A:$D,4,0),0)</f>
        <v>0</v>
      </c>
      <c r="T46" s="1">
        <f t="shared" si="2"/>
        <v>71.273999999999987</v>
      </c>
      <c r="U46" s="5"/>
      <c r="V46" s="5"/>
      <c r="W46" s="1"/>
      <c r="X46" s="1"/>
      <c r="Y46" s="1">
        <f t="shared" si="4"/>
        <v>13.725032971350005</v>
      </c>
      <c r="Z46" s="1">
        <f t="shared" si="5"/>
        <v>13.725032971350005</v>
      </c>
      <c r="AA46" s="1">
        <v>95.15</v>
      </c>
      <c r="AB46" s="1">
        <v>105.3668</v>
      </c>
      <c r="AC46" s="1">
        <v>88.069000000000003</v>
      </c>
      <c r="AD46" s="1">
        <v>201.85839999999999</v>
      </c>
      <c r="AE46" s="1">
        <v>227.624</v>
      </c>
      <c r="AF46" s="1">
        <v>176.36859999999999</v>
      </c>
      <c r="AG46" s="1">
        <v>191.1208</v>
      </c>
      <c r="AH46" s="1">
        <v>162.3288</v>
      </c>
      <c r="AI46" s="1"/>
      <c r="AJ46" s="1">
        <f>G46*U46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5" t="s">
        <v>89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/>
      <c r="L47" s="15">
        <f t="shared" si="8"/>
        <v>0</v>
      </c>
      <c r="M47" s="15">
        <f t="shared" si="1"/>
        <v>0</v>
      </c>
      <c r="N47" s="15"/>
      <c r="O47" s="15">
        <v>0</v>
      </c>
      <c r="P47" s="15">
        <v>0</v>
      </c>
      <c r="Q47" s="15">
        <v>0</v>
      </c>
      <c r="R47" s="15">
        <f>IFERROR(VLOOKUP(A47,[1]Sheet!$A:$D,4,0),0)</f>
        <v>0</v>
      </c>
      <c r="S47" s="15">
        <f>IFERROR(VLOOKUP(A47,[2]Sheet!$A:$D,4,0),0)</f>
        <v>0</v>
      </c>
      <c r="T47" s="15">
        <f t="shared" si="2"/>
        <v>0</v>
      </c>
      <c r="U47" s="17"/>
      <c r="V47" s="17"/>
      <c r="W47" s="15"/>
      <c r="X47" s="15"/>
      <c r="Y47" s="15" t="e">
        <f t="shared" si="4"/>
        <v>#DIV/0!</v>
      </c>
      <c r="Z47" s="15" t="e">
        <f t="shared" si="5"/>
        <v>#DIV/0!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 t="s">
        <v>57</v>
      </c>
      <c r="AJ47" s="15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43</v>
      </c>
      <c r="C48" s="1">
        <v>119</v>
      </c>
      <c r="D48" s="1">
        <v>220</v>
      </c>
      <c r="E48" s="1">
        <v>152</v>
      </c>
      <c r="F48" s="1">
        <v>134</v>
      </c>
      <c r="G48" s="8">
        <v>0.45</v>
      </c>
      <c r="H48" s="1">
        <v>50</v>
      </c>
      <c r="I48" s="1" t="s">
        <v>38</v>
      </c>
      <c r="J48" s="1"/>
      <c r="K48" s="1">
        <v>165</v>
      </c>
      <c r="L48" s="1">
        <f t="shared" si="8"/>
        <v>-13</v>
      </c>
      <c r="M48" s="1">
        <f t="shared" si="1"/>
        <v>142</v>
      </c>
      <c r="N48" s="1">
        <v>10</v>
      </c>
      <c r="O48" s="1">
        <v>0</v>
      </c>
      <c r="P48" s="1">
        <v>104.9999999999999</v>
      </c>
      <c r="Q48" s="1">
        <v>7.6000000000001364</v>
      </c>
      <c r="R48" s="1">
        <f>IFERROR(VLOOKUP(A48,[1]Sheet!$A:$D,4,0),0)</f>
        <v>0</v>
      </c>
      <c r="S48" s="1">
        <f>IFERROR(VLOOKUP(A48,[2]Sheet!$A:$D,4,0),0)</f>
        <v>0</v>
      </c>
      <c r="T48" s="1">
        <f t="shared" si="2"/>
        <v>28.4</v>
      </c>
      <c r="U48" s="5">
        <f t="shared" ref="U48:U63" si="9">11*T48-Q48-P48-F48</f>
        <v>65.799999999999955</v>
      </c>
      <c r="V48" s="5"/>
      <c r="W48" s="1"/>
      <c r="X48" s="1"/>
      <c r="Y48" s="1">
        <f t="shared" si="4"/>
        <v>11</v>
      </c>
      <c r="Z48" s="1">
        <f t="shared" si="5"/>
        <v>8.6830985915492978</v>
      </c>
      <c r="AA48" s="1">
        <v>31.6</v>
      </c>
      <c r="AB48" s="1">
        <v>38</v>
      </c>
      <c r="AC48" s="1">
        <v>34</v>
      </c>
      <c r="AD48" s="1">
        <v>32.200000000000003</v>
      </c>
      <c r="AE48" s="1">
        <v>32.200000000000003</v>
      </c>
      <c r="AF48" s="1">
        <v>29.6</v>
      </c>
      <c r="AG48" s="1">
        <v>48.6</v>
      </c>
      <c r="AH48" s="1">
        <v>44.8</v>
      </c>
      <c r="AI48" s="1" t="s">
        <v>44</v>
      </c>
      <c r="AJ48" s="1">
        <f>G48*U48</f>
        <v>29.609999999999982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43</v>
      </c>
      <c r="C49" s="1">
        <v>34</v>
      </c>
      <c r="D49" s="1">
        <v>81</v>
      </c>
      <c r="E49" s="1">
        <v>48</v>
      </c>
      <c r="F49" s="1">
        <v>58</v>
      </c>
      <c r="G49" s="8">
        <v>0.4</v>
      </c>
      <c r="H49" s="1">
        <v>40</v>
      </c>
      <c r="I49" s="1" t="s">
        <v>38</v>
      </c>
      <c r="J49" s="1"/>
      <c r="K49" s="1">
        <v>49</v>
      </c>
      <c r="L49" s="1">
        <f t="shared" si="8"/>
        <v>-1</v>
      </c>
      <c r="M49" s="1">
        <f t="shared" si="1"/>
        <v>48</v>
      </c>
      <c r="N49" s="1"/>
      <c r="O49" s="1">
        <v>0</v>
      </c>
      <c r="P49" s="1">
        <v>15.19999999999999</v>
      </c>
      <c r="Q49" s="1">
        <v>0</v>
      </c>
      <c r="R49" s="1">
        <f>IFERROR(VLOOKUP(A49,[1]Sheet!$A:$D,4,0),0)</f>
        <v>0</v>
      </c>
      <c r="S49" s="1">
        <f>IFERROR(VLOOKUP(A49,[2]Sheet!$A:$D,4,0),0)</f>
        <v>0</v>
      </c>
      <c r="T49" s="1">
        <f t="shared" si="2"/>
        <v>9.6</v>
      </c>
      <c r="U49" s="5">
        <f t="shared" si="9"/>
        <v>32.400000000000006</v>
      </c>
      <c r="V49" s="5"/>
      <c r="W49" s="1"/>
      <c r="X49" s="1"/>
      <c r="Y49" s="1">
        <f t="shared" si="4"/>
        <v>11</v>
      </c>
      <c r="Z49" s="1">
        <f t="shared" si="5"/>
        <v>7.6249999999999991</v>
      </c>
      <c r="AA49" s="1">
        <v>7</v>
      </c>
      <c r="AB49" s="1">
        <v>11.2</v>
      </c>
      <c r="AC49" s="1">
        <v>12.2</v>
      </c>
      <c r="AD49" s="1">
        <v>7.2</v>
      </c>
      <c r="AE49" s="1">
        <v>8.6</v>
      </c>
      <c r="AF49" s="1">
        <v>10.8</v>
      </c>
      <c r="AG49" s="1">
        <v>9.8000000000000007</v>
      </c>
      <c r="AH49" s="1">
        <v>8.1999999999999993</v>
      </c>
      <c r="AI49" s="1" t="s">
        <v>92</v>
      </c>
      <c r="AJ49" s="1">
        <f>G49*U49</f>
        <v>12.960000000000003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9" t="s">
        <v>93</v>
      </c>
      <c r="B50" s="19" t="s">
        <v>43</v>
      </c>
      <c r="C50" s="19">
        <v>11</v>
      </c>
      <c r="D50" s="19">
        <v>105</v>
      </c>
      <c r="E50" s="19">
        <v>47</v>
      </c>
      <c r="F50" s="19">
        <v>59</v>
      </c>
      <c r="G50" s="20">
        <v>0.4</v>
      </c>
      <c r="H50" s="19">
        <v>40</v>
      </c>
      <c r="I50" s="19" t="s">
        <v>38</v>
      </c>
      <c r="J50" s="19"/>
      <c r="K50" s="19">
        <v>50</v>
      </c>
      <c r="L50" s="19">
        <f t="shared" si="8"/>
        <v>-3</v>
      </c>
      <c r="M50" s="19">
        <f t="shared" si="1"/>
        <v>47</v>
      </c>
      <c r="N50" s="19"/>
      <c r="O50" s="19">
        <v>0</v>
      </c>
      <c r="P50" s="19">
        <v>18.600000000000009</v>
      </c>
      <c r="Q50" s="19">
        <v>0</v>
      </c>
      <c r="R50" s="19">
        <f>IFERROR(VLOOKUP(A50,[1]Sheet!$A:$D,4,0),0)</f>
        <v>0</v>
      </c>
      <c r="S50" s="19">
        <f>IFERROR(VLOOKUP(A50,[2]Sheet!$A:$D,4,0),0)</f>
        <v>0</v>
      </c>
      <c r="T50" s="19">
        <f t="shared" si="2"/>
        <v>9.4</v>
      </c>
      <c r="U50" s="21">
        <f>12*T50-Q50-P50-F50</f>
        <v>35.200000000000003</v>
      </c>
      <c r="V50" s="21"/>
      <c r="W50" s="19"/>
      <c r="X50" s="19"/>
      <c r="Y50" s="19">
        <f t="shared" si="4"/>
        <v>12</v>
      </c>
      <c r="Z50" s="19">
        <f t="shared" si="5"/>
        <v>8.2553191489361701</v>
      </c>
      <c r="AA50" s="19">
        <v>7.2</v>
      </c>
      <c r="AB50" s="19">
        <v>11.4</v>
      </c>
      <c r="AC50" s="19">
        <v>13.2</v>
      </c>
      <c r="AD50" s="19">
        <v>7.6</v>
      </c>
      <c r="AE50" s="19">
        <v>5.4</v>
      </c>
      <c r="AF50" s="19">
        <v>9</v>
      </c>
      <c r="AG50" s="19">
        <v>11.4</v>
      </c>
      <c r="AH50" s="19">
        <v>9.6</v>
      </c>
      <c r="AI50" s="19" t="s">
        <v>94</v>
      </c>
      <c r="AJ50" s="19">
        <f>G50*U50</f>
        <v>14.080000000000002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95</v>
      </c>
      <c r="B51" s="1" t="s">
        <v>37</v>
      </c>
      <c r="C51" s="1">
        <v>432.58100000000002</v>
      </c>
      <c r="D51" s="1">
        <v>273.34699999999998</v>
      </c>
      <c r="E51" s="1">
        <v>314.88499999999999</v>
      </c>
      <c r="F51" s="1">
        <v>215.73699999999999</v>
      </c>
      <c r="G51" s="8">
        <v>1</v>
      </c>
      <c r="H51" s="1">
        <v>50</v>
      </c>
      <c r="I51" s="1" t="s">
        <v>38</v>
      </c>
      <c r="J51" s="1"/>
      <c r="K51" s="1">
        <v>439.08699999999999</v>
      </c>
      <c r="L51" s="1">
        <f t="shared" si="8"/>
        <v>-124.202</v>
      </c>
      <c r="M51" s="1">
        <f t="shared" si="1"/>
        <v>130.34</v>
      </c>
      <c r="N51" s="1">
        <v>184.54499999999999</v>
      </c>
      <c r="O51" s="1">
        <v>0</v>
      </c>
      <c r="P51" s="1">
        <v>0</v>
      </c>
      <c r="Q51" s="1">
        <v>85.405471999999975</v>
      </c>
      <c r="R51" s="1">
        <f>IFERROR(VLOOKUP(A51,[1]Sheet!$A:$D,4,0),0)</f>
        <v>0</v>
      </c>
      <c r="S51" s="1">
        <f>IFERROR(VLOOKUP(A51,[2]Sheet!$A:$D,4,0),0)</f>
        <v>0</v>
      </c>
      <c r="T51" s="1">
        <f t="shared" si="2"/>
        <v>26.068000000000001</v>
      </c>
      <c r="U51" s="5"/>
      <c r="V51" s="5"/>
      <c r="W51" s="1"/>
      <c r="X51" s="1"/>
      <c r="Y51" s="1">
        <f t="shared" si="4"/>
        <v>11.552189350928341</v>
      </c>
      <c r="Z51" s="1">
        <f t="shared" si="5"/>
        <v>11.552189350928341</v>
      </c>
      <c r="AA51" s="1">
        <v>35.746400000000001</v>
      </c>
      <c r="AB51" s="1">
        <v>27.843800000000002</v>
      </c>
      <c r="AC51" s="1">
        <v>27.7578</v>
      </c>
      <c r="AD51" s="1">
        <v>57.828800000000001</v>
      </c>
      <c r="AE51" s="1">
        <v>66.021600000000007</v>
      </c>
      <c r="AF51" s="1">
        <v>45.287400000000012</v>
      </c>
      <c r="AG51" s="1">
        <v>48.144399999999997</v>
      </c>
      <c r="AH51" s="1">
        <v>51.774399999999993</v>
      </c>
      <c r="AI51" s="1"/>
      <c r="AJ51" s="1">
        <f>G51*U51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96</v>
      </c>
      <c r="B52" s="1" t="s">
        <v>43</v>
      </c>
      <c r="C52" s="1">
        <v>393</v>
      </c>
      <c r="D52" s="1">
        <v>140</v>
      </c>
      <c r="E52" s="1">
        <v>181</v>
      </c>
      <c r="F52" s="1">
        <v>337</v>
      </c>
      <c r="G52" s="8">
        <v>0.1</v>
      </c>
      <c r="H52" s="1">
        <v>730</v>
      </c>
      <c r="I52" s="1" t="s">
        <v>38</v>
      </c>
      <c r="J52" s="1"/>
      <c r="K52" s="1">
        <v>181</v>
      </c>
      <c r="L52" s="1">
        <f t="shared" si="8"/>
        <v>0</v>
      </c>
      <c r="M52" s="1">
        <f t="shared" si="1"/>
        <v>181</v>
      </c>
      <c r="N52" s="1"/>
      <c r="O52" s="1">
        <v>0</v>
      </c>
      <c r="P52" s="1">
        <v>0</v>
      </c>
      <c r="Q52" s="1">
        <v>0</v>
      </c>
      <c r="R52" s="1">
        <f>IFERROR(VLOOKUP(A52,[1]Sheet!$A:$D,4,0),0)</f>
        <v>0</v>
      </c>
      <c r="S52" s="1">
        <f>IFERROR(VLOOKUP(A52,[2]Sheet!$A:$D,4,0),0)</f>
        <v>0</v>
      </c>
      <c r="T52" s="1">
        <f t="shared" si="2"/>
        <v>36.200000000000003</v>
      </c>
      <c r="U52" s="5">
        <f t="shared" si="9"/>
        <v>61.200000000000045</v>
      </c>
      <c r="V52" s="5"/>
      <c r="W52" s="1"/>
      <c r="X52" s="1"/>
      <c r="Y52" s="1">
        <f t="shared" si="4"/>
        <v>11</v>
      </c>
      <c r="Z52" s="1">
        <f t="shared" si="5"/>
        <v>9.3093922651933703</v>
      </c>
      <c r="AA52" s="1">
        <v>34</v>
      </c>
      <c r="AB52" s="1">
        <v>25.4</v>
      </c>
      <c r="AC52" s="1">
        <v>30.4</v>
      </c>
      <c r="AD52" s="1">
        <v>53.8</v>
      </c>
      <c r="AE52" s="1">
        <v>60.6</v>
      </c>
      <c r="AF52" s="1">
        <v>27.8</v>
      </c>
      <c r="AG52" s="1">
        <v>21</v>
      </c>
      <c r="AH52" s="1">
        <v>18.399999999999999</v>
      </c>
      <c r="AI52" s="1" t="s">
        <v>79</v>
      </c>
      <c r="AJ52" s="1">
        <f>G52*U52</f>
        <v>6.1200000000000045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97</v>
      </c>
      <c r="B53" s="1" t="s">
        <v>37</v>
      </c>
      <c r="C53" s="1">
        <v>1037.2349999999999</v>
      </c>
      <c r="D53" s="1">
        <v>1056.1220000000001</v>
      </c>
      <c r="E53" s="1">
        <v>597.34799999999996</v>
      </c>
      <c r="F53" s="1">
        <v>1142.5229999999999</v>
      </c>
      <c r="G53" s="8">
        <v>1</v>
      </c>
      <c r="H53" s="1">
        <v>50</v>
      </c>
      <c r="I53" s="1" t="s">
        <v>38</v>
      </c>
      <c r="J53" s="1"/>
      <c r="K53" s="1">
        <v>802.44500000000005</v>
      </c>
      <c r="L53" s="1">
        <f t="shared" si="8"/>
        <v>-205.09700000000009</v>
      </c>
      <c r="M53" s="1">
        <f t="shared" si="1"/>
        <v>597.34799999999996</v>
      </c>
      <c r="N53" s="1"/>
      <c r="O53" s="1">
        <v>0</v>
      </c>
      <c r="P53" s="1">
        <v>0</v>
      </c>
      <c r="Q53" s="1">
        <v>345.07551999999998</v>
      </c>
      <c r="R53" s="1">
        <f>IFERROR(VLOOKUP(A53,[1]Sheet!$A:$D,4,0),0)</f>
        <v>0</v>
      </c>
      <c r="S53" s="1">
        <f>IFERROR(VLOOKUP(A53,[2]Sheet!$A:$D,4,0),0)</f>
        <v>0</v>
      </c>
      <c r="T53" s="1">
        <f t="shared" si="2"/>
        <v>119.46959999999999</v>
      </c>
      <c r="U53" s="5"/>
      <c r="V53" s="5"/>
      <c r="W53" s="1"/>
      <c r="X53" s="1"/>
      <c r="Y53" s="1">
        <f t="shared" si="4"/>
        <v>12.451690806698943</v>
      </c>
      <c r="Z53" s="1">
        <f t="shared" si="5"/>
        <v>12.451690806698943</v>
      </c>
      <c r="AA53" s="1">
        <v>142.035</v>
      </c>
      <c r="AB53" s="1">
        <v>149.1806</v>
      </c>
      <c r="AC53" s="1">
        <v>138.38839999999999</v>
      </c>
      <c r="AD53" s="1">
        <v>182.5282</v>
      </c>
      <c r="AE53" s="1">
        <v>178.96700000000001</v>
      </c>
      <c r="AF53" s="1">
        <v>159.62860000000001</v>
      </c>
      <c r="AG53" s="1">
        <v>172.65100000000001</v>
      </c>
      <c r="AH53" s="1">
        <v>155.28899999999999</v>
      </c>
      <c r="AI53" s="1"/>
      <c r="AJ53" s="1">
        <f>G53*U53</f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98</v>
      </c>
      <c r="B54" s="1" t="s">
        <v>37</v>
      </c>
      <c r="C54" s="1">
        <v>127.724</v>
      </c>
      <c r="D54" s="1">
        <v>33.799999999999997</v>
      </c>
      <c r="E54" s="1">
        <v>65.037000000000006</v>
      </c>
      <c r="F54" s="1">
        <v>59.991</v>
      </c>
      <c r="G54" s="8">
        <v>1</v>
      </c>
      <c r="H54" s="1">
        <v>50</v>
      </c>
      <c r="I54" s="1" t="s">
        <v>38</v>
      </c>
      <c r="J54" s="1"/>
      <c r="K54" s="1">
        <v>94.9</v>
      </c>
      <c r="L54" s="1">
        <f t="shared" si="8"/>
        <v>-29.863</v>
      </c>
      <c r="M54" s="1">
        <f t="shared" si="1"/>
        <v>20.259000000000007</v>
      </c>
      <c r="N54" s="1">
        <v>44.777999999999999</v>
      </c>
      <c r="O54" s="1">
        <v>0</v>
      </c>
      <c r="P54" s="1">
        <v>0</v>
      </c>
      <c r="Q54" s="1">
        <v>0</v>
      </c>
      <c r="R54" s="1">
        <f>IFERROR(VLOOKUP(A54,[1]Sheet!$A:$D,4,0),0)</f>
        <v>60</v>
      </c>
      <c r="S54" s="1">
        <f>IFERROR(VLOOKUP(A54,[2]Sheet!$A:$D,4,0),0)</f>
        <v>0</v>
      </c>
      <c r="T54" s="1">
        <f t="shared" si="2"/>
        <v>4.0518000000000018</v>
      </c>
      <c r="U54" s="5"/>
      <c r="V54" s="5"/>
      <c r="W54" s="1"/>
      <c r="X54" s="1"/>
      <c r="Y54" s="1">
        <f t="shared" si="4"/>
        <v>14.806012142751364</v>
      </c>
      <c r="Z54" s="1">
        <f t="shared" si="5"/>
        <v>14.806012142751364</v>
      </c>
      <c r="AA54" s="1">
        <v>5.3885999999999994</v>
      </c>
      <c r="AB54" s="1">
        <v>6.200599999999997</v>
      </c>
      <c r="AC54" s="1">
        <v>8.3480000000000008</v>
      </c>
      <c r="AD54" s="1">
        <v>11.8172</v>
      </c>
      <c r="AE54" s="1">
        <v>19.884799999999998</v>
      </c>
      <c r="AF54" s="1">
        <v>14.262</v>
      </c>
      <c r="AG54" s="1">
        <v>5.3932000000000002</v>
      </c>
      <c r="AH54" s="1">
        <v>18.838999999999999</v>
      </c>
      <c r="AI54" s="1" t="s">
        <v>99</v>
      </c>
      <c r="AJ54" s="1">
        <f>G54*U54</f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100</v>
      </c>
      <c r="B55" s="1" t="s">
        <v>43</v>
      </c>
      <c r="C55" s="1">
        <v>396</v>
      </c>
      <c r="D55" s="1">
        <v>120</v>
      </c>
      <c r="E55" s="1">
        <v>187</v>
      </c>
      <c r="F55" s="1">
        <v>315</v>
      </c>
      <c r="G55" s="8">
        <v>0.1</v>
      </c>
      <c r="H55" s="1">
        <v>730</v>
      </c>
      <c r="I55" s="1" t="s">
        <v>38</v>
      </c>
      <c r="J55" s="1"/>
      <c r="K55" s="1">
        <v>187</v>
      </c>
      <c r="L55" s="1">
        <f t="shared" si="8"/>
        <v>0</v>
      </c>
      <c r="M55" s="1">
        <f t="shared" si="1"/>
        <v>187</v>
      </c>
      <c r="N55" s="1"/>
      <c r="O55" s="1">
        <v>0</v>
      </c>
      <c r="P55" s="1">
        <v>0</v>
      </c>
      <c r="Q55" s="1">
        <v>80</v>
      </c>
      <c r="R55" s="1">
        <f>IFERROR(VLOOKUP(A55,[1]Sheet!$A:$D,4,0),0)</f>
        <v>0</v>
      </c>
      <c r="S55" s="1">
        <f>IFERROR(VLOOKUP(A55,[2]Sheet!$A:$D,4,0),0)</f>
        <v>0</v>
      </c>
      <c r="T55" s="1">
        <f t="shared" si="2"/>
        <v>37.4</v>
      </c>
      <c r="U55" s="5">
        <f t="shared" si="9"/>
        <v>16.399999999999977</v>
      </c>
      <c r="V55" s="5"/>
      <c r="W55" s="1"/>
      <c r="X55" s="1"/>
      <c r="Y55" s="1">
        <f t="shared" si="4"/>
        <v>11</v>
      </c>
      <c r="Z55" s="1">
        <f t="shared" si="5"/>
        <v>10.561497326203209</v>
      </c>
      <c r="AA55" s="1">
        <v>39.200000000000003</v>
      </c>
      <c r="AB55" s="1">
        <v>28.8</v>
      </c>
      <c r="AC55" s="1">
        <v>29.6</v>
      </c>
      <c r="AD55" s="1">
        <v>52.8</v>
      </c>
      <c r="AE55" s="1">
        <v>61</v>
      </c>
      <c r="AF55" s="1">
        <v>27.8</v>
      </c>
      <c r="AG55" s="1">
        <v>21</v>
      </c>
      <c r="AH55" s="1">
        <v>19.2</v>
      </c>
      <c r="AI55" s="1" t="s">
        <v>79</v>
      </c>
      <c r="AJ55" s="1">
        <f>G55*U55</f>
        <v>1.6399999999999979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101</v>
      </c>
      <c r="B56" s="1" t="s">
        <v>43</v>
      </c>
      <c r="C56" s="1">
        <v>240</v>
      </c>
      <c r="D56" s="1"/>
      <c r="E56" s="1">
        <v>86</v>
      </c>
      <c r="F56" s="1">
        <v>139</v>
      </c>
      <c r="G56" s="8">
        <v>0.4</v>
      </c>
      <c r="H56" s="1">
        <v>50</v>
      </c>
      <c r="I56" s="1" t="s">
        <v>38</v>
      </c>
      <c r="J56" s="1"/>
      <c r="K56" s="1">
        <v>87</v>
      </c>
      <c r="L56" s="1">
        <f t="shared" si="8"/>
        <v>-1</v>
      </c>
      <c r="M56" s="1">
        <f t="shared" si="1"/>
        <v>86</v>
      </c>
      <c r="N56" s="1"/>
      <c r="O56" s="1">
        <v>0</v>
      </c>
      <c r="P56" s="1">
        <v>0</v>
      </c>
      <c r="Q56" s="1">
        <v>12.19999999999999</v>
      </c>
      <c r="R56" s="1">
        <f>IFERROR(VLOOKUP(A56,[1]Sheet!$A:$D,4,0),0)</f>
        <v>50</v>
      </c>
      <c r="S56" s="1">
        <f>IFERROR(VLOOKUP(A56,[2]Sheet!$A:$D,4,0),0)</f>
        <v>0</v>
      </c>
      <c r="T56" s="1">
        <f t="shared" si="2"/>
        <v>17.2</v>
      </c>
      <c r="U56" s="5">
        <f t="shared" si="9"/>
        <v>38</v>
      </c>
      <c r="V56" s="5"/>
      <c r="W56" s="1"/>
      <c r="X56" s="1"/>
      <c r="Y56" s="1">
        <f t="shared" si="4"/>
        <v>11</v>
      </c>
      <c r="Z56" s="1">
        <f t="shared" si="5"/>
        <v>8.7906976744186043</v>
      </c>
      <c r="AA56" s="1">
        <v>18.2</v>
      </c>
      <c r="AB56" s="1">
        <v>20.2</v>
      </c>
      <c r="AC56" s="1">
        <v>20.399999999999999</v>
      </c>
      <c r="AD56" s="1">
        <v>27.4</v>
      </c>
      <c r="AE56" s="1">
        <v>37</v>
      </c>
      <c r="AF56" s="1">
        <v>32.6</v>
      </c>
      <c r="AG56" s="1">
        <v>29.2</v>
      </c>
      <c r="AH56" s="1">
        <v>34.4</v>
      </c>
      <c r="AI56" s="1"/>
      <c r="AJ56" s="1">
        <f>G56*U56</f>
        <v>15.200000000000001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102</v>
      </c>
      <c r="B57" s="1" t="s">
        <v>43</v>
      </c>
      <c r="C57" s="1">
        <v>920</v>
      </c>
      <c r="D57" s="1">
        <v>833</v>
      </c>
      <c r="E57" s="1">
        <v>659</v>
      </c>
      <c r="F57" s="1">
        <v>894</v>
      </c>
      <c r="G57" s="8">
        <v>0.4</v>
      </c>
      <c r="H57" s="1">
        <v>40</v>
      </c>
      <c r="I57" s="1" t="s">
        <v>38</v>
      </c>
      <c r="J57" s="1"/>
      <c r="K57" s="1">
        <v>730</v>
      </c>
      <c r="L57" s="1">
        <f t="shared" si="8"/>
        <v>-71</v>
      </c>
      <c r="M57" s="1">
        <f t="shared" si="1"/>
        <v>635</v>
      </c>
      <c r="N57" s="1">
        <v>24</v>
      </c>
      <c r="O57" s="1">
        <v>0</v>
      </c>
      <c r="P57" s="1">
        <v>303.96700000000033</v>
      </c>
      <c r="Q57" s="1">
        <v>365.23299999999949</v>
      </c>
      <c r="R57" s="1">
        <f>IFERROR(VLOOKUP(A57,[1]Sheet!$A:$D,4,0),0)</f>
        <v>120</v>
      </c>
      <c r="S57" s="1">
        <f>IFERROR(VLOOKUP(A57,[2]Sheet!$A:$D,4,0),0)</f>
        <v>0</v>
      </c>
      <c r="T57" s="1">
        <f t="shared" si="2"/>
        <v>127</v>
      </c>
      <c r="U57" s="5"/>
      <c r="V57" s="5"/>
      <c r="W57" s="1"/>
      <c r="X57" s="1"/>
      <c r="Y57" s="1">
        <f t="shared" si="4"/>
        <v>12.308661417322833</v>
      </c>
      <c r="Z57" s="1">
        <f t="shared" si="5"/>
        <v>12.308661417322833</v>
      </c>
      <c r="AA57" s="1">
        <v>178.2</v>
      </c>
      <c r="AB57" s="1">
        <v>178.2</v>
      </c>
      <c r="AC57" s="1">
        <v>173.8</v>
      </c>
      <c r="AD57" s="1">
        <v>182.6</v>
      </c>
      <c r="AE57" s="1">
        <v>192.4</v>
      </c>
      <c r="AF57" s="1">
        <v>188.6</v>
      </c>
      <c r="AG57" s="1">
        <v>189.6</v>
      </c>
      <c r="AH57" s="1">
        <v>193.8</v>
      </c>
      <c r="AI57" s="1"/>
      <c r="AJ57" s="1">
        <f>G57*U57</f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103</v>
      </c>
      <c r="B58" s="1" t="s">
        <v>43</v>
      </c>
      <c r="C58" s="1">
        <v>538</v>
      </c>
      <c r="D58" s="1">
        <v>667</v>
      </c>
      <c r="E58" s="1">
        <v>409</v>
      </c>
      <c r="F58" s="1">
        <v>670</v>
      </c>
      <c r="G58" s="8">
        <v>0.4</v>
      </c>
      <c r="H58" s="1">
        <v>40</v>
      </c>
      <c r="I58" s="1" t="s">
        <v>38</v>
      </c>
      <c r="J58" s="1"/>
      <c r="K58" s="1">
        <v>435</v>
      </c>
      <c r="L58" s="1">
        <f t="shared" si="8"/>
        <v>-26</v>
      </c>
      <c r="M58" s="1">
        <f t="shared" si="1"/>
        <v>409</v>
      </c>
      <c r="N58" s="1"/>
      <c r="O58" s="1">
        <v>0</v>
      </c>
      <c r="P58" s="1">
        <v>252.39999999999949</v>
      </c>
      <c r="Q58" s="1">
        <v>288.40000000000077</v>
      </c>
      <c r="R58" s="1">
        <f>IFERROR(VLOOKUP(A58,[1]Sheet!$A:$D,4,0),0)</f>
        <v>0</v>
      </c>
      <c r="S58" s="1">
        <f>IFERROR(VLOOKUP(A58,[2]Sheet!$A:$D,4,0),0)</f>
        <v>0</v>
      </c>
      <c r="T58" s="1">
        <f t="shared" si="2"/>
        <v>81.8</v>
      </c>
      <c r="U58" s="5"/>
      <c r="V58" s="5"/>
      <c r="W58" s="1"/>
      <c r="X58" s="1"/>
      <c r="Y58" s="1">
        <f t="shared" si="4"/>
        <v>14.801955990220051</v>
      </c>
      <c r="Z58" s="1">
        <f t="shared" si="5"/>
        <v>14.801955990220051</v>
      </c>
      <c r="AA58" s="1">
        <v>133.80000000000001</v>
      </c>
      <c r="AB58" s="1">
        <v>128.19999999999999</v>
      </c>
      <c r="AC58" s="1">
        <v>120</v>
      </c>
      <c r="AD58" s="1">
        <v>120.2</v>
      </c>
      <c r="AE58" s="1">
        <v>124.4</v>
      </c>
      <c r="AF58" s="1">
        <v>122.8</v>
      </c>
      <c r="AG58" s="1">
        <v>127.6</v>
      </c>
      <c r="AH58" s="1">
        <v>123.4</v>
      </c>
      <c r="AI58" s="1"/>
      <c r="AJ58" s="1">
        <f>G58*U58</f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104</v>
      </c>
      <c r="B59" s="1" t="s">
        <v>37</v>
      </c>
      <c r="C59" s="1">
        <v>688.66899999999998</v>
      </c>
      <c r="D59" s="1">
        <v>1362.4870000000001</v>
      </c>
      <c r="E59" s="1">
        <v>519.67200000000003</v>
      </c>
      <c r="F59" s="1">
        <v>599.90800000000002</v>
      </c>
      <c r="G59" s="8">
        <v>1</v>
      </c>
      <c r="H59" s="1">
        <v>40</v>
      </c>
      <c r="I59" s="1" t="s">
        <v>38</v>
      </c>
      <c r="J59" s="1"/>
      <c r="K59" s="1">
        <v>708.27800000000002</v>
      </c>
      <c r="L59" s="1">
        <f t="shared" si="8"/>
        <v>-188.60599999999999</v>
      </c>
      <c r="M59" s="1">
        <f t="shared" si="1"/>
        <v>508.75800000000004</v>
      </c>
      <c r="N59" s="1">
        <v>10.914</v>
      </c>
      <c r="O59" s="1">
        <v>0</v>
      </c>
      <c r="P59" s="1">
        <v>225.29519999999991</v>
      </c>
      <c r="Q59" s="1">
        <v>0</v>
      </c>
      <c r="R59" s="1">
        <f>IFERROR(VLOOKUP(A59,[1]Sheet!$A:$D,4,0),0)</f>
        <v>30</v>
      </c>
      <c r="S59" s="1">
        <f>IFERROR(VLOOKUP(A59,[2]Sheet!$A:$D,4,0),0)</f>
        <v>0</v>
      </c>
      <c r="T59" s="1">
        <f t="shared" si="2"/>
        <v>101.75160000000001</v>
      </c>
      <c r="U59" s="5">
        <f t="shared" si="9"/>
        <v>294.06440000000021</v>
      </c>
      <c r="V59" s="5"/>
      <c r="W59" s="1"/>
      <c r="X59" s="1"/>
      <c r="Y59" s="1">
        <f t="shared" si="4"/>
        <v>11</v>
      </c>
      <c r="Z59" s="1">
        <f t="shared" si="5"/>
        <v>8.1099776318013657</v>
      </c>
      <c r="AA59" s="1">
        <v>95.836199999999991</v>
      </c>
      <c r="AB59" s="1">
        <v>127.2068</v>
      </c>
      <c r="AC59" s="1">
        <v>119.5936</v>
      </c>
      <c r="AD59" s="1">
        <v>88.937399999999997</v>
      </c>
      <c r="AE59" s="1">
        <v>126.9456</v>
      </c>
      <c r="AF59" s="1">
        <v>148.119</v>
      </c>
      <c r="AG59" s="1">
        <v>137.6704</v>
      </c>
      <c r="AH59" s="1">
        <v>104.376</v>
      </c>
      <c r="AI59" s="1"/>
      <c r="AJ59" s="1">
        <f>G59*U59</f>
        <v>294.06440000000021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105</v>
      </c>
      <c r="B60" s="1" t="s">
        <v>37</v>
      </c>
      <c r="C60" s="1">
        <v>638.65</v>
      </c>
      <c r="D60" s="1">
        <v>640.70500000000004</v>
      </c>
      <c r="E60" s="1">
        <v>312.11700000000002</v>
      </c>
      <c r="F60" s="1">
        <v>425.74799999999999</v>
      </c>
      <c r="G60" s="8">
        <v>1</v>
      </c>
      <c r="H60" s="1">
        <v>40</v>
      </c>
      <c r="I60" s="1" t="s">
        <v>38</v>
      </c>
      <c r="J60" s="1"/>
      <c r="K60" s="1">
        <v>447.84100000000001</v>
      </c>
      <c r="L60" s="1">
        <f t="shared" si="8"/>
        <v>-135.72399999999999</v>
      </c>
      <c r="M60" s="1">
        <f t="shared" si="1"/>
        <v>312.11700000000002</v>
      </c>
      <c r="N60" s="1"/>
      <c r="O60" s="1">
        <v>0</v>
      </c>
      <c r="P60" s="1">
        <v>126.9940000000001</v>
      </c>
      <c r="Q60" s="1">
        <v>121.70559999999981</v>
      </c>
      <c r="R60" s="1">
        <f>IFERROR(VLOOKUP(A60,[1]Sheet!$A:$D,4,0),0)</f>
        <v>30</v>
      </c>
      <c r="S60" s="1">
        <f>IFERROR(VLOOKUP(A60,[2]Sheet!$A:$D,4,0),0)</f>
        <v>0</v>
      </c>
      <c r="T60" s="1">
        <f t="shared" si="2"/>
        <v>62.423400000000001</v>
      </c>
      <c r="U60" s="5">
        <f t="shared" si="9"/>
        <v>12.2098000000002</v>
      </c>
      <c r="V60" s="5"/>
      <c r="W60" s="1"/>
      <c r="X60" s="1"/>
      <c r="Y60" s="1">
        <f t="shared" si="4"/>
        <v>11</v>
      </c>
      <c r="Z60" s="1">
        <f t="shared" si="5"/>
        <v>10.804403476901287</v>
      </c>
      <c r="AA60" s="1">
        <v>72.507599999999996</v>
      </c>
      <c r="AB60" s="1">
        <v>80.549800000000005</v>
      </c>
      <c r="AC60" s="1">
        <v>78.738199999999992</v>
      </c>
      <c r="AD60" s="1">
        <v>85.087000000000003</v>
      </c>
      <c r="AE60" s="1">
        <v>100.7384</v>
      </c>
      <c r="AF60" s="1">
        <v>90.174400000000006</v>
      </c>
      <c r="AG60" s="1">
        <v>102.94540000000001</v>
      </c>
      <c r="AH60" s="1">
        <v>90.333200000000005</v>
      </c>
      <c r="AI60" s="1"/>
      <c r="AJ60" s="1">
        <f>G60*U60</f>
        <v>12.2098000000002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106</v>
      </c>
      <c r="B61" s="1" t="s">
        <v>37</v>
      </c>
      <c r="C61" s="1">
        <v>675.85</v>
      </c>
      <c r="D61" s="1">
        <v>1711.163</v>
      </c>
      <c r="E61" s="1">
        <v>579.226</v>
      </c>
      <c r="F61" s="1">
        <v>697.6</v>
      </c>
      <c r="G61" s="8">
        <v>1</v>
      </c>
      <c r="H61" s="1">
        <v>40</v>
      </c>
      <c r="I61" s="1" t="s">
        <v>38</v>
      </c>
      <c r="J61" s="1"/>
      <c r="K61" s="1">
        <v>849.66600000000005</v>
      </c>
      <c r="L61" s="1">
        <f t="shared" si="8"/>
        <v>-270.44000000000005</v>
      </c>
      <c r="M61" s="1">
        <f t="shared" si="1"/>
        <v>525.07600000000002</v>
      </c>
      <c r="N61" s="1">
        <v>54.15</v>
      </c>
      <c r="O61" s="1">
        <v>0</v>
      </c>
      <c r="P61" s="1">
        <v>287.20260000000002</v>
      </c>
      <c r="Q61" s="1">
        <v>224.11519999999999</v>
      </c>
      <c r="R61" s="1">
        <f>IFERROR(VLOOKUP(A61,[1]Sheet!$A:$D,4,0),0)</f>
        <v>40</v>
      </c>
      <c r="S61" s="1">
        <f>IFERROR(VLOOKUP(A61,[2]Sheet!$A:$D,4,0),0)</f>
        <v>0</v>
      </c>
      <c r="T61" s="1">
        <f t="shared" si="2"/>
        <v>105.01520000000001</v>
      </c>
      <c r="U61" s="5"/>
      <c r="V61" s="5"/>
      <c r="W61" s="1"/>
      <c r="X61" s="1"/>
      <c r="Y61" s="1">
        <f t="shared" si="4"/>
        <v>11.511836381780922</v>
      </c>
      <c r="Z61" s="1">
        <f t="shared" si="5"/>
        <v>11.511836381780922</v>
      </c>
      <c r="AA61" s="1">
        <v>133.00880000000001</v>
      </c>
      <c r="AB61" s="1">
        <v>148.1208</v>
      </c>
      <c r="AC61" s="1">
        <v>133.08600000000001</v>
      </c>
      <c r="AD61" s="1">
        <v>129.34479999999999</v>
      </c>
      <c r="AE61" s="1">
        <v>137.9058</v>
      </c>
      <c r="AF61" s="1">
        <v>100.72539999999999</v>
      </c>
      <c r="AG61" s="1">
        <v>176.3314</v>
      </c>
      <c r="AH61" s="1">
        <v>147.04400000000001</v>
      </c>
      <c r="AI61" s="1"/>
      <c r="AJ61" s="1">
        <f>G61*U61</f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107</v>
      </c>
      <c r="B62" s="1" t="s">
        <v>37</v>
      </c>
      <c r="C62" s="1">
        <v>63.673999999999999</v>
      </c>
      <c r="D62" s="1">
        <v>47.758000000000003</v>
      </c>
      <c r="E62" s="1">
        <v>63.7</v>
      </c>
      <c r="F62" s="1">
        <v>17.745999999999999</v>
      </c>
      <c r="G62" s="8">
        <v>1</v>
      </c>
      <c r="H62" s="1">
        <v>30</v>
      </c>
      <c r="I62" s="1" t="s">
        <v>38</v>
      </c>
      <c r="J62" s="1"/>
      <c r="K62" s="1">
        <v>79.903999999999996</v>
      </c>
      <c r="L62" s="1">
        <f t="shared" si="8"/>
        <v>-16.203999999999994</v>
      </c>
      <c r="M62" s="1">
        <f t="shared" si="1"/>
        <v>47.396000000000001</v>
      </c>
      <c r="N62" s="1">
        <v>16.303999999999998</v>
      </c>
      <c r="O62" s="1">
        <v>0</v>
      </c>
      <c r="P62" s="1">
        <v>0</v>
      </c>
      <c r="Q62" s="1">
        <v>27.832799999999992</v>
      </c>
      <c r="R62" s="1">
        <f>IFERROR(VLOOKUP(A62,[1]Sheet!$A:$D,4,0),0)</f>
        <v>0</v>
      </c>
      <c r="S62" s="1">
        <f>IFERROR(VLOOKUP(A62,[2]Sheet!$A:$D,4,0),0)</f>
        <v>0</v>
      </c>
      <c r="T62" s="1">
        <f t="shared" si="2"/>
        <v>9.4792000000000005</v>
      </c>
      <c r="U62" s="5">
        <f t="shared" si="9"/>
        <v>58.692400000000021</v>
      </c>
      <c r="V62" s="5"/>
      <c r="W62" s="1"/>
      <c r="X62" s="1"/>
      <c r="Y62" s="1">
        <f t="shared" si="4"/>
        <v>11</v>
      </c>
      <c r="Z62" s="1">
        <f t="shared" si="5"/>
        <v>4.8082960587391321</v>
      </c>
      <c r="AA62" s="1">
        <v>7.7307999999999986</v>
      </c>
      <c r="AB62" s="1">
        <v>7.35</v>
      </c>
      <c r="AC62" s="1">
        <v>8.0608000000000004</v>
      </c>
      <c r="AD62" s="1">
        <v>9.4787999999999997</v>
      </c>
      <c r="AE62" s="1">
        <v>10.0122</v>
      </c>
      <c r="AF62" s="1">
        <v>9.3536000000000001</v>
      </c>
      <c r="AG62" s="1">
        <v>7.0510000000000002</v>
      </c>
      <c r="AH62" s="1">
        <v>7.3268000000000004</v>
      </c>
      <c r="AI62" s="1"/>
      <c r="AJ62" s="1">
        <f>G62*U62</f>
        <v>58.692400000000021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108</v>
      </c>
      <c r="B63" s="1" t="s">
        <v>43</v>
      </c>
      <c r="C63" s="1">
        <v>71</v>
      </c>
      <c r="D63" s="1">
        <v>150</v>
      </c>
      <c r="E63" s="1">
        <v>73</v>
      </c>
      <c r="F63" s="1">
        <v>135</v>
      </c>
      <c r="G63" s="8">
        <v>0.6</v>
      </c>
      <c r="H63" s="1">
        <v>60</v>
      </c>
      <c r="I63" s="1" t="s">
        <v>38</v>
      </c>
      <c r="J63" s="1"/>
      <c r="K63" s="1">
        <v>73</v>
      </c>
      <c r="L63" s="1">
        <f t="shared" si="8"/>
        <v>0</v>
      </c>
      <c r="M63" s="1">
        <f t="shared" si="1"/>
        <v>73</v>
      </c>
      <c r="N63" s="1"/>
      <c r="O63" s="1">
        <v>0</v>
      </c>
      <c r="P63" s="1">
        <v>0</v>
      </c>
      <c r="Q63" s="1">
        <v>0</v>
      </c>
      <c r="R63" s="1">
        <f>IFERROR(VLOOKUP(A63,[1]Sheet!$A:$D,4,0),0)</f>
        <v>0</v>
      </c>
      <c r="S63" s="1">
        <f>IFERROR(VLOOKUP(A63,[2]Sheet!$A:$D,4,0),0)</f>
        <v>0</v>
      </c>
      <c r="T63" s="1">
        <f t="shared" si="2"/>
        <v>14.6</v>
      </c>
      <c r="U63" s="5">
        <f t="shared" si="9"/>
        <v>25.599999999999994</v>
      </c>
      <c r="V63" s="5"/>
      <c r="W63" s="1"/>
      <c r="X63" s="1"/>
      <c r="Y63" s="1">
        <f t="shared" si="4"/>
        <v>11</v>
      </c>
      <c r="Z63" s="1">
        <f t="shared" si="5"/>
        <v>9.2465753424657535</v>
      </c>
      <c r="AA63" s="1">
        <v>12</v>
      </c>
      <c r="AB63" s="1">
        <v>17.600000000000001</v>
      </c>
      <c r="AC63" s="1">
        <v>21</v>
      </c>
      <c r="AD63" s="1">
        <v>15</v>
      </c>
      <c r="AE63" s="1">
        <v>17.2</v>
      </c>
      <c r="AF63" s="1">
        <v>19.600000000000001</v>
      </c>
      <c r="AG63" s="1">
        <v>14.2</v>
      </c>
      <c r="AH63" s="1">
        <v>13.2</v>
      </c>
      <c r="AI63" s="1" t="s">
        <v>44</v>
      </c>
      <c r="AJ63" s="1">
        <f>G63*U63</f>
        <v>15.359999999999996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5" t="s">
        <v>109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/>
      <c r="L64" s="15">
        <f t="shared" si="8"/>
        <v>0</v>
      </c>
      <c r="M64" s="15">
        <f t="shared" si="1"/>
        <v>0</v>
      </c>
      <c r="N64" s="15"/>
      <c r="O64" s="15">
        <v>0</v>
      </c>
      <c r="P64" s="15">
        <v>0</v>
      </c>
      <c r="Q64" s="15">
        <v>0</v>
      </c>
      <c r="R64" s="15">
        <f>IFERROR(VLOOKUP(A64,[1]Sheet!$A:$D,4,0),0)</f>
        <v>0</v>
      </c>
      <c r="S64" s="15">
        <f>IFERROR(VLOOKUP(A64,[2]Sheet!$A:$D,4,0),0)</f>
        <v>0</v>
      </c>
      <c r="T64" s="15">
        <f t="shared" si="2"/>
        <v>0</v>
      </c>
      <c r="U64" s="17"/>
      <c r="V64" s="17"/>
      <c r="W64" s="15"/>
      <c r="X64" s="15"/>
      <c r="Y64" s="15" t="e">
        <f t="shared" si="4"/>
        <v>#DIV/0!</v>
      </c>
      <c r="Z64" s="15" t="e">
        <f t="shared" si="5"/>
        <v>#DIV/0!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 t="s">
        <v>57</v>
      </c>
      <c r="AJ64" s="15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5" t="s">
        <v>110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8"/>
        <v>0</v>
      </c>
      <c r="M65" s="15">
        <f t="shared" si="1"/>
        <v>0</v>
      </c>
      <c r="N65" s="15"/>
      <c r="O65" s="15">
        <v>0</v>
      </c>
      <c r="P65" s="15">
        <v>0</v>
      </c>
      <c r="Q65" s="15">
        <v>0</v>
      </c>
      <c r="R65" s="15">
        <f>IFERROR(VLOOKUP(A65,[1]Sheet!$A:$D,4,0),0)</f>
        <v>0</v>
      </c>
      <c r="S65" s="15">
        <f>IFERROR(VLOOKUP(A65,[2]Sheet!$A:$D,4,0),0)</f>
        <v>0</v>
      </c>
      <c r="T65" s="15">
        <f t="shared" si="2"/>
        <v>0</v>
      </c>
      <c r="U65" s="17"/>
      <c r="V65" s="17"/>
      <c r="W65" s="15"/>
      <c r="X65" s="15"/>
      <c r="Y65" s="15" t="e">
        <f t="shared" si="4"/>
        <v>#DIV/0!</v>
      </c>
      <c r="Z65" s="15" t="e">
        <f t="shared" si="5"/>
        <v>#DIV/0!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57</v>
      </c>
      <c r="AJ65" s="15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5" t="s">
        <v>111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v>12</v>
      </c>
      <c r="L66" s="15">
        <f t="shared" si="8"/>
        <v>-12</v>
      </c>
      <c r="M66" s="15">
        <f t="shared" si="1"/>
        <v>0</v>
      </c>
      <c r="N66" s="15"/>
      <c r="O66" s="15">
        <v>0</v>
      </c>
      <c r="P66" s="15">
        <v>0</v>
      </c>
      <c r="Q66" s="15">
        <v>0</v>
      </c>
      <c r="R66" s="15">
        <f>IFERROR(VLOOKUP(A66,[1]Sheet!$A:$D,4,0),0)</f>
        <v>0</v>
      </c>
      <c r="S66" s="15">
        <f>IFERROR(VLOOKUP(A66,[2]Sheet!$A:$D,4,0),0)</f>
        <v>0</v>
      </c>
      <c r="T66" s="15">
        <f t="shared" si="2"/>
        <v>0</v>
      </c>
      <c r="U66" s="17"/>
      <c r="V66" s="17"/>
      <c r="W66" s="15"/>
      <c r="X66" s="15"/>
      <c r="Y66" s="15" t="e">
        <f t="shared" si="4"/>
        <v>#DIV/0!</v>
      </c>
      <c r="Z66" s="15" t="e">
        <f t="shared" si="5"/>
        <v>#DIV/0!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57</v>
      </c>
      <c r="AJ66" s="15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112</v>
      </c>
      <c r="B67" s="1" t="s">
        <v>43</v>
      </c>
      <c r="C67" s="1">
        <v>31</v>
      </c>
      <c r="D67" s="1">
        <v>100</v>
      </c>
      <c r="E67" s="1">
        <v>51</v>
      </c>
      <c r="F67" s="1">
        <v>65</v>
      </c>
      <c r="G67" s="8">
        <v>0.6</v>
      </c>
      <c r="H67" s="1">
        <v>55</v>
      </c>
      <c r="I67" s="1" t="s">
        <v>38</v>
      </c>
      <c r="J67" s="1"/>
      <c r="K67" s="1">
        <v>51</v>
      </c>
      <c r="L67" s="1">
        <f t="shared" si="8"/>
        <v>0</v>
      </c>
      <c r="M67" s="1">
        <f t="shared" si="1"/>
        <v>51</v>
      </c>
      <c r="N67" s="1"/>
      <c r="O67" s="1">
        <v>0</v>
      </c>
      <c r="P67" s="1">
        <v>36.599999999999987</v>
      </c>
      <c r="Q67" s="1">
        <v>0</v>
      </c>
      <c r="R67" s="1">
        <f>IFERROR(VLOOKUP(A67,[1]Sheet!$A:$D,4,0),0)</f>
        <v>0</v>
      </c>
      <c r="S67" s="1">
        <f>IFERROR(VLOOKUP(A67,[2]Sheet!$A:$D,4,0),0)</f>
        <v>0</v>
      </c>
      <c r="T67" s="1">
        <f t="shared" si="2"/>
        <v>10.199999999999999</v>
      </c>
      <c r="U67" s="5">
        <f>11*T67-Q67-P67-F67</f>
        <v>10.599999999999994</v>
      </c>
      <c r="V67" s="5"/>
      <c r="W67" s="1"/>
      <c r="X67" s="1"/>
      <c r="Y67" s="1">
        <f t="shared" si="4"/>
        <v>11</v>
      </c>
      <c r="Z67" s="1">
        <f t="shared" si="5"/>
        <v>9.9607843137254903</v>
      </c>
      <c r="AA67" s="1">
        <v>11</v>
      </c>
      <c r="AB67" s="1">
        <v>13.4</v>
      </c>
      <c r="AC67" s="1">
        <v>12.8</v>
      </c>
      <c r="AD67" s="1">
        <v>11.2</v>
      </c>
      <c r="AE67" s="1">
        <v>11.2</v>
      </c>
      <c r="AF67" s="1">
        <v>11.2</v>
      </c>
      <c r="AG67" s="1">
        <v>11.4</v>
      </c>
      <c r="AH67" s="1">
        <v>12.6</v>
      </c>
      <c r="AI67" s="1"/>
      <c r="AJ67" s="1">
        <f>G67*U67</f>
        <v>6.3599999999999968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5" t="s">
        <v>113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/>
      <c r="L68" s="15">
        <f t="shared" si="8"/>
        <v>0</v>
      </c>
      <c r="M68" s="15">
        <f t="shared" si="1"/>
        <v>0</v>
      </c>
      <c r="N68" s="15"/>
      <c r="O68" s="15">
        <v>0</v>
      </c>
      <c r="P68" s="15">
        <v>0</v>
      </c>
      <c r="Q68" s="15">
        <v>0</v>
      </c>
      <c r="R68" s="15">
        <f>IFERROR(VLOOKUP(A68,[1]Sheet!$A:$D,4,0),0)</f>
        <v>0</v>
      </c>
      <c r="S68" s="15">
        <f>IFERROR(VLOOKUP(A68,[2]Sheet!$A:$D,4,0),0)</f>
        <v>0</v>
      </c>
      <c r="T68" s="15">
        <f t="shared" si="2"/>
        <v>0</v>
      </c>
      <c r="U68" s="17"/>
      <c r="V68" s="17"/>
      <c r="W68" s="15"/>
      <c r="X68" s="15"/>
      <c r="Y68" s="15" t="e">
        <f t="shared" si="4"/>
        <v>#DIV/0!</v>
      </c>
      <c r="Z68" s="15" t="e">
        <f t="shared" si="5"/>
        <v>#DIV/0!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 t="s">
        <v>57</v>
      </c>
      <c r="AJ68" s="15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114</v>
      </c>
      <c r="B69" s="1" t="s">
        <v>43</v>
      </c>
      <c r="C69" s="1">
        <v>23</v>
      </c>
      <c r="D69" s="1">
        <v>97</v>
      </c>
      <c r="E69" s="1">
        <v>51</v>
      </c>
      <c r="F69" s="1">
        <v>50</v>
      </c>
      <c r="G69" s="8">
        <v>0.4</v>
      </c>
      <c r="H69" s="1">
        <v>50</v>
      </c>
      <c r="I69" s="1" t="s">
        <v>38</v>
      </c>
      <c r="J69" s="1"/>
      <c r="K69" s="1">
        <v>51</v>
      </c>
      <c r="L69" s="1">
        <f t="shared" si="8"/>
        <v>0</v>
      </c>
      <c r="M69" s="1">
        <f t="shared" si="1"/>
        <v>51</v>
      </c>
      <c r="N69" s="1"/>
      <c r="O69" s="1">
        <v>0</v>
      </c>
      <c r="P69" s="1">
        <v>29.199999999999989</v>
      </c>
      <c r="Q69" s="1">
        <v>0</v>
      </c>
      <c r="R69" s="1">
        <f>IFERROR(VLOOKUP(A69,[1]Sheet!$A:$D,4,0),0)</f>
        <v>0</v>
      </c>
      <c r="S69" s="1">
        <f>IFERROR(VLOOKUP(A69,[2]Sheet!$A:$D,4,0),0)</f>
        <v>0</v>
      </c>
      <c r="T69" s="1">
        <f t="shared" si="2"/>
        <v>10.199999999999999</v>
      </c>
      <c r="U69" s="5">
        <f>11*T69-Q69-P69-F69</f>
        <v>33</v>
      </c>
      <c r="V69" s="5"/>
      <c r="W69" s="1"/>
      <c r="X69" s="1"/>
      <c r="Y69" s="1">
        <f t="shared" si="4"/>
        <v>11</v>
      </c>
      <c r="Z69" s="1">
        <f t="shared" si="5"/>
        <v>7.7647058823529402</v>
      </c>
      <c r="AA69" s="1">
        <v>10.199999999999999</v>
      </c>
      <c r="AB69" s="1">
        <v>12.6</v>
      </c>
      <c r="AC69" s="1">
        <v>12.4</v>
      </c>
      <c r="AD69" s="1">
        <v>11.6</v>
      </c>
      <c r="AE69" s="1">
        <v>9.6</v>
      </c>
      <c r="AF69" s="1">
        <v>9.8000000000000007</v>
      </c>
      <c r="AG69" s="1">
        <v>14.2</v>
      </c>
      <c r="AH69" s="1">
        <v>13.2</v>
      </c>
      <c r="AI69" s="1" t="s">
        <v>44</v>
      </c>
      <c r="AJ69" s="1">
        <f>G69*U69</f>
        <v>13.200000000000001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5" t="s">
        <v>115</v>
      </c>
      <c r="B70" s="15" t="s">
        <v>43</v>
      </c>
      <c r="C70" s="15"/>
      <c r="D70" s="15"/>
      <c r="E70" s="15"/>
      <c r="F70" s="15"/>
      <c r="G70" s="16">
        <v>0</v>
      </c>
      <c r="H70" s="15">
        <v>55</v>
      </c>
      <c r="I70" s="15" t="s">
        <v>38</v>
      </c>
      <c r="J70" s="15"/>
      <c r="K70" s="15"/>
      <c r="L70" s="15">
        <f t="shared" ref="L70:L96" si="10">E70-K70</f>
        <v>0</v>
      </c>
      <c r="M70" s="15">
        <f t="shared" si="1"/>
        <v>0</v>
      </c>
      <c r="N70" s="15"/>
      <c r="O70" s="15">
        <v>0</v>
      </c>
      <c r="P70" s="15">
        <v>0</v>
      </c>
      <c r="Q70" s="15">
        <v>0</v>
      </c>
      <c r="R70" s="15">
        <f>IFERROR(VLOOKUP(A70,[1]Sheet!$A:$D,4,0),0)</f>
        <v>0</v>
      </c>
      <c r="S70" s="15">
        <f>IFERROR(VLOOKUP(A70,[2]Sheet!$A:$D,4,0),0)</f>
        <v>0</v>
      </c>
      <c r="T70" s="15">
        <f t="shared" si="2"/>
        <v>0</v>
      </c>
      <c r="U70" s="17"/>
      <c r="V70" s="17"/>
      <c r="W70" s="15"/>
      <c r="X70" s="15"/>
      <c r="Y70" s="15" t="e">
        <f t="shared" si="4"/>
        <v>#DIV/0!</v>
      </c>
      <c r="Z70" s="15" t="e">
        <f t="shared" si="5"/>
        <v>#DIV/0!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 t="s">
        <v>116</v>
      </c>
      <c r="AJ70" s="15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117</v>
      </c>
      <c r="B71" s="1" t="s">
        <v>37</v>
      </c>
      <c r="C71" s="1">
        <v>33.238999999999997</v>
      </c>
      <c r="D71" s="1">
        <v>21.558</v>
      </c>
      <c r="E71" s="1">
        <v>1.4339999999999999</v>
      </c>
      <c r="F71" s="1">
        <v>33.158999999999999</v>
      </c>
      <c r="G71" s="8">
        <v>1</v>
      </c>
      <c r="H71" s="1">
        <v>55</v>
      </c>
      <c r="I71" s="1" t="s">
        <v>38</v>
      </c>
      <c r="J71" s="1"/>
      <c r="K71" s="1">
        <v>2.6</v>
      </c>
      <c r="L71" s="1">
        <f t="shared" si="10"/>
        <v>-1.1660000000000001</v>
      </c>
      <c r="M71" s="1">
        <f t="shared" ref="M71:M96" si="11">E71-N71</f>
        <v>1.4339999999999999</v>
      </c>
      <c r="N71" s="1"/>
      <c r="O71" s="1">
        <v>0</v>
      </c>
      <c r="P71" s="1">
        <v>0</v>
      </c>
      <c r="Q71" s="1">
        <v>0</v>
      </c>
      <c r="R71" s="1">
        <f>IFERROR(VLOOKUP(A71,[1]Sheet!$A:$D,4,0),0)</f>
        <v>0</v>
      </c>
      <c r="S71" s="1">
        <f>IFERROR(VLOOKUP(A71,[2]Sheet!$A:$D,4,0),0)</f>
        <v>0</v>
      </c>
      <c r="T71" s="1">
        <f t="shared" ref="T71:T96" si="12">M71/5</f>
        <v>0.2868</v>
      </c>
      <c r="U71" s="5"/>
      <c r="V71" s="5"/>
      <c r="W71" s="1"/>
      <c r="X71" s="1"/>
      <c r="Y71" s="1">
        <f t="shared" ref="Y71:Y96" si="13">(F71+P71+Q71+U71)/T71</f>
        <v>115.61715481171548</v>
      </c>
      <c r="Z71" s="1">
        <f t="shared" ref="Z71:Z96" si="14">(F71+P71+Q71)/T71</f>
        <v>115.61715481171548</v>
      </c>
      <c r="AA71" s="1">
        <v>0.2868</v>
      </c>
      <c r="AB71" s="1">
        <v>0</v>
      </c>
      <c r="AC71" s="1">
        <v>0</v>
      </c>
      <c r="AD71" s="1">
        <v>2.0339999999999998</v>
      </c>
      <c r="AE71" s="1">
        <v>2.0270000000000001</v>
      </c>
      <c r="AF71" s="1">
        <v>1.1614</v>
      </c>
      <c r="AG71" s="1">
        <v>0.29039999999999999</v>
      </c>
      <c r="AH71" s="1">
        <v>-0.28820000000000001</v>
      </c>
      <c r="AI71" s="27" t="s">
        <v>159</v>
      </c>
      <c r="AJ71" s="1">
        <f>G71*U71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9" t="s">
        <v>118</v>
      </c>
      <c r="B72" s="19" t="s">
        <v>37</v>
      </c>
      <c r="C72" s="19">
        <v>2160.252</v>
      </c>
      <c r="D72" s="19">
        <v>3832.8090000000002</v>
      </c>
      <c r="E72" s="19">
        <v>1623.9280000000001</v>
      </c>
      <c r="F72" s="19">
        <v>2013.348</v>
      </c>
      <c r="G72" s="20">
        <v>1</v>
      </c>
      <c r="H72" s="19">
        <v>60</v>
      </c>
      <c r="I72" s="19" t="s">
        <v>38</v>
      </c>
      <c r="J72" s="19"/>
      <c r="K72" s="19">
        <v>1623.7650000000001</v>
      </c>
      <c r="L72" s="19">
        <f t="shared" si="10"/>
        <v>0.16300000000001091</v>
      </c>
      <c r="M72" s="19">
        <f t="shared" si="11"/>
        <v>1531.133</v>
      </c>
      <c r="N72" s="19">
        <v>92.795000000000002</v>
      </c>
      <c r="O72" s="19">
        <v>0</v>
      </c>
      <c r="P72" s="19">
        <v>620.79447100000255</v>
      </c>
      <c r="Q72" s="19">
        <v>720.6717349999974</v>
      </c>
      <c r="R72" s="19">
        <f>IFERROR(VLOOKUP(A72,[1]Sheet!$A:$D,4,0),0)</f>
        <v>500</v>
      </c>
      <c r="S72" s="19">
        <f>IFERROR(VLOOKUP(A72,[2]Sheet!$A:$D,4,0),0)</f>
        <v>0</v>
      </c>
      <c r="T72" s="19">
        <f t="shared" si="12"/>
        <v>306.22660000000002</v>
      </c>
      <c r="U72" s="21">
        <f>12*T72-Q72-P72-F72</f>
        <v>319.9049940000009</v>
      </c>
      <c r="V72" s="21"/>
      <c r="W72" s="19"/>
      <c r="X72" s="19"/>
      <c r="Y72" s="19">
        <f t="shared" si="13"/>
        <v>12.000000000000002</v>
      </c>
      <c r="Z72" s="19">
        <f t="shared" si="14"/>
        <v>10.95533244336057</v>
      </c>
      <c r="AA72" s="19">
        <v>311.7722</v>
      </c>
      <c r="AB72" s="19">
        <v>366.33</v>
      </c>
      <c r="AC72" s="19">
        <v>365.08199999999999</v>
      </c>
      <c r="AD72" s="19">
        <v>349.85840000000002</v>
      </c>
      <c r="AE72" s="19">
        <v>436.41559999999998</v>
      </c>
      <c r="AF72" s="19">
        <v>444.73239999999998</v>
      </c>
      <c r="AG72" s="19">
        <v>408.226</v>
      </c>
      <c r="AH72" s="19">
        <v>533.23540000000003</v>
      </c>
      <c r="AI72" s="19" t="s">
        <v>51</v>
      </c>
      <c r="AJ72" s="19">
        <f>G72*U72</f>
        <v>319.9049940000009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119</v>
      </c>
      <c r="B73" s="1" t="s">
        <v>37</v>
      </c>
      <c r="C73" s="1">
        <v>1906.202</v>
      </c>
      <c r="D73" s="1">
        <v>679.74199999999996</v>
      </c>
      <c r="E73" s="1">
        <v>1043.8330000000001</v>
      </c>
      <c r="F73" s="1">
        <v>844.32</v>
      </c>
      <c r="G73" s="8">
        <v>1</v>
      </c>
      <c r="H73" s="1">
        <v>60</v>
      </c>
      <c r="I73" s="1" t="s">
        <v>38</v>
      </c>
      <c r="J73" s="1"/>
      <c r="K73" s="1">
        <v>1371.0070000000001</v>
      </c>
      <c r="L73" s="1">
        <f t="shared" si="10"/>
        <v>-327.17399999999998</v>
      </c>
      <c r="M73" s="1">
        <f t="shared" si="11"/>
        <v>632.14600000000007</v>
      </c>
      <c r="N73" s="1">
        <v>411.68700000000001</v>
      </c>
      <c r="O73" s="1">
        <v>0</v>
      </c>
      <c r="P73" s="1">
        <v>0</v>
      </c>
      <c r="Q73" s="1">
        <v>626.19950399999925</v>
      </c>
      <c r="R73" s="1">
        <f>IFERROR(VLOOKUP(A73,[1]Sheet!$A:$D,4,0),0)</f>
        <v>750</v>
      </c>
      <c r="S73" s="1">
        <f>IFERROR(VLOOKUP(A73,[2]Sheet!$A:$D,4,0),0)</f>
        <v>0</v>
      </c>
      <c r="T73" s="1">
        <f t="shared" si="12"/>
        <v>126.42920000000001</v>
      </c>
      <c r="U73" s="5"/>
      <c r="V73" s="5"/>
      <c r="W73" s="1"/>
      <c r="X73" s="1"/>
      <c r="Y73" s="1">
        <f t="shared" si="13"/>
        <v>11.631169887968912</v>
      </c>
      <c r="Z73" s="1">
        <f t="shared" si="14"/>
        <v>11.631169887968912</v>
      </c>
      <c r="AA73" s="1">
        <v>141.66480000000001</v>
      </c>
      <c r="AB73" s="1">
        <v>142.9308</v>
      </c>
      <c r="AC73" s="1">
        <v>138.81319999999999</v>
      </c>
      <c r="AD73" s="1">
        <v>149.00360000000001</v>
      </c>
      <c r="AE73" s="1">
        <v>278.13659999999999</v>
      </c>
      <c r="AF73" s="1">
        <v>319.11099999999999</v>
      </c>
      <c r="AG73" s="1">
        <v>211.46420000000001</v>
      </c>
      <c r="AH73" s="1">
        <v>136.13480000000001</v>
      </c>
      <c r="AI73" s="1"/>
      <c r="AJ73" s="1">
        <f>G73*U73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9" t="s">
        <v>120</v>
      </c>
      <c r="B74" s="19" t="s">
        <v>37</v>
      </c>
      <c r="C74" s="19">
        <v>2143.1990000000001</v>
      </c>
      <c r="D74" s="19">
        <v>3017.3310000000001</v>
      </c>
      <c r="E74" s="19">
        <v>1332.125</v>
      </c>
      <c r="F74" s="19">
        <v>2028.9090000000001</v>
      </c>
      <c r="G74" s="20">
        <v>1</v>
      </c>
      <c r="H74" s="19">
        <v>60</v>
      </c>
      <c r="I74" s="19" t="s">
        <v>38</v>
      </c>
      <c r="J74" s="19"/>
      <c r="K74" s="19">
        <v>1430.962</v>
      </c>
      <c r="L74" s="19">
        <f t="shared" si="10"/>
        <v>-98.836999999999989</v>
      </c>
      <c r="M74" s="19">
        <f t="shared" si="11"/>
        <v>1332.125</v>
      </c>
      <c r="N74" s="19"/>
      <c r="O74" s="19">
        <v>0</v>
      </c>
      <c r="P74" s="19">
        <v>1204.5786900000001</v>
      </c>
      <c r="Q74" s="19">
        <v>0</v>
      </c>
      <c r="R74" s="19">
        <f>IFERROR(VLOOKUP(A74,[1]Sheet!$A:$D,4,0),0)</f>
        <v>0</v>
      </c>
      <c r="S74" s="19">
        <f>IFERROR(VLOOKUP(A74,[2]Sheet!$A:$D,4,0),0)</f>
        <v>0</v>
      </c>
      <c r="T74" s="19">
        <f t="shared" si="12"/>
        <v>266.42500000000001</v>
      </c>
      <c r="U74" s="21"/>
      <c r="V74" s="21"/>
      <c r="W74" s="19"/>
      <c r="X74" s="19"/>
      <c r="Y74" s="19">
        <f t="shared" si="13"/>
        <v>12.136577610959932</v>
      </c>
      <c r="Z74" s="19">
        <f t="shared" si="14"/>
        <v>12.136577610959932</v>
      </c>
      <c r="AA74" s="19">
        <v>273.30919999999998</v>
      </c>
      <c r="AB74" s="19">
        <v>397.70679999999999</v>
      </c>
      <c r="AC74" s="19">
        <v>336.23680000000002</v>
      </c>
      <c r="AD74" s="19">
        <v>298.28440000000001</v>
      </c>
      <c r="AE74" s="19">
        <v>354.27980000000002</v>
      </c>
      <c r="AF74" s="19">
        <v>455.83499999999992</v>
      </c>
      <c r="AG74" s="19">
        <v>447.71359999999999</v>
      </c>
      <c r="AH74" s="19">
        <v>583.35339999999997</v>
      </c>
      <c r="AI74" s="19" t="s">
        <v>121</v>
      </c>
      <c r="AJ74" s="19">
        <f>G74*U74</f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9" t="s">
        <v>122</v>
      </c>
      <c r="B75" s="19" t="s">
        <v>37</v>
      </c>
      <c r="C75" s="19">
        <v>4182.0829999999996</v>
      </c>
      <c r="D75" s="19">
        <v>3517.0970000000002</v>
      </c>
      <c r="E75" s="19">
        <v>2083.7109999999998</v>
      </c>
      <c r="F75" s="19">
        <v>2244.1790000000001</v>
      </c>
      <c r="G75" s="20">
        <v>1</v>
      </c>
      <c r="H75" s="19">
        <v>60</v>
      </c>
      <c r="I75" s="19" t="s">
        <v>38</v>
      </c>
      <c r="J75" s="19"/>
      <c r="K75" s="19">
        <v>2622.7820000000002</v>
      </c>
      <c r="L75" s="19">
        <f t="shared" si="10"/>
        <v>-539.07100000000037</v>
      </c>
      <c r="M75" s="19">
        <f t="shared" si="11"/>
        <v>1321.5149999999999</v>
      </c>
      <c r="N75" s="19">
        <v>762.19600000000003</v>
      </c>
      <c r="O75" s="19">
        <v>160</v>
      </c>
      <c r="P75" s="19">
        <v>0</v>
      </c>
      <c r="Q75" s="19">
        <v>0</v>
      </c>
      <c r="R75" s="19">
        <f>IFERROR(VLOOKUP(A75,[1]Sheet!$A:$D,4,0),0)</f>
        <v>750</v>
      </c>
      <c r="S75" s="19">
        <f>IFERROR(VLOOKUP(A75,[2]Sheet!$A:$D,4,0),0)</f>
        <v>161</v>
      </c>
      <c r="T75" s="19">
        <f t="shared" si="12"/>
        <v>264.303</v>
      </c>
      <c r="U75" s="21">
        <f t="shared" ref="U74:U75" si="15">12*T75-Q75-P75-F75</f>
        <v>927.45699999999988</v>
      </c>
      <c r="V75" s="21"/>
      <c r="W75" s="19"/>
      <c r="X75" s="19"/>
      <c r="Y75" s="19">
        <f t="shared" si="13"/>
        <v>12</v>
      </c>
      <c r="Z75" s="19">
        <f t="shared" si="14"/>
        <v>8.4909327552089842</v>
      </c>
      <c r="AA75" s="19">
        <v>270.36279999999999</v>
      </c>
      <c r="AB75" s="19">
        <v>289.75439999999998</v>
      </c>
      <c r="AC75" s="19">
        <v>275.53500000000003</v>
      </c>
      <c r="AD75" s="19">
        <v>508.59640000000002</v>
      </c>
      <c r="AE75" s="19">
        <v>571.42600000000004</v>
      </c>
      <c r="AF75" s="19">
        <v>591.18219999999997</v>
      </c>
      <c r="AG75" s="19">
        <v>533.8338</v>
      </c>
      <c r="AH75" s="19">
        <v>557.26819999999998</v>
      </c>
      <c r="AI75" s="19" t="s">
        <v>51</v>
      </c>
      <c r="AJ75" s="19">
        <f>G75*U75</f>
        <v>927.45699999999988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2" t="s">
        <v>123</v>
      </c>
      <c r="B76" s="12" t="s">
        <v>37</v>
      </c>
      <c r="C76" s="12">
        <v>4.0449999999999999</v>
      </c>
      <c r="D76" s="12"/>
      <c r="E76" s="12">
        <v>4.048</v>
      </c>
      <c r="F76" s="12">
        <v>-3.0000000000000001E-3</v>
      </c>
      <c r="G76" s="13">
        <v>0</v>
      </c>
      <c r="H76" s="12">
        <v>55</v>
      </c>
      <c r="I76" s="12" t="s">
        <v>124</v>
      </c>
      <c r="J76" s="12"/>
      <c r="K76" s="12">
        <v>4</v>
      </c>
      <c r="L76" s="12">
        <f t="shared" si="10"/>
        <v>4.8000000000000043E-2</v>
      </c>
      <c r="M76" s="12">
        <f t="shared" si="11"/>
        <v>4.048</v>
      </c>
      <c r="N76" s="12"/>
      <c r="O76" s="12">
        <v>0</v>
      </c>
      <c r="P76" s="12">
        <v>0</v>
      </c>
      <c r="Q76" s="12">
        <v>0</v>
      </c>
      <c r="R76" s="12">
        <f>IFERROR(VLOOKUP(A76,[1]Sheet!$A:$D,4,0),0)</f>
        <v>0</v>
      </c>
      <c r="S76" s="12">
        <f>IFERROR(VLOOKUP(A76,[2]Sheet!$A:$D,4,0),0)</f>
        <v>0</v>
      </c>
      <c r="T76" s="12">
        <f t="shared" si="12"/>
        <v>0.80959999999999999</v>
      </c>
      <c r="U76" s="14"/>
      <c r="V76" s="14"/>
      <c r="W76" s="12"/>
      <c r="X76" s="12"/>
      <c r="Y76" s="12">
        <f t="shared" si="13"/>
        <v>-3.705533596837945E-3</v>
      </c>
      <c r="Z76" s="12">
        <f t="shared" si="14"/>
        <v>-3.705533596837945E-3</v>
      </c>
      <c r="AA76" s="12">
        <v>0.80679999999999996</v>
      </c>
      <c r="AB76" s="12">
        <v>1.6133999999999999</v>
      </c>
      <c r="AC76" s="12">
        <v>2.4216000000000002</v>
      </c>
      <c r="AD76" s="12">
        <v>2.1509999999999998</v>
      </c>
      <c r="AE76" s="12">
        <v>1.3442000000000001</v>
      </c>
      <c r="AF76" s="12">
        <v>0.2702</v>
      </c>
      <c r="AG76" s="12">
        <v>0</v>
      </c>
      <c r="AH76" s="12">
        <v>0</v>
      </c>
      <c r="AI76" s="12" t="s">
        <v>125</v>
      </c>
      <c r="AJ76" s="12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126</v>
      </c>
      <c r="B77" s="1" t="s">
        <v>37</v>
      </c>
      <c r="C77" s="1">
        <v>356.99799999999999</v>
      </c>
      <c r="D77" s="1">
        <v>103.691</v>
      </c>
      <c r="E77" s="1">
        <v>24.149000000000001</v>
      </c>
      <c r="F77" s="1">
        <v>319.89100000000002</v>
      </c>
      <c r="G77" s="8">
        <v>1</v>
      </c>
      <c r="H77" s="1">
        <v>60</v>
      </c>
      <c r="I77" s="1" t="s">
        <v>38</v>
      </c>
      <c r="J77" s="1"/>
      <c r="K77" s="1">
        <v>48.149000000000001</v>
      </c>
      <c r="L77" s="1">
        <f t="shared" si="10"/>
        <v>-24</v>
      </c>
      <c r="M77" s="1">
        <f t="shared" si="11"/>
        <v>0</v>
      </c>
      <c r="N77" s="1">
        <v>24.149000000000001</v>
      </c>
      <c r="O77" s="1">
        <v>0</v>
      </c>
      <c r="P77" s="1">
        <v>0</v>
      </c>
      <c r="Q77" s="1">
        <v>0</v>
      </c>
      <c r="R77" s="1">
        <f>IFERROR(VLOOKUP(A77,[1]Sheet!$A:$D,4,0),0)</f>
        <v>0</v>
      </c>
      <c r="S77" s="1">
        <f>IFERROR(VLOOKUP(A77,[2]Sheet!$A:$D,4,0),0)</f>
        <v>0</v>
      </c>
      <c r="T77" s="1">
        <f t="shared" si="12"/>
        <v>0</v>
      </c>
      <c r="U77" s="5"/>
      <c r="V77" s="5"/>
      <c r="W77" s="1"/>
      <c r="X77" s="1"/>
      <c r="Y77" s="1" t="e">
        <f t="shared" si="13"/>
        <v>#DIV/0!</v>
      </c>
      <c r="Z77" s="1" t="e">
        <f t="shared" si="14"/>
        <v>#DIV/0!</v>
      </c>
      <c r="AA77" s="1">
        <v>0.15999999999999939</v>
      </c>
      <c r="AB77" s="1">
        <v>2.5788000000000011</v>
      </c>
      <c r="AC77" s="1">
        <v>0.96099999999999852</v>
      </c>
      <c r="AD77" s="1">
        <v>29.7864</v>
      </c>
      <c r="AE77" s="1">
        <v>36.041800000000002</v>
      </c>
      <c r="AF77" s="1">
        <v>21.690799999999999</v>
      </c>
      <c r="AG77" s="1">
        <v>26.5594</v>
      </c>
      <c r="AH77" s="1">
        <v>19.285399999999999</v>
      </c>
      <c r="AI77" s="26" t="s">
        <v>127</v>
      </c>
      <c r="AJ77" s="1">
        <f>G77*U77</f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2" t="s">
        <v>128</v>
      </c>
      <c r="B78" s="12" t="s">
        <v>43</v>
      </c>
      <c r="C78" s="12">
        <v>4</v>
      </c>
      <c r="D78" s="12"/>
      <c r="E78" s="12">
        <v>-2</v>
      </c>
      <c r="F78" s="12"/>
      <c r="G78" s="13">
        <v>0</v>
      </c>
      <c r="H78" s="12">
        <v>40</v>
      </c>
      <c r="I78" s="12" t="s">
        <v>124</v>
      </c>
      <c r="J78" s="12"/>
      <c r="K78" s="12">
        <v>1</v>
      </c>
      <c r="L78" s="12">
        <f t="shared" si="10"/>
        <v>-3</v>
      </c>
      <c r="M78" s="12">
        <f t="shared" si="11"/>
        <v>-2</v>
      </c>
      <c r="N78" s="12"/>
      <c r="O78" s="12">
        <v>0</v>
      </c>
      <c r="P78" s="12">
        <v>0</v>
      </c>
      <c r="Q78" s="12">
        <v>0</v>
      </c>
      <c r="R78" s="12">
        <f>IFERROR(VLOOKUP(A78,[1]Sheet!$A:$D,4,0),0)</f>
        <v>0</v>
      </c>
      <c r="S78" s="12">
        <f>IFERROR(VLOOKUP(A78,[2]Sheet!$A:$D,4,0),0)</f>
        <v>0</v>
      </c>
      <c r="T78" s="12">
        <f t="shared" si="12"/>
        <v>-0.4</v>
      </c>
      <c r="U78" s="14"/>
      <c r="V78" s="14"/>
      <c r="W78" s="12"/>
      <c r="X78" s="12"/>
      <c r="Y78" s="12">
        <f t="shared" si="13"/>
        <v>0</v>
      </c>
      <c r="Z78" s="12">
        <f t="shared" si="14"/>
        <v>0</v>
      </c>
      <c r="AA78" s="12">
        <v>-0.2</v>
      </c>
      <c r="AB78" s="12">
        <v>0.2</v>
      </c>
      <c r="AC78" s="12">
        <v>1.2</v>
      </c>
      <c r="AD78" s="12">
        <v>1.6</v>
      </c>
      <c r="AE78" s="12">
        <v>1.4</v>
      </c>
      <c r="AF78" s="12">
        <v>1.2</v>
      </c>
      <c r="AG78" s="12">
        <v>0.6</v>
      </c>
      <c r="AH78" s="12">
        <v>0.2</v>
      </c>
      <c r="AI78" s="12"/>
      <c r="AJ78" s="12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2" t="s">
        <v>129</v>
      </c>
      <c r="B79" s="12" t="s">
        <v>43</v>
      </c>
      <c r="C79" s="12">
        <v>1</v>
      </c>
      <c r="D79" s="12"/>
      <c r="E79" s="12"/>
      <c r="F79" s="12"/>
      <c r="G79" s="13">
        <v>0</v>
      </c>
      <c r="H79" s="12">
        <v>40</v>
      </c>
      <c r="I79" s="12" t="s">
        <v>124</v>
      </c>
      <c r="J79" s="12"/>
      <c r="K79" s="12">
        <v>1</v>
      </c>
      <c r="L79" s="12">
        <f t="shared" si="10"/>
        <v>-1</v>
      </c>
      <c r="M79" s="12">
        <f t="shared" si="11"/>
        <v>0</v>
      </c>
      <c r="N79" s="12"/>
      <c r="O79" s="12">
        <v>0</v>
      </c>
      <c r="P79" s="12">
        <v>0</v>
      </c>
      <c r="Q79" s="12">
        <v>0</v>
      </c>
      <c r="R79" s="12">
        <f>IFERROR(VLOOKUP(A79,[1]Sheet!$A:$D,4,0),0)</f>
        <v>0</v>
      </c>
      <c r="S79" s="12">
        <f>IFERROR(VLOOKUP(A79,[2]Sheet!$A:$D,4,0),0)</f>
        <v>0</v>
      </c>
      <c r="T79" s="12">
        <f t="shared" si="12"/>
        <v>0</v>
      </c>
      <c r="U79" s="14"/>
      <c r="V79" s="14"/>
      <c r="W79" s="12"/>
      <c r="X79" s="12"/>
      <c r="Y79" s="12" t="e">
        <f t="shared" si="13"/>
        <v>#DIV/0!</v>
      </c>
      <c r="Z79" s="12" t="e">
        <f t="shared" si="14"/>
        <v>#DIV/0!</v>
      </c>
      <c r="AA79" s="12">
        <v>0</v>
      </c>
      <c r="AB79" s="12">
        <v>0</v>
      </c>
      <c r="AC79" s="12">
        <v>0.6</v>
      </c>
      <c r="AD79" s="12">
        <v>1.2</v>
      </c>
      <c r="AE79" s="12">
        <v>1.2</v>
      </c>
      <c r="AF79" s="12">
        <v>0.8</v>
      </c>
      <c r="AG79" s="12">
        <v>0</v>
      </c>
      <c r="AH79" s="12">
        <v>-0.2</v>
      </c>
      <c r="AI79" s="12" t="s">
        <v>130</v>
      </c>
      <c r="AJ79" s="12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131</v>
      </c>
      <c r="B80" s="1" t="s">
        <v>43</v>
      </c>
      <c r="C80" s="1">
        <v>88</v>
      </c>
      <c r="D80" s="1">
        <v>63</v>
      </c>
      <c r="E80" s="1">
        <v>80</v>
      </c>
      <c r="F80" s="1">
        <v>55</v>
      </c>
      <c r="G80" s="8">
        <v>0.3</v>
      </c>
      <c r="H80" s="1">
        <v>40</v>
      </c>
      <c r="I80" s="1" t="s">
        <v>38</v>
      </c>
      <c r="J80" s="1"/>
      <c r="K80" s="1">
        <v>85</v>
      </c>
      <c r="L80" s="1">
        <f t="shared" si="10"/>
        <v>-5</v>
      </c>
      <c r="M80" s="1">
        <f t="shared" si="11"/>
        <v>80</v>
      </c>
      <c r="N80" s="1"/>
      <c r="O80" s="1">
        <v>0</v>
      </c>
      <c r="P80" s="1">
        <v>41.600000000000023</v>
      </c>
      <c r="Q80" s="1">
        <v>45.399999999999977</v>
      </c>
      <c r="R80" s="1">
        <f>IFERROR(VLOOKUP(A80,[1]Sheet!$A:$D,4,0),0)</f>
        <v>0</v>
      </c>
      <c r="S80" s="1">
        <f>IFERROR(VLOOKUP(A80,[2]Sheet!$A:$D,4,0),0)</f>
        <v>0</v>
      </c>
      <c r="T80" s="1">
        <f t="shared" si="12"/>
        <v>16</v>
      </c>
      <c r="U80" s="5">
        <f t="shared" ref="U80:U96" si="16">11*T80-Q80-P80-F80</f>
        <v>34</v>
      </c>
      <c r="V80" s="5"/>
      <c r="W80" s="1"/>
      <c r="X80" s="1"/>
      <c r="Y80" s="1">
        <f t="shared" si="13"/>
        <v>11</v>
      </c>
      <c r="Z80" s="1">
        <f t="shared" si="14"/>
        <v>8.875</v>
      </c>
      <c r="AA80" s="1">
        <v>17</v>
      </c>
      <c r="AB80" s="1">
        <v>16.600000000000001</v>
      </c>
      <c r="AC80" s="1">
        <v>15</v>
      </c>
      <c r="AD80" s="1">
        <v>15.8</v>
      </c>
      <c r="AE80" s="1">
        <v>19</v>
      </c>
      <c r="AF80" s="1">
        <v>17.8</v>
      </c>
      <c r="AG80" s="1">
        <v>15.4</v>
      </c>
      <c r="AH80" s="1">
        <v>16</v>
      </c>
      <c r="AI80" s="1"/>
      <c r="AJ80" s="1">
        <f>G80*U80</f>
        <v>10.199999999999999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132</v>
      </c>
      <c r="B81" s="1" t="s">
        <v>43</v>
      </c>
      <c r="C81" s="1">
        <v>35</v>
      </c>
      <c r="D81" s="1">
        <v>128</v>
      </c>
      <c r="E81" s="1">
        <v>67</v>
      </c>
      <c r="F81" s="1">
        <v>90</v>
      </c>
      <c r="G81" s="8">
        <v>7.0000000000000007E-2</v>
      </c>
      <c r="H81" s="1">
        <v>90</v>
      </c>
      <c r="I81" s="1" t="s">
        <v>38</v>
      </c>
      <c r="J81" s="1"/>
      <c r="K81" s="1">
        <v>67</v>
      </c>
      <c r="L81" s="1">
        <f t="shared" si="10"/>
        <v>0</v>
      </c>
      <c r="M81" s="1">
        <f t="shared" si="11"/>
        <v>67</v>
      </c>
      <c r="N81" s="1"/>
      <c r="O81" s="1">
        <v>0</v>
      </c>
      <c r="P81" s="1">
        <v>73.600000000000023</v>
      </c>
      <c r="Q81" s="1">
        <v>100</v>
      </c>
      <c r="R81" s="1">
        <f>IFERROR(VLOOKUP(A81,[1]Sheet!$A:$D,4,0),0)</f>
        <v>0</v>
      </c>
      <c r="S81" s="1">
        <f>IFERROR(VLOOKUP(A81,[2]Sheet!$A:$D,4,0),0)</f>
        <v>0</v>
      </c>
      <c r="T81" s="1">
        <f t="shared" si="12"/>
        <v>13.4</v>
      </c>
      <c r="U81" s="5"/>
      <c r="V81" s="5"/>
      <c r="W81" s="1"/>
      <c r="X81" s="1"/>
      <c r="Y81" s="1">
        <f t="shared" si="13"/>
        <v>19.671641791044777</v>
      </c>
      <c r="Z81" s="1">
        <f t="shared" si="14"/>
        <v>19.671641791044777</v>
      </c>
      <c r="AA81" s="1">
        <v>18.600000000000001</v>
      </c>
      <c r="AB81" s="1">
        <v>21</v>
      </c>
      <c r="AC81" s="1">
        <v>17.399999999999999</v>
      </c>
      <c r="AD81" s="1">
        <v>15</v>
      </c>
      <c r="AE81" s="1">
        <v>9.6</v>
      </c>
      <c r="AF81" s="1">
        <v>0</v>
      </c>
      <c r="AG81" s="1">
        <v>0</v>
      </c>
      <c r="AH81" s="1">
        <v>0</v>
      </c>
      <c r="AI81" s="1" t="s">
        <v>79</v>
      </c>
      <c r="AJ81" s="1">
        <f>G81*U81</f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133</v>
      </c>
      <c r="B82" s="1" t="s">
        <v>43</v>
      </c>
      <c r="C82" s="1">
        <v>8</v>
      </c>
      <c r="D82" s="1">
        <v>183</v>
      </c>
      <c r="E82" s="1">
        <v>72</v>
      </c>
      <c r="F82" s="1">
        <v>113</v>
      </c>
      <c r="G82" s="8">
        <v>7.0000000000000007E-2</v>
      </c>
      <c r="H82" s="1">
        <v>90</v>
      </c>
      <c r="I82" s="1" t="s">
        <v>38</v>
      </c>
      <c r="J82" s="1"/>
      <c r="K82" s="1">
        <v>72</v>
      </c>
      <c r="L82" s="1">
        <f t="shared" si="10"/>
        <v>0</v>
      </c>
      <c r="M82" s="1">
        <f t="shared" si="11"/>
        <v>72</v>
      </c>
      <c r="N82" s="1"/>
      <c r="O82" s="1">
        <v>0</v>
      </c>
      <c r="P82" s="1">
        <v>97.600000000000037</v>
      </c>
      <c r="Q82" s="1">
        <v>100</v>
      </c>
      <c r="R82" s="1">
        <f>IFERROR(VLOOKUP(A82,[1]Sheet!$A:$D,4,0),0)</f>
        <v>0</v>
      </c>
      <c r="S82" s="1">
        <f>IFERROR(VLOOKUP(A82,[2]Sheet!$A:$D,4,0),0)</f>
        <v>0</v>
      </c>
      <c r="T82" s="1">
        <f t="shared" si="12"/>
        <v>14.4</v>
      </c>
      <c r="U82" s="5"/>
      <c r="V82" s="5"/>
      <c r="W82" s="1"/>
      <c r="X82" s="1"/>
      <c r="Y82" s="1">
        <f t="shared" si="13"/>
        <v>21.569444444444446</v>
      </c>
      <c r="Z82" s="1">
        <f t="shared" si="14"/>
        <v>21.569444444444446</v>
      </c>
      <c r="AA82" s="1">
        <v>21.6</v>
      </c>
      <c r="AB82" s="1">
        <v>23</v>
      </c>
      <c r="AC82" s="1">
        <v>18.399999999999999</v>
      </c>
      <c r="AD82" s="1">
        <v>18.600000000000001</v>
      </c>
      <c r="AE82" s="1">
        <v>10.4</v>
      </c>
      <c r="AF82" s="1">
        <v>0</v>
      </c>
      <c r="AG82" s="1">
        <v>0</v>
      </c>
      <c r="AH82" s="1">
        <v>0</v>
      </c>
      <c r="AI82" s="1" t="s">
        <v>79</v>
      </c>
      <c r="AJ82" s="1">
        <f>G82*U82</f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134</v>
      </c>
      <c r="B83" s="1" t="s">
        <v>43</v>
      </c>
      <c r="C83" s="1"/>
      <c r="D83" s="1">
        <v>236</v>
      </c>
      <c r="E83" s="1">
        <v>51</v>
      </c>
      <c r="F83" s="1">
        <v>178</v>
      </c>
      <c r="G83" s="8">
        <v>7.0000000000000007E-2</v>
      </c>
      <c r="H83" s="1">
        <v>90</v>
      </c>
      <c r="I83" s="1" t="s">
        <v>38</v>
      </c>
      <c r="J83" s="1"/>
      <c r="K83" s="1">
        <v>52</v>
      </c>
      <c r="L83" s="1">
        <f t="shared" si="10"/>
        <v>-1</v>
      </c>
      <c r="M83" s="1">
        <f t="shared" si="11"/>
        <v>51</v>
      </c>
      <c r="N83" s="1"/>
      <c r="O83" s="1">
        <v>0</v>
      </c>
      <c r="P83" s="1">
        <v>0</v>
      </c>
      <c r="Q83" s="1">
        <v>0</v>
      </c>
      <c r="R83" s="1">
        <f>IFERROR(VLOOKUP(A83,[1]Sheet!$A:$D,4,0),0)</f>
        <v>0</v>
      </c>
      <c r="S83" s="1">
        <f>IFERROR(VLOOKUP(A83,[2]Sheet!$A:$D,4,0),0)</f>
        <v>0</v>
      </c>
      <c r="T83" s="1">
        <f t="shared" si="12"/>
        <v>10.199999999999999</v>
      </c>
      <c r="U83" s="5"/>
      <c r="V83" s="5"/>
      <c r="W83" s="1"/>
      <c r="X83" s="1"/>
      <c r="Y83" s="1">
        <f t="shared" si="13"/>
        <v>17.450980392156865</v>
      </c>
      <c r="Z83" s="1">
        <f t="shared" si="14"/>
        <v>17.450980392156865</v>
      </c>
      <c r="AA83" s="1">
        <v>10</v>
      </c>
      <c r="AB83" s="1">
        <v>15.4</v>
      </c>
      <c r="AC83" s="1">
        <v>19.399999999999999</v>
      </c>
      <c r="AD83" s="1">
        <v>17</v>
      </c>
      <c r="AE83" s="1">
        <v>10.199999999999999</v>
      </c>
      <c r="AF83" s="1">
        <v>6</v>
      </c>
      <c r="AG83" s="1">
        <v>14.4</v>
      </c>
      <c r="AH83" s="1">
        <v>8.4</v>
      </c>
      <c r="AI83" s="1" t="s">
        <v>79</v>
      </c>
      <c r="AJ83" s="1">
        <f>G83*U83</f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135</v>
      </c>
      <c r="B84" s="1" t="s">
        <v>43</v>
      </c>
      <c r="C84" s="1">
        <v>32</v>
      </c>
      <c r="D84" s="1">
        <v>92</v>
      </c>
      <c r="E84" s="1">
        <v>43</v>
      </c>
      <c r="F84" s="1">
        <v>76</v>
      </c>
      <c r="G84" s="8">
        <v>0.05</v>
      </c>
      <c r="H84" s="1">
        <v>90</v>
      </c>
      <c r="I84" s="1" t="s">
        <v>38</v>
      </c>
      <c r="J84" s="1"/>
      <c r="K84" s="1">
        <v>43</v>
      </c>
      <c r="L84" s="1">
        <f t="shared" si="10"/>
        <v>0</v>
      </c>
      <c r="M84" s="1">
        <f t="shared" si="11"/>
        <v>43</v>
      </c>
      <c r="N84" s="1"/>
      <c r="O84" s="1">
        <v>0</v>
      </c>
      <c r="P84" s="1">
        <v>57.800000000000011</v>
      </c>
      <c r="Q84" s="1">
        <v>100</v>
      </c>
      <c r="R84" s="1">
        <f>IFERROR(VLOOKUP(A84,[1]Sheet!$A:$D,4,0),0)</f>
        <v>0</v>
      </c>
      <c r="S84" s="1">
        <f>IFERROR(VLOOKUP(A84,[2]Sheet!$A:$D,4,0),0)</f>
        <v>0</v>
      </c>
      <c r="T84" s="1">
        <f t="shared" si="12"/>
        <v>8.6</v>
      </c>
      <c r="U84" s="5"/>
      <c r="V84" s="5"/>
      <c r="W84" s="1"/>
      <c r="X84" s="1"/>
      <c r="Y84" s="1">
        <f t="shared" si="13"/>
        <v>27.186046511627911</v>
      </c>
      <c r="Z84" s="1">
        <f t="shared" si="14"/>
        <v>27.186046511627911</v>
      </c>
      <c r="AA84" s="1">
        <v>13.2</v>
      </c>
      <c r="AB84" s="1">
        <v>15.8</v>
      </c>
      <c r="AC84" s="1">
        <v>14.4</v>
      </c>
      <c r="AD84" s="1">
        <v>6.6</v>
      </c>
      <c r="AE84" s="1">
        <v>0</v>
      </c>
      <c r="AF84" s="1">
        <v>6.2</v>
      </c>
      <c r="AG84" s="1">
        <v>14.4</v>
      </c>
      <c r="AH84" s="1">
        <v>8.1999999999999993</v>
      </c>
      <c r="AI84" s="1" t="s">
        <v>79</v>
      </c>
      <c r="AJ84" s="1">
        <f>G84*U84</f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136</v>
      </c>
      <c r="B85" s="1" t="s">
        <v>43</v>
      </c>
      <c r="C85" s="1">
        <v>2</v>
      </c>
      <c r="D85" s="1">
        <v>38</v>
      </c>
      <c r="E85" s="1">
        <v>16</v>
      </c>
      <c r="F85" s="1">
        <v>19</v>
      </c>
      <c r="G85" s="8">
        <v>0.05</v>
      </c>
      <c r="H85" s="1">
        <v>90</v>
      </c>
      <c r="I85" s="1" t="s">
        <v>38</v>
      </c>
      <c r="J85" s="1"/>
      <c r="K85" s="1">
        <v>22</v>
      </c>
      <c r="L85" s="1">
        <f t="shared" si="10"/>
        <v>-6</v>
      </c>
      <c r="M85" s="1">
        <f t="shared" si="11"/>
        <v>16</v>
      </c>
      <c r="N85" s="1"/>
      <c r="O85" s="1">
        <v>0</v>
      </c>
      <c r="P85" s="1">
        <v>121.2</v>
      </c>
      <c r="Q85" s="1">
        <v>50</v>
      </c>
      <c r="R85" s="1">
        <f>IFERROR(VLOOKUP(A85,[1]Sheet!$A:$D,4,0),0)</f>
        <v>0</v>
      </c>
      <c r="S85" s="1">
        <f>IFERROR(VLOOKUP(A85,[2]Sheet!$A:$D,4,0),0)</f>
        <v>0</v>
      </c>
      <c r="T85" s="1">
        <f t="shared" si="12"/>
        <v>3.2</v>
      </c>
      <c r="U85" s="5"/>
      <c r="V85" s="5"/>
      <c r="W85" s="1"/>
      <c r="X85" s="1"/>
      <c r="Y85" s="1">
        <f t="shared" si="13"/>
        <v>59.437499999999993</v>
      </c>
      <c r="Z85" s="1">
        <f t="shared" si="14"/>
        <v>59.437499999999993</v>
      </c>
      <c r="AA85" s="1">
        <v>8.8000000000000007</v>
      </c>
      <c r="AB85" s="1">
        <v>13.6</v>
      </c>
      <c r="AC85" s="1">
        <v>5.4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137</v>
      </c>
      <c r="AJ85" s="1">
        <f>G85*U85</f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138</v>
      </c>
      <c r="B86" s="1" t="s">
        <v>43</v>
      </c>
      <c r="C86" s="1">
        <v>240</v>
      </c>
      <c r="D86" s="1">
        <v>2</v>
      </c>
      <c r="E86" s="1">
        <v>48</v>
      </c>
      <c r="F86" s="1">
        <v>191</v>
      </c>
      <c r="G86" s="8">
        <v>5.5E-2</v>
      </c>
      <c r="H86" s="1">
        <v>90</v>
      </c>
      <c r="I86" s="1" t="s">
        <v>38</v>
      </c>
      <c r="J86" s="1"/>
      <c r="K86" s="1">
        <v>48</v>
      </c>
      <c r="L86" s="1">
        <f t="shared" si="10"/>
        <v>0</v>
      </c>
      <c r="M86" s="1">
        <f t="shared" si="11"/>
        <v>48</v>
      </c>
      <c r="N86" s="1"/>
      <c r="O86" s="1">
        <v>0</v>
      </c>
      <c r="P86" s="1">
        <v>0</v>
      </c>
      <c r="Q86" s="1">
        <v>50</v>
      </c>
      <c r="R86" s="1">
        <f>IFERROR(VLOOKUP(A86,[1]Sheet!$A:$D,4,0),0)</f>
        <v>0</v>
      </c>
      <c r="S86" s="1">
        <f>IFERROR(VLOOKUP(A86,[2]Sheet!$A:$D,4,0),0)</f>
        <v>0</v>
      </c>
      <c r="T86" s="1">
        <f t="shared" si="12"/>
        <v>9.6</v>
      </c>
      <c r="U86" s="5"/>
      <c r="V86" s="5"/>
      <c r="W86" s="1"/>
      <c r="X86" s="1"/>
      <c r="Y86" s="1">
        <f t="shared" si="13"/>
        <v>25.104166666666668</v>
      </c>
      <c r="Z86" s="1">
        <f t="shared" si="14"/>
        <v>25.104166666666668</v>
      </c>
      <c r="AA86" s="1">
        <v>15.4</v>
      </c>
      <c r="AB86" s="1">
        <v>12</v>
      </c>
      <c r="AC86" s="1">
        <v>4.5999999999999996</v>
      </c>
      <c r="AD86" s="1">
        <v>13.2</v>
      </c>
      <c r="AE86" s="1">
        <v>24.8</v>
      </c>
      <c r="AF86" s="1">
        <v>12</v>
      </c>
      <c r="AG86" s="1">
        <v>0</v>
      </c>
      <c r="AH86" s="1">
        <v>0</v>
      </c>
      <c r="AI86" s="27" t="s">
        <v>157</v>
      </c>
      <c r="AJ86" s="1">
        <f>G86*U86</f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139</v>
      </c>
      <c r="B87" s="1" t="s">
        <v>43</v>
      </c>
      <c r="C87" s="1">
        <v>45</v>
      </c>
      <c r="D87" s="1"/>
      <c r="E87" s="1">
        <v>7</v>
      </c>
      <c r="F87" s="1">
        <v>38</v>
      </c>
      <c r="G87" s="8">
        <v>0.05</v>
      </c>
      <c r="H87" s="1">
        <v>120</v>
      </c>
      <c r="I87" s="1" t="s">
        <v>38</v>
      </c>
      <c r="J87" s="1"/>
      <c r="K87" s="1">
        <v>7</v>
      </c>
      <c r="L87" s="1">
        <f t="shared" si="10"/>
        <v>0</v>
      </c>
      <c r="M87" s="1">
        <f t="shared" si="11"/>
        <v>7</v>
      </c>
      <c r="N87" s="1"/>
      <c r="O87" s="1">
        <v>0</v>
      </c>
      <c r="P87" s="1">
        <v>0</v>
      </c>
      <c r="Q87" s="1">
        <v>0</v>
      </c>
      <c r="R87" s="1">
        <f>IFERROR(VLOOKUP(A87,[1]Sheet!$A:$D,4,0),0)</f>
        <v>0</v>
      </c>
      <c r="S87" s="1">
        <f>IFERROR(VLOOKUP(A87,[2]Sheet!$A:$D,4,0),0)</f>
        <v>0</v>
      </c>
      <c r="T87" s="1">
        <f t="shared" si="12"/>
        <v>1.4</v>
      </c>
      <c r="U87" s="5"/>
      <c r="V87" s="5"/>
      <c r="W87" s="1"/>
      <c r="X87" s="1"/>
      <c r="Y87" s="1">
        <f t="shared" si="13"/>
        <v>27.142857142857146</v>
      </c>
      <c r="Z87" s="1">
        <f t="shared" si="14"/>
        <v>27.142857142857146</v>
      </c>
      <c r="AA87" s="1">
        <v>0.6</v>
      </c>
      <c r="AB87" s="1">
        <v>0</v>
      </c>
      <c r="AC87" s="1">
        <v>1.4</v>
      </c>
      <c r="AD87" s="1">
        <v>1.4</v>
      </c>
      <c r="AE87" s="1">
        <v>0</v>
      </c>
      <c r="AF87" s="1">
        <v>0</v>
      </c>
      <c r="AG87" s="1">
        <v>0.6</v>
      </c>
      <c r="AH87" s="1">
        <v>0.6</v>
      </c>
      <c r="AI87" s="27" t="s">
        <v>160</v>
      </c>
      <c r="AJ87" s="1">
        <f>G87*U87</f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9" t="s">
        <v>140</v>
      </c>
      <c r="B88" s="19" t="s">
        <v>37</v>
      </c>
      <c r="C88" s="19">
        <v>4171.6530000000002</v>
      </c>
      <c r="D88" s="19">
        <v>10273.356</v>
      </c>
      <c r="E88" s="19">
        <v>4432.67</v>
      </c>
      <c r="F88" s="19">
        <v>3654.9110000000001</v>
      </c>
      <c r="G88" s="20">
        <v>1</v>
      </c>
      <c r="H88" s="19">
        <v>40</v>
      </c>
      <c r="I88" s="19" t="s">
        <v>38</v>
      </c>
      <c r="J88" s="19"/>
      <c r="K88" s="19">
        <v>4221.326</v>
      </c>
      <c r="L88" s="19">
        <f t="shared" si="10"/>
        <v>211.34400000000005</v>
      </c>
      <c r="M88" s="19">
        <f t="shared" si="11"/>
        <v>4306.7480000000005</v>
      </c>
      <c r="N88" s="19">
        <v>125.922</v>
      </c>
      <c r="O88" s="19">
        <v>0</v>
      </c>
      <c r="P88" s="19">
        <v>2158.4707990000002</v>
      </c>
      <c r="Q88" s="19">
        <v>3840.269401</v>
      </c>
      <c r="R88" s="19">
        <f>IFERROR(VLOOKUP(A88,[1]Sheet!$A:$D,4,0),0)</f>
        <v>0</v>
      </c>
      <c r="S88" s="19">
        <f>IFERROR(VLOOKUP(A88,[2]Sheet!$A:$D,4,0),0)</f>
        <v>0</v>
      </c>
      <c r="T88" s="19">
        <f t="shared" si="12"/>
        <v>861.34960000000012</v>
      </c>
      <c r="U88" s="21">
        <f>12*T88-Q88-P88-F88</f>
        <v>682.54400000000169</v>
      </c>
      <c r="V88" s="21"/>
      <c r="W88" s="19"/>
      <c r="X88" s="19"/>
      <c r="Y88" s="19">
        <f t="shared" si="13"/>
        <v>12</v>
      </c>
      <c r="Z88" s="19">
        <f t="shared" si="14"/>
        <v>11.20758772047958</v>
      </c>
      <c r="AA88" s="19">
        <v>927.4846</v>
      </c>
      <c r="AB88" s="19">
        <v>944.47799999999984</v>
      </c>
      <c r="AC88" s="19">
        <v>882.18520000000012</v>
      </c>
      <c r="AD88" s="19">
        <v>912.96560000000011</v>
      </c>
      <c r="AE88" s="19">
        <v>946.16700000000003</v>
      </c>
      <c r="AF88" s="19">
        <v>894.69320000000005</v>
      </c>
      <c r="AG88" s="19">
        <v>893.29679999999985</v>
      </c>
      <c r="AH88" s="19">
        <v>1096.9985999999999</v>
      </c>
      <c r="AI88" s="19" t="s">
        <v>51</v>
      </c>
      <c r="AJ88" s="19">
        <f>G88*U88</f>
        <v>682.54400000000169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1" t="s">
        <v>141</v>
      </c>
      <c r="B89" s="1" t="s">
        <v>37</v>
      </c>
      <c r="C89" s="1">
        <v>21.556999999999999</v>
      </c>
      <c r="D89" s="1">
        <v>125.93300000000001</v>
      </c>
      <c r="E89" s="1">
        <v>50.322000000000003</v>
      </c>
      <c r="F89" s="1">
        <v>77.364999999999995</v>
      </c>
      <c r="G89" s="8">
        <v>1</v>
      </c>
      <c r="H89" s="1">
        <v>60</v>
      </c>
      <c r="I89" s="1" t="s">
        <v>38</v>
      </c>
      <c r="J89" s="1"/>
      <c r="K89" s="1">
        <v>49.9</v>
      </c>
      <c r="L89" s="1">
        <f t="shared" si="10"/>
        <v>0.42200000000000415</v>
      </c>
      <c r="M89" s="1">
        <f t="shared" si="11"/>
        <v>50.322000000000003</v>
      </c>
      <c r="N89" s="1"/>
      <c r="O89" s="1">
        <v>0</v>
      </c>
      <c r="P89" s="1">
        <v>0</v>
      </c>
      <c r="Q89" s="11"/>
      <c r="R89" s="1">
        <f>IFERROR(VLOOKUP(A89,[1]Sheet!$A:$D,4,0),0)</f>
        <v>0</v>
      </c>
      <c r="S89" s="1">
        <f>IFERROR(VLOOKUP(A89,[2]Sheet!$A:$D,4,0),0)</f>
        <v>0</v>
      </c>
      <c r="T89" s="1">
        <f t="shared" si="12"/>
        <v>10.064400000000001</v>
      </c>
      <c r="U89" s="18">
        <v>4</v>
      </c>
      <c r="V89" s="5"/>
      <c r="W89" s="1"/>
      <c r="X89" s="1"/>
      <c r="Y89" s="1">
        <f t="shared" si="13"/>
        <v>8.0844362306744557</v>
      </c>
      <c r="Z89" s="1">
        <f t="shared" si="14"/>
        <v>7.6869957473868276</v>
      </c>
      <c r="AA89" s="1">
        <v>10.785399999999999</v>
      </c>
      <c r="AB89" s="1">
        <v>3.2477999999999998</v>
      </c>
      <c r="AC89" s="1">
        <v>12.617599999999999</v>
      </c>
      <c r="AD89" s="1">
        <v>12.8156</v>
      </c>
      <c r="AE89" s="1">
        <v>4.1571999999999996</v>
      </c>
      <c r="AF89" s="1">
        <v>7.2123999999999997</v>
      </c>
      <c r="AG89" s="1">
        <v>5.7808000000000002</v>
      </c>
      <c r="AH89" s="1">
        <v>0.36380000000000001</v>
      </c>
      <c r="AI89" s="11" t="s">
        <v>142</v>
      </c>
      <c r="AJ89" s="1">
        <f>G89*U89</f>
        <v>4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143</v>
      </c>
      <c r="B90" s="1" t="s">
        <v>43</v>
      </c>
      <c r="C90" s="1">
        <v>244</v>
      </c>
      <c r="D90" s="1">
        <v>177</v>
      </c>
      <c r="E90" s="1">
        <v>134</v>
      </c>
      <c r="F90" s="1">
        <v>255</v>
      </c>
      <c r="G90" s="8">
        <v>0.3</v>
      </c>
      <c r="H90" s="1">
        <v>40</v>
      </c>
      <c r="I90" s="1" t="s">
        <v>38</v>
      </c>
      <c r="J90" s="1"/>
      <c r="K90" s="1">
        <v>136</v>
      </c>
      <c r="L90" s="1">
        <f t="shared" si="10"/>
        <v>-2</v>
      </c>
      <c r="M90" s="1">
        <f t="shared" si="11"/>
        <v>134</v>
      </c>
      <c r="N90" s="1"/>
      <c r="O90" s="1">
        <v>0</v>
      </c>
      <c r="P90" s="1">
        <v>0</v>
      </c>
      <c r="Q90" s="1">
        <v>0</v>
      </c>
      <c r="R90" s="1">
        <f>IFERROR(VLOOKUP(A90,[1]Sheet!$A:$D,4,0),0)</f>
        <v>0</v>
      </c>
      <c r="S90" s="1">
        <f>IFERROR(VLOOKUP(A90,[2]Sheet!$A:$D,4,0),0)</f>
        <v>0</v>
      </c>
      <c r="T90" s="1">
        <f t="shared" si="12"/>
        <v>26.8</v>
      </c>
      <c r="U90" s="5">
        <f t="shared" si="16"/>
        <v>39.800000000000011</v>
      </c>
      <c r="V90" s="5"/>
      <c r="W90" s="1"/>
      <c r="X90" s="1"/>
      <c r="Y90" s="1">
        <f t="shared" si="13"/>
        <v>11</v>
      </c>
      <c r="Z90" s="1">
        <f t="shared" si="14"/>
        <v>9.5149253731343286</v>
      </c>
      <c r="AA90" s="1">
        <v>22.6</v>
      </c>
      <c r="AB90" s="1">
        <v>25.6</v>
      </c>
      <c r="AC90" s="1">
        <v>28.6</v>
      </c>
      <c r="AD90" s="1">
        <v>33</v>
      </c>
      <c r="AE90" s="1">
        <v>37.4</v>
      </c>
      <c r="AF90" s="1">
        <v>33.6</v>
      </c>
      <c r="AG90" s="1">
        <v>38.799999999999997</v>
      </c>
      <c r="AH90" s="1">
        <v>41</v>
      </c>
      <c r="AI90" s="1"/>
      <c r="AJ90" s="1">
        <f>G90*U90</f>
        <v>11.940000000000003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144</v>
      </c>
      <c r="B91" s="1" t="s">
        <v>43</v>
      </c>
      <c r="C91" s="1">
        <v>103</v>
      </c>
      <c r="D91" s="1">
        <v>153</v>
      </c>
      <c r="E91" s="1">
        <v>94</v>
      </c>
      <c r="F91" s="1">
        <v>141</v>
      </c>
      <c r="G91" s="8">
        <v>0.3</v>
      </c>
      <c r="H91" s="1">
        <v>40</v>
      </c>
      <c r="I91" s="1" t="s">
        <v>38</v>
      </c>
      <c r="J91" s="1"/>
      <c r="K91" s="1">
        <v>102</v>
      </c>
      <c r="L91" s="1">
        <f t="shared" si="10"/>
        <v>-8</v>
      </c>
      <c r="M91" s="1">
        <f t="shared" si="11"/>
        <v>94</v>
      </c>
      <c r="N91" s="1"/>
      <c r="O91" s="1">
        <v>0</v>
      </c>
      <c r="P91" s="1">
        <v>0</v>
      </c>
      <c r="Q91" s="1">
        <v>0</v>
      </c>
      <c r="R91" s="1">
        <f>IFERROR(VLOOKUP(A91,[1]Sheet!$A:$D,4,0),0)</f>
        <v>0</v>
      </c>
      <c r="S91" s="1">
        <f>IFERROR(VLOOKUP(A91,[2]Sheet!$A:$D,4,0),0)</f>
        <v>0</v>
      </c>
      <c r="T91" s="1">
        <f t="shared" si="12"/>
        <v>18.8</v>
      </c>
      <c r="U91" s="5">
        <f t="shared" si="16"/>
        <v>65.800000000000011</v>
      </c>
      <c r="V91" s="5"/>
      <c r="W91" s="1"/>
      <c r="X91" s="1"/>
      <c r="Y91" s="1">
        <f t="shared" si="13"/>
        <v>11</v>
      </c>
      <c r="Z91" s="1">
        <f t="shared" si="14"/>
        <v>7.5</v>
      </c>
      <c r="AA91" s="1">
        <v>17.399999999999999</v>
      </c>
      <c r="AB91" s="1">
        <v>15.2</v>
      </c>
      <c r="AC91" s="1">
        <v>16</v>
      </c>
      <c r="AD91" s="1">
        <v>19.600000000000001</v>
      </c>
      <c r="AE91" s="1">
        <v>21.4</v>
      </c>
      <c r="AF91" s="1">
        <v>22.8</v>
      </c>
      <c r="AG91" s="1">
        <v>23</v>
      </c>
      <c r="AH91" s="1">
        <v>19.2</v>
      </c>
      <c r="AI91" s="1" t="s">
        <v>145</v>
      </c>
      <c r="AJ91" s="1">
        <f>G91*U91</f>
        <v>19.740000000000002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146</v>
      </c>
      <c r="B92" s="1" t="s">
        <v>37</v>
      </c>
      <c r="C92" s="1">
        <v>6.8310000000000004</v>
      </c>
      <c r="D92" s="1"/>
      <c r="E92" s="1"/>
      <c r="F92" s="1">
        <v>6.8310000000000004</v>
      </c>
      <c r="G92" s="8">
        <v>1</v>
      </c>
      <c r="H92" s="1">
        <v>45</v>
      </c>
      <c r="I92" s="1" t="s">
        <v>38</v>
      </c>
      <c r="J92" s="1"/>
      <c r="K92" s="1">
        <v>4.0999999999999996</v>
      </c>
      <c r="L92" s="1">
        <f t="shared" si="10"/>
        <v>-4.0999999999999996</v>
      </c>
      <c r="M92" s="1">
        <f t="shared" si="11"/>
        <v>0</v>
      </c>
      <c r="N92" s="1"/>
      <c r="O92" s="1">
        <v>0</v>
      </c>
      <c r="P92" s="1">
        <v>0</v>
      </c>
      <c r="Q92" s="1">
        <v>0</v>
      </c>
      <c r="R92" s="1">
        <f>IFERROR(VLOOKUP(A92,[1]Sheet!$A:$D,4,0),0)</f>
        <v>0</v>
      </c>
      <c r="S92" s="1">
        <f>IFERROR(VLOOKUP(A92,[2]Sheet!$A:$D,4,0),0)</f>
        <v>0</v>
      </c>
      <c r="T92" s="1">
        <f t="shared" si="12"/>
        <v>0</v>
      </c>
      <c r="U92" s="5"/>
      <c r="V92" s="5"/>
      <c r="W92" s="1"/>
      <c r="X92" s="1"/>
      <c r="Y92" s="1" t="e">
        <f t="shared" si="13"/>
        <v>#DIV/0!</v>
      </c>
      <c r="Z92" s="1" t="e">
        <f t="shared" si="14"/>
        <v>#DIV/0!</v>
      </c>
      <c r="AA92" s="1">
        <v>0.5444</v>
      </c>
      <c r="AB92" s="1">
        <v>0.5444</v>
      </c>
      <c r="AC92" s="1">
        <v>0.54059999999999997</v>
      </c>
      <c r="AD92" s="1">
        <v>0.8103999999999999</v>
      </c>
      <c r="AE92" s="1">
        <v>0.53459999999999996</v>
      </c>
      <c r="AF92" s="1">
        <v>0.81259999999999999</v>
      </c>
      <c r="AG92" s="1">
        <v>1.0931999999999999</v>
      </c>
      <c r="AH92" s="1">
        <v>0.5454</v>
      </c>
      <c r="AI92" s="25" t="s">
        <v>147</v>
      </c>
      <c r="AJ92" s="1">
        <f>G92*U92</f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148</v>
      </c>
      <c r="B93" s="1" t="s">
        <v>37</v>
      </c>
      <c r="C93" s="1">
        <v>60.713999999999999</v>
      </c>
      <c r="D93" s="1">
        <v>44.335000000000001</v>
      </c>
      <c r="E93" s="1">
        <v>40.456000000000003</v>
      </c>
      <c r="F93" s="1">
        <v>57.875999999999998</v>
      </c>
      <c r="G93" s="8">
        <v>1</v>
      </c>
      <c r="H93" s="1">
        <v>50</v>
      </c>
      <c r="I93" s="1" t="s">
        <v>38</v>
      </c>
      <c r="J93" s="1"/>
      <c r="K93" s="1">
        <v>40.895000000000003</v>
      </c>
      <c r="L93" s="1">
        <f t="shared" si="10"/>
        <v>-0.43900000000000006</v>
      </c>
      <c r="M93" s="1">
        <f t="shared" si="11"/>
        <v>39.161000000000001</v>
      </c>
      <c r="N93" s="1">
        <v>1.2949999999999999</v>
      </c>
      <c r="O93" s="1">
        <v>0</v>
      </c>
      <c r="P93" s="1">
        <v>5.7022000000000048</v>
      </c>
      <c r="Q93" s="1">
        <v>25.382399999999979</v>
      </c>
      <c r="R93" s="1">
        <f>IFERROR(VLOOKUP(A93,[1]Sheet!$A:$D,4,0),0)</f>
        <v>0</v>
      </c>
      <c r="S93" s="1">
        <f>IFERROR(VLOOKUP(A93,[2]Sheet!$A:$D,4,0),0)</f>
        <v>0</v>
      </c>
      <c r="T93" s="1">
        <f t="shared" si="12"/>
        <v>7.8322000000000003</v>
      </c>
      <c r="U93" s="5"/>
      <c r="V93" s="5"/>
      <c r="W93" s="1"/>
      <c r="X93" s="1"/>
      <c r="Y93" s="1">
        <f t="shared" si="13"/>
        <v>11.35831567120349</v>
      </c>
      <c r="Z93" s="1">
        <f t="shared" si="14"/>
        <v>11.35831567120349</v>
      </c>
      <c r="AA93" s="1">
        <v>9.8015999999999988</v>
      </c>
      <c r="AB93" s="1">
        <v>9.9578000000000007</v>
      </c>
      <c r="AC93" s="1">
        <v>9.7151999999999994</v>
      </c>
      <c r="AD93" s="1">
        <v>12.219799999999999</v>
      </c>
      <c r="AE93" s="1">
        <v>11.417</v>
      </c>
      <c r="AF93" s="1">
        <v>12.0762</v>
      </c>
      <c r="AG93" s="1">
        <v>12.493600000000001</v>
      </c>
      <c r="AH93" s="1">
        <v>7.5457999999999998</v>
      </c>
      <c r="AI93" s="1"/>
      <c r="AJ93" s="1">
        <f>G93*U93</f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149</v>
      </c>
      <c r="B94" s="1" t="s">
        <v>43</v>
      </c>
      <c r="C94" s="1">
        <v>17</v>
      </c>
      <c r="D94" s="1">
        <v>32</v>
      </c>
      <c r="E94" s="1">
        <v>21</v>
      </c>
      <c r="F94" s="1">
        <v>22</v>
      </c>
      <c r="G94" s="8">
        <v>0.3</v>
      </c>
      <c r="H94" s="1">
        <v>40</v>
      </c>
      <c r="I94" s="1" t="s">
        <v>38</v>
      </c>
      <c r="J94" s="1"/>
      <c r="K94" s="1">
        <v>21</v>
      </c>
      <c r="L94" s="1">
        <f t="shared" si="10"/>
        <v>0</v>
      </c>
      <c r="M94" s="1">
        <f t="shared" si="11"/>
        <v>21</v>
      </c>
      <c r="N94" s="1"/>
      <c r="O94" s="1">
        <v>0</v>
      </c>
      <c r="P94" s="1">
        <v>0</v>
      </c>
      <c r="Q94" s="1">
        <v>6</v>
      </c>
      <c r="R94" s="1">
        <f>IFERROR(VLOOKUP(A94,[1]Sheet!$A:$D,4,0),0)</f>
        <v>0</v>
      </c>
      <c r="S94" s="1">
        <f>IFERROR(VLOOKUP(A94,[2]Sheet!$A:$D,4,0),0)</f>
        <v>0</v>
      </c>
      <c r="T94" s="1">
        <f t="shared" si="12"/>
        <v>4.2</v>
      </c>
      <c r="U94" s="5">
        <f t="shared" si="16"/>
        <v>18.200000000000003</v>
      </c>
      <c r="V94" s="5"/>
      <c r="W94" s="1"/>
      <c r="X94" s="1"/>
      <c r="Y94" s="1">
        <f t="shared" si="13"/>
        <v>11</v>
      </c>
      <c r="Z94" s="1">
        <f t="shared" si="14"/>
        <v>6.6666666666666661</v>
      </c>
      <c r="AA94" s="1">
        <v>3.6</v>
      </c>
      <c r="AB94" s="1">
        <v>3.6</v>
      </c>
      <c r="AC94" s="1">
        <v>4.5999999999999996</v>
      </c>
      <c r="AD94" s="1">
        <v>4.2</v>
      </c>
      <c r="AE94" s="1">
        <v>2.8</v>
      </c>
      <c r="AF94" s="1">
        <v>2</v>
      </c>
      <c r="AG94" s="1">
        <v>2.4</v>
      </c>
      <c r="AH94" s="1">
        <v>2.2000000000000002</v>
      </c>
      <c r="AI94" s="1"/>
      <c r="AJ94" s="1">
        <f>G94*U94</f>
        <v>5.4600000000000009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150</v>
      </c>
      <c r="B95" s="1" t="s">
        <v>43</v>
      </c>
      <c r="C95" s="1">
        <v>31</v>
      </c>
      <c r="D95" s="1">
        <v>105</v>
      </c>
      <c r="E95" s="1">
        <v>37</v>
      </c>
      <c r="F95" s="1">
        <v>89</v>
      </c>
      <c r="G95" s="8">
        <v>0.12</v>
      </c>
      <c r="H95" s="1">
        <v>45</v>
      </c>
      <c r="I95" s="1" t="s">
        <v>38</v>
      </c>
      <c r="J95" s="1"/>
      <c r="K95" s="1">
        <v>40</v>
      </c>
      <c r="L95" s="1">
        <f t="shared" si="10"/>
        <v>-3</v>
      </c>
      <c r="M95" s="1">
        <f t="shared" si="11"/>
        <v>37</v>
      </c>
      <c r="N95" s="1"/>
      <c r="O95" s="1">
        <v>0</v>
      </c>
      <c r="P95" s="1">
        <v>0</v>
      </c>
      <c r="Q95" s="1">
        <v>6</v>
      </c>
      <c r="R95" s="1">
        <f>IFERROR(VLOOKUP(A95,[1]Sheet!$A:$D,4,0),0)</f>
        <v>0</v>
      </c>
      <c r="S95" s="1">
        <f>IFERROR(VLOOKUP(A95,[2]Sheet!$A:$D,4,0),0)</f>
        <v>0</v>
      </c>
      <c r="T95" s="1">
        <f t="shared" si="12"/>
        <v>7.4</v>
      </c>
      <c r="U95" s="5"/>
      <c r="V95" s="5"/>
      <c r="W95" s="1"/>
      <c r="X95" s="1"/>
      <c r="Y95" s="1">
        <f t="shared" si="13"/>
        <v>12.837837837837837</v>
      </c>
      <c r="Z95" s="1">
        <f t="shared" si="14"/>
        <v>12.837837837837837</v>
      </c>
      <c r="AA95" s="1">
        <v>10.4</v>
      </c>
      <c r="AB95" s="1">
        <v>11.4</v>
      </c>
      <c r="AC95" s="1">
        <v>11.6</v>
      </c>
      <c r="AD95" s="1">
        <v>14.6</v>
      </c>
      <c r="AE95" s="1">
        <v>8</v>
      </c>
      <c r="AF95" s="1">
        <v>4</v>
      </c>
      <c r="AG95" s="1">
        <v>9.6</v>
      </c>
      <c r="AH95" s="1">
        <v>5.6</v>
      </c>
      <c r="AI95" s="1" t="s">
        <v>151</v>
      </c>
      <c r="AJ95" s="1">
        <f>G95*U95</f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1" t="s">
        <v>152</v>
      </c>
      <c r="B96" s="1" t="s">
        <v>37</v>
      </c>
      <c r="C96" s="1"/>
      <c r="D96" s="1"/>
      <c r="E96" s="1"/>
      <c r="F96" s="1"/>
      <c r="G96" s="8">
        <v>1</v>
      </c>
      <c r="H96" s="1">
        <v>180</v>
      </c>
      <c r="I96" s="1" t="s">
        <v>38</v>
      </c>
      <c r="J96" s="1"/>
      <c r="K96" s="1"/>
      <c r="L96" s="1">
        <f t="shared" si="10"/>
        <v>0</v>
      </c>
      <c r="M96" s="1">
        <f t="shared" si="11"/>
        <v>0</v>
      </c>
      <c r="N96" s="1"/>
      <c r="O96" s="1">
        <v>0</v>
      </c>
      <c r="P96" s="1"/>
      <c r="Q96" s="11"/>
      <c r="R96" s="1">
        <f>IFERROR(VLOOKUP(A96,[1]Sheet!$A:$D,4,0),0)</f>
        <v>0</v>
      </c>
      <c r="S96" s="1">
        <f>IFERROR(VLOOKUP(A96,[2]Sheet!$A:$D,4,0),0)</f>
        <v>0</v>
      </c>
      <c r="T96" s="1">
        <f t="shared" si="12"/>
        <v>0</v>
      </c>
      <c r="U96" s="18">
        <v>4</v>
      </c>
      <c r="V96" s="5"/>
      <c r="W96" s="1"/>
      <c r="X96" s="1"/>
      <c r="Y96" s="1" t="e">
        <f t="shared" si="13"/>
        <v>#DIV/0!</v>
      </c>
      <c r="Z96" s="1" t="e">
        <f t="shared" si="14"/>
        <v>#DIV/0!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1" t="s">
        <v>153</v>
      </c>
      <c r="AJ96" s="1">
        <f>G96*U96</f>
        <v>4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J96" xr:uid="{C24CB0FD-D394-4206-A655-5A195A2FC7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2025-10-30T13:53:20Z</dcterms:created>
  <dcterms:modified xsi:type="dcterms:W3CDTF">2025-10-30T14:25:51Z</dcterms:modified>
</cp:coreProperties>
</file>