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1'!$A$9:$J$178</definedName>
  </definedNames>
  <calcPr calcId="162913"/>
</workbook>
</file>

<file path=xl/calcChain.xml><?xml version="1.0" encoding="utf-8"?>
<calcChain xmlns="http://schemas.openxmlformats.org/spreadsheetml/2006/main">
  <c r="D87" i="2" l="1"/>
  <c r="H178" i="1"/>
  <c r="F178" i="1"/>
  <c r="E178" i="1"/>
  <c r="G177" i="1"/>
  <c r="A177" i="1"/>
  <c r="G176" i="1"/>
  <c r="A176" i="1"/>
  <c r="G175" i="1"/>
  <c r="A175" i="1"/>
  <c r="A174" i="1"/>
  <c r="A173" i="1"/>
  <c r="G172" i="1"/>
  <c r="A172" i="1"/>
  <c r="G171" i="1"/>
  <c r="A171" i="1"/>
  <c r="G170" i="1"/>
  <c r="A170" i="1"/>
  <c r="A169" i="1"/>
  <c r="G168" i="1"/>
  <c r="A168" i="1"/>
  <c r="A167" i="1"/>
  <c r="G166" i="1"/>
  <c r="A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8" i="1" s="1"/>
  <c r="A11" i="1"/>
</calcChain>
</file>

<file path=xl/sharedStrings.xml><?xml version="1.0" encoding="utf-8"?>
<sst xmlns="http://schemas.openxmlformats.org/spreadsheetml/2006/main" count="433" uniqueCount="255">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</sst>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2"/>
  <sheetViews>
    <sheetView tabSelected="1" zoomScale="87" zoomScaleNormal="87" workbookViewId="0">
      <pane ySplit="9" topLeftCell="A153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45929</v>
      </c>
      <c r="E3" s="7" t="s">
        <v>3</v>
      </c>
      <c r="F3" s="97"/>
      <c r="G3" s="101">
        <v>45932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RIGHT(D13:D178,4)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RIGHT(D14:D179,4)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RIGHT(D15:D180,4)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RIGHT(D16:D180,4)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RIGHT(D17:D180,4)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RIGHT(D25:D191,4)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RIGHT(D26:D191,4)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RIGHT(D27:D192,4)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RIGHT(D28:D195,4)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RIGHT(D34:D198,4)</f>
        <v>5851</v>
      </c>
      <c r="B34" s="27" t="s">
        <v>47</v>
      </c>
      <c r="C34" s="30" t="s">
        <v>23</v>
      </c>
      <c r="D34" s="28">
        <v>1001012505851</v>
      </c>
      <c r="E34" s="24">
        <v>70</v>
      </c>
      <c r="F34" s="23">
        <v>1.366666666666666</v>
      </c>
      <c r="G34" s="23">
        <f>E34*1</f>
        <v>70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RIGHT(D35:D199,4)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RIGHT(D36:D199,4)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RIGHT(D37:D201,4)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RIGHT(D38:D199,4)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RIGHT(D39:D200,4)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RIGHT(D40:D203,4)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RIGHT(D41:D205,4)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RIGHT(D42:D206,4)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RIGHT(D43:D205,4)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RIGHT(D44:D206,4)</f>
        <v>7070</v>
      </c>
      <c r="B44" s="27" t="s">
        <v>57</v>
      </c>
      <c r="C44" s="30" t="s">
        <v>23</v>
      </c>
      <c r="D44" s="28">
        <v>1001022377070</v>
      </c>
      <c r="E44" s="24">
        <v>1100</v>
      </c>
      <c r="F44" s="23"/>
      <c r="G44" s="23">
        <f>E44</f>
        <v>1100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RIGHT(D45:D204,4)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RIGHT(D46:D203,4)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RIGHT(D48:D207,4)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RIGHT(D49:D210,4)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RIGHT(D50:D215,4)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840</v>
      </c>
      <c r="F54" s="23">
        <v>0.3</v>
      </c>
      <c r="G54" s="23">
        <f>F54*E54</f>
        <v>252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RIGHT(D56:D218,4)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RIGHT(D57:D219,4)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RIGHT(D58:D217,4)</f>
        <v>6303</v>
      </c>
      <c r="B58" s="70" t="s">
        <v>71</v>
      </c>
      <c r="C58" s="30" t="s">
        <v>23</v>
      </c>
      <c r="D58" s="28">
        <v>1001022726303</v>
      </c>
      <c r="E58" s="24">
        <v>160</v>
      </c>
      <c r="F58" s="23">
        <v>1.0666666666666671</v>
      </c>
      <c r="G58" s="23">
        <f>E58*1</f>
        <v>160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RIGHT(D59:D218,4)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RIGHT(D60:D218,4)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RIGHT(D61:D219,4)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RIGHT(D62:D219,4)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RIGHT(D63:D220,4)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RIGHT(D64:D221,4)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RIGHT(D66:D224,4)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RIGHT(D67:D224,4)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RIGHT(D68:D225,4)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RIGHT(D69:D226,4)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RIGHT(D70:D226,4)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RIGHT(D71:D226,4)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RIGHT(D72:D224,4)</f>
        <v>7066</v>
      </c>
      <c r="B72" s="45" t="s">
        <v>85</v>
      </c>
      <c r="C72" s="33" t="s">
        <v>26</v>
      </c>
      <c r="D72" s="28">
        <v>1001022377066</v>
      </c>
      <c r="E72" s="24">
        <v>1900</v>
      </c>
      <c r="F72" s="23">
        <v>0.41</v>
      </c>
      <c r="G72" s="23">
        <f>E72*0.41</f>
        <v>779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RIGHT(D73:D225,4)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RIGHT(D74:D226,4)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RIGHT(D75:D226,4)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RIGHT(D76:D227,4)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RIGHT(D77:D228,4)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RIGHT(D78:D224,4)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RIGHT(D79:D225,4)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RIGHT(D80:D228,4)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RIGHT(D81:D229,4)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RIGHT(D82:D229,4)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RIGHT(D83:D230,4)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RIGHT(D84:D230,4)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RIGHT(D85:D231,4)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RIGHT(D86:D232,4)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RIGHT(D87:D233,4)</f>
        <v>7332</v>
      </c>
      <c r="B87" s="27" t="s">
        <v>100</v>
      </c>
      <c r="C87" s="33" t="s">
        <v>26</v>
      </c>
      <c r="D87" s="28">
        <v>1001301777332</v>
      </c>
      <c r="E87" s="24">
        <v>40</v>
      </c>
      <c r="F87" s="23">
        <v>0.28000000000000003</v>
      </c>
      <c r="G87" s="23">
        <f>E87*F87</f>
        <v>11.200000000000001</v>
      </c>
      <c r="H87" s="14"/>
      <c r="I87" s="14"/>
      <c r="J87" s="39"/>
    </row>
    <row r="88" spans="1:10" ht="16.5" customHeight="1" x14ac:dyDescent="0.25">
      <c r="A88" s="93" t="str">
        <f>RIGHT(D88:D233,4)</f>
        <v>6785</v>
      </c>
      <c r="B88" s="27" t="s">
        <v>101</v>
      </c>
      <c r="C88" s="33" t="s">
        <v>26</v>
      </c>
      <c r="D88" s="28">
        <v>1001300516785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3" t="str">
        <f>RIGHT(D89:D234,4)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RIGHT(D90:D234,4)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RIGHT(D91:D235,4)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RIGHT(D92:D235,4)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RIGHT(D93:D233,4)</f>
        <v>7241</v>
      </c>
      <c r="B93" s="27" t="s">
        <v>106</v>
      </c>
      <c r="C93" s="33" t="s">
        <v>26</v>
      </c>
      <c r="D93" s="28">
        <v>1001303107241</v>
      </c>
      <c r="E93" s="24">
        <v>320</v>
      </c>
      <c r="F93" s="23">
        <v>0.28000000000000003</v>
      </c>
      <c r="G93" s="23">
        <f>E93*0.28</f>
        <v>89.600000000000009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RIGHT(D95:D237,4)</f>
        <v>7154</v>
      </c>
      <c r="B95" s="27" t="s">
        <v>108</v>
      </c>
      <c r="C95" s="33" t="s">
        <v>26</v>
      </c>
      <c r="D95" s="28">
        <v>1001300387154</v>
      </c>
      <c r="E95" s="24">
        <v>600</v>
      </c>
      <c r="F95" s="23">
        <v>0.35</v>
      </c>
      <c r="G95" s="23">
        <f>E95*0.35</f>
        <v>210</v>
      </c>
      <c r="H95" s="14"/>
      <c r="I95" s="14">
        <v>50</v>
      </c>
      <c r="J95" s="39"/>
    </row>
    <row r="96" spans="1:10" ht="16.5" customHeight="1" x14ac:dyDescent="0.25">
      <c r="A96" s="93" t="str">
        <f>RIGHT(D96:D239,4)</f>
        <v>6793</v>
      </c>
      <c r="B96" s="27" t="s">
        <v>109</v>
      </c>
      <c r="C96" s="33" t="s">
        <v>26</v>
      </c>
      <c r="D96" s="28">
        <v>1001303636793</v>
      </c>
      <c r="E96" s="24">
        <v>40</v>
      </c>
      <c r="F96" s="23"/>
      <c r="G96" s="23">
        <f>E96*0.33</f>
        <v>13.200000000000001</v>
      </c>
      <c r="H96" s="14"/>
      <c r="I96" s="14"/>
      <c r="J96" s="39"/>
    </row>
    <row r="97" spans="1:10" ht="16.5" customHeight="1" x14ac:dyDescent="0.25">
      <c r="A97" s="93" t="str">
        <f>RIGHT(D97:D240,4)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RIGHT(D98:D240,4)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7236</v>
      </c>
      <c r="B99" s="27" t="s">
        <v>112</v>
      </c>
      <c r="C99" s="33" t="s">
        <v>26</v>
      </c>
      <c r="D99" s="28">
        <v>1001304507236</v>
      </c>
      <c r="E99" s="24">
        <v>1200</v>
      </c>
      <c r="F99" s="23">
        <v>0.28000000000000003</v>
      </c>
      <c r="G99" s="23">
        <f>E99*0.28</f>
        <v>336.00000000000006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RIGHT(D100:D242,4)</f>
        <v>6787</v>
      </c>
      <c r="B100" s="27" t="s">
        <v>113</v>
      </c>
      <c r="C100" s="33" t="s">
        <v>26</v>
      </c>
      <c r="D100" s="28">
        <v>1001300456787</v>
      </c>
      <c r="E100" s="24">
        <v>40</v>
      </c>
      <c r="F100" s="23"/>
      <c r="G100" s="23">
        <f>E100*0.33</f>
        <v>13.200000000000001</v>
      </c>
      <c r="H100" s="14"/>
      <c r="I100" s="14"/>
      <c r="J100" s="39"/>
    </row>
    <row r="101" spans="1:10" ht="16.5" customHeight="1" x14ac:dyDescent="0.25">
      <c r="A101" s="93" t="str">
        <f>RIGHT(D101:D243,4)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RIGHT(D102:D244,4)</f>
        <v>6790</v>
      </c>
      <c r="B102" s="27" t="s">
        <v>115</v>
      </c>
      <c r="C102" s="33" t="s">
        <v>23</v>
      </c>
      <c r="D102" s="28">
        <v>1001300366790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7169</v>
      </c>
      <c r="B103" s="64" t="s">
        <v>116</v>
      </c>
      <c r="C103" s="33" t="s">
        <v>26</v>
      </c>
      <c r="D103" s="28">
        <v>1001303987169</v>
      </c>
      <c r="E103" s="24">
        <v>800</v>
      </c>
      <c r="F103" s="23">
        <v>0.35</v>
      </c>
      <c r="G103" s="23">
        <f>E103*F103</f>
        <v>280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6791</v>
      </c>
      <c r="B104" s="64" t="s">
        <v>117</v>
      </c>
      <c r="C104" s="33" t="s">
        <v>26</v>
      </c>
      <c r="D104" s="28">
        <v>1001304096791</v>
      </c>
      <c r="E104" s="24"/>
      <c r="F104" s="23"/>
      <c r="G104" s="23">
        <f>E104*0.33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7166</v>
      </c>
      <c r="B105" s="64" t="s">
        <v>118</v>
      </c>
      <c r="C105" s="30" t="s">
        <v>23</v>
      </c>
      <c r="D105" s="28">
        <v>1001303987166</v>
      </c>
      <c r="E105" s="24">
        <v>100</v>
      </c>
      <c r="F105" s="23"/>
      <c r="G105" s="23">
        <f>E105*1</f>
        <v>100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6459</v>
      </c>
      <c r="B106" s="64" t="s">
        <v>119</v>
      </c>
      <c r="C106" s="33" t="s">
        <v>26</v>
      </c>
      <c r="D106" s="28">
        <v>1001214196459</v>
      </c>
      <c r="E106" s="24">
        <v>350</v>
      </c>
      <c r="F106" s="23">
        <v>0.1</v>
      </c>
      <c r="G106" s="23">
        <f>E106*F106</f>
        <v>35</v>
      </c>
      <c r="H106" s="14"/>
      <c r="I106" s="14"/>
      <c r="J106" s="39"/>
    </row>
    <row r="107" spans="1:10" ht="16.5" customHeight="1" x14ac:dyDescent="0.25">
      <c r="A107" s="93" t="str">
        <f>RIGHT(D107:D247,4)</f>
        <v>6586</v>
      </c>
      <c r="B107" s="64" t="s">
        <v>120</v>
      </c>
      <c r="C107" s="33" t="s">
        <v>26</v>
      </c>
      <c r="D107" s="28">
        <v>1001215576586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6228</v>
      </c>
      <c r="B108" s="64" t="s">
        <v>121</v>
      </c>
      <c r="C108" s="33" t="s">
        <v>26</v>
      </c>
      <c r="D108" s="28">
        <v>1001225416228</v>
      </c>
      <c r="E108" s="24">
        <v>200</v>
      </c>
      <c r="F108" s="23"/>
      <c r="G108" s="23">
        <f>E108*0.09</f>
        <v>18</v>
      </c>
      <c r="H108" s="14"/>
      <c r="I108" s="14"/>
      <c r="J108" s="39"/>
    </row>
    <row r="109" spans="1:10" ht="16.5" customHeight="1" x14ac:dyDescent="0.25">
      <c r="A109" s="93" t="str">
        <f>RIGHT(D109:D246,4)</f>
        <v>7087</v>
      </c>
      <c r="B109" s="64" t="s">
        <v>122</v>
      </c>
      <c r="C109" s="33" t="s">
        <v>26</v>
      </c>
      <c r="D109" s="28">
        <v>1001084227087</v>
      </c>
      <c r="E109" s="24">
        <v>120</v>
      </c>
      <c r="F109" s="23">
        <v>0.3</v>
      </c>
      <c r="G109" s="23">
        <f>F109*E109</f>
        <v>36</v>
      </c>
      <c r="H109" s="14"/>
      <c r="I109" s="14"/>
      <c r="J109" s="39"/>
    </row>
    <row r="110" spans="1:10" ht="16.5" customHeight="1" x14ac:dyDescent="0.25">
      <c r="A110" s="93" t="str">
        <f>RIGHT(D110:D245,4)</f>
        <v>5544</v>
      </c>
      <c r="B110" s="27" t="s">
        <v>123</v>
      </c>
      <c r="C110" s="30" t="s">
        <v>23</v>
      </c>
      <c r="D110" s="28">
        <v>1001051875544</v>
      </c>
      <c r="E110" s="24">
        <v>400</v>
      </c>
      <c r="F110" s="23">
        <v>0.85</v>
      </c>
      <c r="G110" s="23">
        <f>E110*1</f>
        <v>400</v>
      </c>
      <c r="H110" s="14">
        <v>5.0999999999999996</v>
      </c>
      <c r="I110" s="14">
        <v>45</v>
      </c>
      <c r="J110" s="39"/>
    </row>
    <row r="111" spans="1:10" ht="15.75" customHeight="1" thickBot="1" x14ac:dyDescent="0.3">
      <c r="A111" s="93" t="str">
        <f t="shared" ref="A111:A116" si="3">RIGHT(D111:D247,4)</f>
        <v>6697</v>
      </c>
      <c r="B111" s="27" t="s">
        <v>124</v>
      </c>
      <c r="C111" s="36" t="s">
        <v>26</v>
      </c>
      <c r="D111" s="28">
        <v>1001301876697</v>
      </c>
      <c r="E111" s="24">
        <v>1400</v>
      </c>
      <c r="F111" s="23">
        <v>0.35</v>
      </c>
      <c r="G111" s="23">
        <f>E111*0.35</f>
        <v>489.99999999999994</v>
      </c>
      <c r="H111" s="14">
        <v>2.8</v>
      </c>
      <c r="I111" s="14">
        <v>45</v>
      </c>
      <c r="J111" s="39"/>
    </row>
    <row r="112" spans="1:10" ht="16.5" customHeight="1" thickTop="1" thickBot="1" x14ac:dyDescent="0.3">
      <c r="A112" s="93" t="str">
        <f t="shared" si="3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3" t="str">
        <f t="shared" si="3"/>
        <v>5706</v>
      </c>
      <c r="B113" s="27" t="s">
        <v>126</v>
      </c>
      <c r="C113" s="33" t="s">
        <v>26</v>
      </c>
      <c r="D113" s="28">
        <v>1001061975706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3" t="str">
        <f t="shared" si="3"/>
        <v>6454</v>
      </c>
      <c r="B114" s="27" t="s">
        <v>127</v>
      </c>
      <c r="C114" s="33" t="s">
        <v>26</v>
      </c>
      <c r="D114" s="28">
        <v>1001201976454</v>
      </c>
      <c r="E114" s="24">
        <v>600</v>
      </c>
      <c r="F114" s="23">
        <v>0.1</v>
      </c>
      <c r="G114" s="23">
        <f>E114*0.1</f>
        <v>60</v>
      </c>
      <c r="H114" s="14">
        <v>0.8</v>
      </c>
      <c r="I114" s="14">
        <v>60</v>
      </c>
      <c r="J114" s="39"/>
    </row>
    <row r="115" spans="1:10" ht="16.5" customHeight="1" x14ac:dyDescent="0.25">
      <c r="A115" s="93" t="str">
        <f t="shared" si="3"/>
        <v>6222</v>
      </c>
      <c r="B115" s="27" t="s">
        <v>128</v>
      </c>
      <c r="C115" s="33" t="s">
        <v>26</v>
      </c>
      <c r="D115" s="28">
        <v>1001205386222</v>
      </c>
      <c r="E115" s="24"/>
      <c r="F115" s="23"/>
      <c r="G115" s="23">
        <f>E115*0.09</f>
        <v>0</v>
      </c>
      <c r="H115" s="14"/>
      <c r="I115" s="14"/>
      <c r="J115" s="39"/>
    </row>
    <row r="116" spans="1:10" ht="16.5" customHeight="1" x14ac:dyDescent="0.25">
      <c r="A116" s="93" t="str">
        <f t="shared" si="3"/>
        <v>5931</v>
      </c>
      <c r="B116" s="27" t="s">
        <v>129</v>
      </c>
      <c r="C116" s="33" t="s">
        <v>26</v>
      </c>
      <c r="D116" s="28">
        <v>1001060755931</v>
      </c>
      <c r="E116" s="24"/>
      <c r="F116" s="23">
        <v>0.22</v>
      </c>
      <c r="G116" s="23">
        <f>E116*0.22</f>
        <v>0</v>
      </c>
      <c r="H116" s="14">
        <v>1.76</v>
      </c>
      <c r="I116" s="14">
        <v>120</v>
      </c>
      <c r="J116" s="39"/>
    </row>
    <row r="117" spans="1:10" ht="16.5" customHeight="1" x14ac:dyDescent="0.25">
      <c r="A117" s="93" t="str">
        <f>RIGHT(D117:D254,4)</f>
        <v>5708</v>
      </c>
      <c r="B117" s="27" t="s">
        <v>130</v>
      </c>
      <c r="C117" s="30" t="s">
        <v>23</v>
      </c>
      <c r="D117" s="28">
        <v>1001063145708</v>
      </c>
      <c r="E117" s="24"/>
      <c r="F117" s="23">
        <v>0.51249999999999996</v>
      </c>
      <c r="G117" s="23">
        <f>E117*1</f>
        <v>0</v>
      </c>
      <c r="H117" s="14">
        <v>4.0999999999999996</v>
      </c>
      <c r="I117" s="14">
        <v>120</v>
      </c>
      <c r="J117" s="39"/>
    </row>
    <row r="118" spans="1:10" ht="16.5" customHeight="1" x14ac:dyDescent="0.25">
      <c r="A118" s="93" t="str">
        <f>RIGHT(D118:D255,4)</f>
        <v>1146</v>
      </c>
      <c r="B118" s="27" t="s">
        <v>131</v>
      </c>
      <c r="C118" s="30" t="s">
        <v>23</v>
      </c>
      <c r="D118" s="28">
        <v>1001061971146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RIGHT(D119:D256,4)</f>
        <v>7150</v>
      </c>
      <c r="B119" s="27" t="s">
        <v>132</v>
      </c>
      <c r="C119" s="30" t="s">
        <v>23</v>
      </c>
      <c r="D119" s="28">
        <v>1001063237150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6834</v>
      </c>
      <c r="B120" s="27" t="s">
        <v>133</v>
      </c>
      <c r="C120" s="33" t="s">
        <v>26</v>
      </c>
      <c r="D120" s="28">
        <v>1001203146834</v>
      </c>
      <c r="E120" s="24"/>
      <c r="F120" s="23"/>
      <c r="G120" s="23">
        <f>E120*0.1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6448</v>
      </c>
      <c r="B121" s="27" t="s">
        <v>134</v>
      </c>
      <c r="C121" s="33" t="s">
        <v>26</v>
      </c>
      <c r="D121" s="28">
        <v>1001234146448</v>
      </c>
      <c r="E121" s="24"/>
      <c r="F121" s="23">
        <v>0.1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6221</v>
      </c>
      <c r="B122" s="27" t="s">
        <v>135</v>
      </c>
      <c r="C122" s="33" t="s">
        <v>26</v>
      </c>
      <c r="D122" s="28">
        <v>1001205376221</v>
      </c>
      <c r="E122" s="24">
        <v>240</v>
      </c>
      <c r="F122" s="23">
        <v>0.09</v>
      </c>
      <c r="G122" s="23">
        <f>F122*E122</f>
        <v>21.599999999999998</v>
      </c>
      <c r="H122" s="14"/>
      <c r="I122" s="14"/>
      <c r="J122" s="39"/>
    </row>
    <row r="123" spans="1:10" ht="16.5" customHeight="1" x14ac:dyDescent="0.25">
      <c r="A123" s="93" t="str">
        <f>RIGHT(D123:D257,4)</f>
        <v>5679</v>
      </c>
      <c r="B123" s="27" t="s">
        <v>136</v>
      </c>
      <c r="C123" s="33" t="s">
        <v>26</v>
      </c>
      <c r="D123" s="28">
        <v>1001190765679</v>
      </c>
      <c r="E123" s="24">
        <v>160</v>
      </c>
      <c r="F123" s="23">
        <v>0.15</v>
      </c>
      <c r="G123" s="23">
        <f>F123*E123</f>
        <v>24</v>
      </c>
      <c r="H123" s="14"/>
      <c r="I123" s="14"/>
      <c r="J123" s="39"/>
    </row>
    <row r="124" spans="1:10" ht="16.5" customHeight="1" x14ac:dyDescent="0.25">
      <c r="A124" s="93" t="str">
        <f t="shared" ref="A124:A129" si="4">RIGHT(D124:D259,4)</f>
        <v>4993</v>
      </c>
      <c r="B124" s="27" t="s">
        <v>137</v>
      </c>
      <c r="C124" s="33" t="s">
        <v>26</v>
      </c>
      <c r="D124" s="28">
        <v>1001060764993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x14ac:dyDescent="0.25">
      <c r="A125" s="93" t="str">
        <f t="shared" si="4"/>
        <v>7105</v>
      </c>
      <c r="B125" s="27" t="s">
        <v>138</v>
      </c>
      <c r="C125" s="33" t="s">
        <v>26</v>
      </c>
      <c r="D125" s="28">
        <v>1001203207105</v>
      </c>
      <c r="E125" s="24"/>
      <c r="F125" s="23">
        <v>0.09</v>
      </c>
      <c r="G125" s="23">
        <f t="shared" ref="G125:G133" si="5">F125*E125</f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7106</v>
      </c>
      <c r="B126" s="27" t="s">
        <v>139</v>
      </c>
      <c r="C126" s="33" t="s">
        <v>26</v>
      </c>
      <c r="D126" s="28">
        <v>1001205447106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7107</v>
      </c>
      <c r="B127" s="27" t="s">
        <v>140</v>
      </c>
      <c r="C127" s="33" t="s">
        <v>26</v>
      </c>
      <c r="D127" s="28">
        <v>1001205467107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7147</v>
      </c>
      <c r="B128" s="27" t="s">
        <v>141</v>
      </c>
      <c r="C128" s="33" t="s">
        <v>26</v>
      </c>
      <c r="D128" s="28">
        <v>1001063237147</v>
      </c>
      <c r="E128" s="24"/>
      <c r="F128" s="23">
        <v>0.22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7229</v>
      </c>
      <c r="B129" s="27" t="s">
        <v>142</v>
      </c>
      <c r="C129" s="33" t="s">
        <v>26</v>
      </c>
      <c r="D129" s="28">
        <v>1001063237229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7225</v>
      </c>
      <c r="B130" s="27" t="s">
        <v>143</v>
      </c>
      <c r="C130" s="33" t="s">
        <v>26</v>
      </c>
      <c r="D130" s="28">
        <v>1001066537225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7227</v>
      </c>
      <c r="B131" s="27" t="s">
        <v>144</v>
      </c>
      <c r="C131" s="33" t="s">
        <v>26</v>
      </c>
      <c r="D131" s="28">
        <v>1001063097227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7226</v>
      </c>
      <c r="B132" s="27" t="s">
        <v>145</v>
      </c>
      <c r="C132" s="33" t="s">
        <v>26</v>
      </c>
      <c r="D132" s="28">
        <v>1001066527226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RIGHT(D133:D260,4)</f>
        <v>3684</v>
      </c>
      <c r="B133" s="27" t="s">
        <v>146</v>
      </c>
      <c r="C133" s="33" t="s">
        <v>26</v>
      </c>
      <c r="D133" s="28">
        <v>1001062353684</v>
      </c>
      <c r="E133" s="24"/>
      <c r="F133" s="23">
        <v>0.25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RIGHT(D134:D260,4)</f>
        <v>5682</v>
      </c>
      <c r="B134" s="27" t="s">
        <v>147</v>
      </c>
      <c r="C134" s="33" t="s">
        <v>26</v>
      </c>
      <c r="D134" s="28">
        <v>1001193115682</v>
      </c>
      <c r="E134" s="24">
        <v>1000</v>
      </c>
      <c r="F134" s="23">
        <v>0.12</v>
      </c>
      <c r="G134" s="23">
        <f>E134*0.12</f>
        <v>120</v>
      </c>
      <c r="H134" s="14">
        <v>0.96</v>
      </c>
      <c r="I134" s="14">
        <v>60</v>
      </c>
      <c r="J134" s="39"/>
    </row>
    <row r="135" spans="1:10" ht="16.5" customHeight="1" x14ac:dyDescent="0.25">
      <c r="A135" s="93" t="str">
        <f>RIGHT(D135:D263,4)</f>
        <v>4117</v>
      </c>
      <c r="B135" s="27" t="s">
        <v>148</v>
      </c>
      <c r="C135" s="30" t="s">
        <v>23</v>
      </c>
      <c r="D135" s="28">
        <v>1001062504117</v>
      </c>
      <c r="E135" s="24"/>
      <c r="F135" s="23">
        <v>0.48749999999999999</v>
      </c>
      <c r="G135" s="23">
        <f>E135*1</f>
        <v>0</v>
      </c>
      <c r="H135" s="14">
        <v>3.9</v>
      </c>
      <c r="I135" s="14">
        <v>120</v>
      </c>
      <c r="J135" s="39"/>
    </row>
    <row r="136" spans="1:10" ht="16.5" customHeight="1" x14ac:dyDescent="0.25">
      <c r="A136" s="93" t="str">
        <f>RIGHT(D136:D264,4)</f>
        <v>3680</v>
      </c>
      <c r="B136" s="27" t="s">
        <v>149</v>
      </c>
      <c r="C136" s="30" t="s">
        <v>23</v>
      </c>
      <c r="D136" s="28">
        <v>1001062353680</v>
      </c>
      <c r="E136" s="24"/>
      <c r="F136" s="23"/>
      <c r="G136" s="23">
        <f>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5483</v>
      </c>
      <c r="B137" s="27" t="s">
        <v>150</v>
      </c>
      <c r="C137" s="33" t="s">
        <v>26</v>
      </c>
      <c r="D137" s="28">
        <v>1001062505483</v>
      </c>
      <c r="E137" s="24"/>
      <c r="F137" s="23">
        <v>0.25</v>
      </c>
      <c r="G137" s="23">
        <f>E137*0.25</f>
        <v>0</v>
      </c>
      <c r="H137" s="14">
        <v>2</v>
      </c>
      <c r="I137" s="14">
        <v>120</v>
      </c>
      <c r="J137" s="39"/>
    </row>
    <row r="138" spans="1:10" ht="16.5" customHeight="1" thickBot="1" x14ac:dyDescent="0.3">
      <c r="A138" s="93" t="str">
        <f>RIGHT(D138:D265,4)</f>
        <v>6453</v>
      </c>
      <c r="B138" s="27" t="s">
        <v>151</v>
      </c>
      <c r="C138" s="33" t="s">
        <v>26</v>
      </c>
      <c r="D138" s="28">
        <v>1001202506453</v>
      </c>
      <c r="E138" s="24">
        <v>840</v>
      </c>
      <c r="F138" s="23">
        <v>0.1</v>
      </c>
      <c r="G138" s="23">
        <f>E138*0.1</f>
        <v>84</v>
      </c>
      <c r="H138" s="14">
        <v>0.8</v>
      </c>
      <c r="I138" s="14">
        <v>60</v>
      </c>
      <c r="J138" s="39"/>
    </row>
    <row r="139" spans="1:10" ht="16.5" customHeight="1" thickTop="1" thickBot="1" x14ac:dyDescent="0.3">
      <c r="A139" s="93" t="str">
        <f>RIGHT(D139:D266,4)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RIGHT(D140:D270,4)</f>
        <v>6470</v>
      </c>
      <c r="B140" s="29" t="s">
        <v>153</v>
      </c>
      <c r="C140" s="32" t="s">
        <v>23</v>
      </c>
      <c r="D140" s="80">
        <v>1001092436470</v>
      </c>
      <c r="E140" s="24">
        <v>10</v>
      </c>
      <c r="F140" s="23"/>
      <c r="G140" s="23">
        <f>E140*1</f>
        <v>10</v>
      </c>
      <c r="H140" s="14"/>
      <c r="I140" s="14"/>
      <c r="J140" s="39"/>
    </row>
    <row r="141" spans="1:10" ht="16.5" customHeight="1" x14ac:dyDescent="0.25">
      <c r="A141" s="93" t="str">
        <f>RIGHT(D141:D271,4)</f>
        <v>6495</v>
      </c>
      <c r="B141" s="29" t="s">
        <v>154</v>
      </c>
      <c r="C141" s="32" t="s">
        <v>26</v>
      </c>
      <c r="D141" s="80">
        <v>1001092436495</v>
      </c>
      <c r="E141" s="24">
        <v>60</v>
      </c>
      <c r="F141" s="23">
        <v>0.3</v>
      </c>
      <c r="G141" s="23">
        <f>F141*E141</f>
        <v>18</v>
      </c>
      <c r="H141" s="14"/>
      <c r="I141" s="14"/>
      <c r="J141" s="39"/>
    </row>
    <row r="142" spans="1:10" ht="16.5" customHeight="1" x14ac:dyDescent="0.25">
      <c r="A142" s="93" t="str">
        <f>RIGHT(D142:D272,4)</f>
        <v>7235</v>
      </c>
      <c r="B142" s="29" t="s">
        <v>155</v>
      </c>
      <c r="C142" s="32" t="s">
        <v>26</v>
      </c>
      <c r="D142" s="80">
        <v>1001095227235</v>
      </c>
      <c r="E142" s="24"/>
      <c r="F142" s="23">
        <v>0.35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6411</v>
      </c>
      <c r="B143" s="29" t="s">
        <v>156</v>
      </c>
      <c r="C143" s="32" t="s">
        <v>26</v>
      </c>
      <c r="D143" s="80">
        <v>1001093316411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RIGHT(D144:D271,4)</f>
        <v>6866</v>
      </c>
      <c r="B144" s="29" t="s">
        <v>157</v>
      </c>
      <c r="C144" s="32" t="s">
        <v>23</v>
      </c>
      <c r="D144" s="80">
        <v>1001095716866</v>
      </c>
      <c r="E144" s="24">
        <v>80</v>
      </c>
      <c r="F144" s="23"/>
      <c r="G144" s="23">
        <f>E144*1</f>
        <v>80</v>
      </c>
      <c r="H144" s="14"/>
      <c r="I144" s="14"/>
      <c r="J144" s="39"/>
    </row>
    <row r="145" spans="1:10" ht="16.5" customHeight="1" x14ac:dyDescent="0.25">
      <c r="A145" s="93" t="str">
        <f>RIGHT(D145:D268,4)</f>
        <v>3215</v>
      </c>
      <c r="B145" s="27" t="s">
        <v>158</v>
      </c>
      <c r="C145" s="37" t="s">
        <v>26</v>
      </c>
      <c r="D145" s="51">
        <v>1001094053215</v>
      </c>
      <c r="E145" s="24">
        <v>200</v>
      </c>
      <c r="F145" s="23">
        <v>0.4</v>
      </c>
      <c r="G145" s="23">
        <f>E145*0.4</f>
        <v>80</v>
      </c>
      <c r="H145" s="14">
        <v>3.2</v>
      </c>
      <c r="I145" s="14">
        <v>60</v>
      </c>
      <c r="J145" s="39"/>
    </row>
    <row r="146" spans="1:10" ht="16.5" customHeight="1" thickBot="1" x14ac:dyDescent="0.3">
      <c r="A146" s="93" t="str">
        <f>RIGHT(D146:D269,4)</f>
        <v>7245</v>
      </c>
      <c r="B146" s="27" t="s">
        <v>159</v>
      </c>
      <c r="C146" s="37" t="s">
        <v>26</v>
      </c>
      <c r="D146" s="51">
        <v>1001092687245</v>
      </c>
      <c r="E146" s="24"/>
      <c r="F146" s="23">
        <v>0.4</v>
      </c>
      <c r="G146" s="23">
        <f>E146*0.4</f>
        <v>0</v>
      </c>
      <c r="H146" s="14"/>
      <c r="I146" s="14"/>
      <c r="J146" s="39"/>
    </row>
    <row r="147" spans="1:10" ht="16.5" customHeight="1" thickTop="1" thickBot="1" x14ac:dyDescent="0.3">
      <c r="A147" s="93" t="str">
        <f>RIGHT(D147:D271,4)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x14ac:dyDescent="0.25">
      <c r="A148" s="93" t="str">
        <f>RIGHT(D148:D274,4)</f>
        <v>7090</v>
      </c>
      <c r="B148" s="47" t="s">
        <v>161</v>
      </c>
      <c r="C148" s="35" t="s">
        <v>26</v>
      </c>
      <c r="D148" s="28">
        <v>1001084217090</v>
      </c>
      <c r="E148" s="24">
        <v>120</v>
      </c>
      <c r="F148" s="23">
        <v>0.3</v>
      </c>
      <c r="G148" s="23">
        <f>E148*F148</f>
        <v>36</v>
      </c>
      <c r="H148" s="14"/>
      <c r="I148" s="14">
        <v>50</v>
      </c>
      <c r="J148" s="39"/>
    </row>
    <row r="149" spans="1:10" ht="16.5" customHeight="1" x14ac:dyDescent="0.25">
      <c r="A149" s="93" t="str">
        <f>RIGHT(D149:D275,4)</f>
        <v>4691</v>
      </c>
      <c r="B149" s="47" t="s">
        <v>162</v>
      </c>
      <c r="C149" s="35" t="s">
        <v>26</v>
      </c>
      <c r="D149" s="28">
        <v>1001083424691</v>
      </c>
      <c r="E149" s="24"/>
      <c r="F149" s="23">
        <v>0.3</v>
      </c>
      <c r="G149" s="23">
        <f t="shared" ref="G149:G155" si="6">F149*E149</f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7187</v>
      </c>
      <c r="B150" s="47" t="s">
        <v>163</v>
      </c>
      <c r="C150" s="35" t="s">
        <v>26</v>
      </c>
      <c r="D150" s="28">
        <v>1001085637187</v>
      </c>
      <c r="E150" s="24">
        <v>240</v>
      </c>
      <c r="F150" s="23">
        <v>0.3</v>
      </c>
      <c r="G150" s="23">
        <f t="shared" si="6"/>
        <v>72</v>
      </c>
      <c r="H150" s="14"/>
      <c r="I150" s="14"/>
      <c r="J150" s="92"/>
    </row>
    <row r="151" spans="1:10" ht="16.5" customHeight="1" x14ac:dyDescent="0.25">
      <c r="A151" s="93" t="str">
        <f>RIGHT(D151:D277,4)</f>
        <v>6201</v>
      </c>
      <c r="B151" s="47" t="s">
        <v>164</v>
      </c>
      <c r="C151" s="35" t="s">
        <v>26</v>
      </c>
      <c r="D151" s="28">
        <v>1001225636201</v>
      </c>
      <c r="E151" s="24"/>
      <c r="F151" s="23">
        <v>0.15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RIGHT(D152:D277,4)</f>
        <v>6842</v>
      </c>
      <c r="B152" s="47" t="s">
        <v>165</v>
      </c>
      <c r="C152" s="35" t="s">
        <v>26</v>
      </c>
      <c r="D152" s="28">
        <v>1001080216842</v>
      </c>
      <c r="E152" s="24">
        <v>120</v>
      </c>
      <c r="F152" s="23">
        <v>0.3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RIGHT(D153:D277,4)</f>
        <v>6492</v>
      </c>
      <c r="B153" s="47" t="s">
        <v>166</v>
      </c>
      <c r="C153" s="35" t="s">
        <v>26</v>
      </c>
      <c r="D153" s="28">
        <v>1001084226492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6279</v>
      </c>
      <c r="B154" s="47" t="s">
        <v>167</v>
      </c>
      <c r="C154" s="35" t="s">
        <v>26</v>
      </c>
      <c r="D154" s="28">
        <v>1001220286279</v>
      </c>
      <c r="E154" s="24">
        <v>240</v>
      </c>
      <c r="F154" s="23">
        <v>0.15</v>
      </c>
      <c r="G154" s="23">
        <f t="shared" si="6"/>
        <v>36</v>
      </c>
      <c r="H154" s="14"/>
      <c r="I154" s="14"/>
      <c r="J154" s="92"/>
    </row>
    <row r="155" spans="1:10" ht="16.5" customHeight="1" x14ac:dyDescent="0.25">
      <c r="A155" s="93" t="str">
        <f>RIGHT(D155:D276,4)</f>
        <v>4786</v>
      </c>
      <c r="B155" s="47" t="s">
        <v>168</v>
      </c>
      <c r="C155" s="35" t="s">
        <v>26</v>
      </c>
      <c r="D155" s="28">
        <v>1001053944786</v>
      </c>
      <c r="E155" s="24"/>
      <c r="F155" s="23">
        <v>7.0000000000000007E-2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7052</v>
      </c>
      <c r="B156" s="47" t="s">
        <v>169</v>
      </c>
      <c r="C156" s="35" t="s">
        <v>23</v>
      </c>
      <c r="D156" s="28">
        <v>1001204447052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RIGHT(D157:D277,4)</f>
        <v>7053</v>
      </c>
      <c r="B157" s="47" t="s">
        <v>170</v>
      </c>
      <c r="C157" s="35" t="s">
        <v>23</v>
      </c>
      <c r="D157" s="28">
        <v>1001223297053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RIGHT(D158:D277,4)</f>
        <v>7092</v>
      </c>
      <c r="B158" s="27" t="s">
        <v>171</v>
      </c>
      <c r="C158" s="33" t="s">
        <v>26</v>
      </c>
      <c r="D158" s="28">
        <v>1001223297092</v>
      </c>
      <c r="E158" s="24">
        <v>240</v>
      </c>
      <c r="F158" s="23">
        <v>0.14000000000000001</v>
      </c>
      <c r="G158" s="23">
        <f>F158*E158</f>
        <v>33.6</v>
      </c>
      <c r="H158" s="14"/>
      <c r="I158" s="14"/>
      <c r="J158" s="39"/>
    </row>
    <row r="159" spans="1:10" ht="16.5" customHeight="1" x14ac:dyDescent="0.25">
      <c r="A159" s="93" t="str">
        <f>RIGHT(D159:D278,4)</f>
        <v>7103</v>
      </c>
      <c r="B159" s="27" t="s">
        <v>172</v>
      </c>
      <c r="C159" s="33" t="s">
        <v>26</v>
      </c>
      <c r="D159" s="28">
        <v>1001223297103</v>
      </c>
      <c r="E159" s="24"/>
      <c r="F159" s="23">
        <v>0.18</v>
      </c>
      <c r="G159" s="23">
        <f>F159*E159</f>
        <v>0</v>
      </c>
      <c r="H159" s="14"/>
      <c r="I159" s="14"/>
      <c r="J159" s="92"/>
    </row>
    <row r="160" spans="1:10" ht="16.5" customHeight="1" thickBot="1" x14ac:dyDescent="0.3">
      <c r="A160" s="93" t="str">
        <f>RIGHT(D160:D275,4)</f>
        <v>6919</v>
      </c>
      <c r="B160" s="47" t="s">
        <v>173</v>
      </c>
      <c r="C160" s="35" t="s">
        <v>26</v>
      </c>
      <c r="D160" s="28">
        <v>1001223296919</v>
      </c>
      <c r="E160" s="24"/>
      <c r="F160" s="23"/>
      <c r="G160" s="23">
        <f>E160*0.18</f>
        <v>0</v>
      </c>
      <c r="H160" s="14"/>
      <c r="I160" s="14"/>
      <c r="J160" s="92"/>
    </row>
    <row r="161" spans="1:11" ht="16.5" customHeight="1" thickTop="1" thickBot="1" x14ac:dyDescent="0.3">
      <c r="A161" s="93" t="str">
        <f>RIGHT(D161:D276,4)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thickBot="1" x14ac:dyDescent="0.3">
      <c r="A162" s="93" t="str">
        <f>RIGHT(D162:D279,4)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x14ac:dyDescent="0.25">
      <c r="A163" s="93" t="str">
        <f>RIGHT(D163:D280,4)</f>
        <v>6314</v>
      </c>
      <c r="B163" s="47" t="s">
        <v>176</v>
      </c>
      <c r="C163" s="33" t="s">
        <v>26</v>
      </c>
      <c r="D163" s="28">
        <v>1002112606314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x14ac:dyDescent="0.25">
      <c r="A164" s="93" t="str">
        <f>RIGHT(D164:D281,4)</f>
        <v>6155</v>
      </c>
      <c r="B164" s="47" t="s">
        <v>177</v>
      </c>
      <c r="C164" s="33" t="s">
        <v>26</v>
      </c>
      <c r="D164" s="28">
        <v>1002115036155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x14ac:dyDescent="0.25">
      <c r="A165" s="93" t="str">
        <f>RIGHT(D165:D282,4)</f>
        <v>6157</v>
      </c>
      <c r="B165" s="47" t="s">
        <v>178</v>
      </c>
      <c r="C165" s="33" t="s">
        <v>26</v>
      </c>
      <c r="D165" s="28">
        <v>1002115056157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thickBot="1" x14ac:dyDescent="0.3">
      <c r="A166" s="93" t="str">
        <f t="shared" ref="A166:A177" si="7">RIGHT(D166:D281,4)</f>
        <v>6313</v>
      </c>
      <c r="B166" s="47" t="s">
        <v>179</v>
      </c>
      <c r="C166" s="36" t="s">
        <v>26</v>
      </c>
      <c r="D166" s="28">
        <v>1002112606313</v>
      </c>
      <c r="E166" s="24"/>
      <c r="F166" s="23">
        <v>0.9</v>
      </c>
      <c r="G166" s="23">
        <f>E166*0.9</f>
        <v>0</v>
      </c>
      <c r="H166" s="14">
        <v>9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7"/>
        <v>4945</v>
      </c>
      <c r="B168" s="47" t="s">
        <v>181</v>
      </c>
      <c r="C168" s="36" t="s">
        <v>26</v>
      </c>
      <c r="D168" s="28">
        <v>1002151784945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s="88" customFormat="1" ht="16.5" customHeight="1" thickTop="1" thickBot="1" x14ac:dyDescent="0.3">
      <c r="A170" s="93" t="str">
        <f t="shared" si="7"/>
        <v>4956</v>
      </c>
      <c r="B170" s="89" t="s">
        <v>183</v>
      </c>
      <c r="C170" s="90" t="s">
        <v>26</v>
      </c>
      <c r="D170" s="83">
        <v>1002133974956</v>
      </c>
      <c r="E170" s="84"/>
      <c r="F170" s="85">
        <v>0.42</v>
      </c>
      <c r="G170" s="85">
        <f>E170*0.42</f>
        <v>0</v>
      </c>
      <c r="H170" s="86">
        <v>4.2</v>
      </c>
      <c r="I170" s="91">
        <v>120</v>
      </c>
      <c r="J170" s="86"/>
      <c r="K170" s="87"/>
    </row>
    <row r="171" spans="1:11" ht="16.5" customHeight="1" thickTop="1" x14ac:dyDescent="0.25">
      <c r="A171" s="93" t="str">
        <f t="shared" si="7"/>
        <v>1762</v>
      </c>
      <c r="B171" s="47" t="s">
        <v>184</v>
      </c>
      <c r="C171" s="33" t="s">
        <v>26</v>
      </c>
      <c r="D171" s="28">
        <v>1002131151762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Bot="1" x14ac:dyDescent="0.3">
      <c r="A172" s="93" t="str">
        <f t="shared" si="7"/>
        <v>1764</v>
      </c>
      <c r="B172" s="47" t="s">
        <v>185</v>
      </c>
      <c r="C172" s="36" t="s">
        <v>26</v>
      </c>
      <c r="D172" s="28">
        <v>1002131181764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>6004</v>
      </c>
      <c r="B175" s="47" t="s">
        <v>188</v>
      </c>
      <c r="C175" s="36" t="s">
        <v>26</v>
      </c>
      <c r="D175" s="68" t="s">
        <v>189</v>
      </c>
      <c r="E175" s="24"/>
      <c r="F175" s="23">
        <v>1</v>
      </c>
      <c r="G175" s="23">
        <f>E175*1</f>
        <v>0</v>
      </c>
      <c r="H175" s="14">
        <v>8</v>
      </c>
      <c r="I175" s="72">
        <v>120</v>
      </c>
      <c r="J175" s="39"/>
    </row>
    <row r="176" spans="1:11" ht="15.75" customHeight="1" thickTop="1" x14ac:dyDescent="0.25">
      <c r="A176" s="93" t="str">
        <f t="shared" si="7"/>
        <v>5417</v>
      </c>
      <c r="B176" s="47" t="s">
        <v>190</v>
      </c>
      <c r="C176" s="30" t="s">
        <v>23</v>
      </c>
      <c r="D176" s="68" t="s">
        <v>191</v>
      </c>
      <c r="E176" s="24"/>
      <c r="F176" s="23">
        <v>2</v>
      </c>
      <c r="G176" s="23">
        <f>E176*1</f>
        <v>0</v>
      </c>
      <c r="H176" s="14">
        <v>6</v>
      </c>
      <c r="I176" s="72">
        <v>90</v>
      </c>
      <c r="J176" s="39"/>
    </row>
    <row r="177" spans="1:10" ht="15.75" customHeight="1" thickBot="1" x14ac:dyDescent="0.3">
      <c r="A177" s="93" t="str">
        <f t="shared" si="7"/>
        <v>6019</v>
      </c>
      <c r="B177" s="47" t="s">
        <v>192</v>
      </c>
      <c r="C177" s="36" t="s">
        <v>26</v>
      </c>
      <c r="D177" s="69" t="s">
        <v>193</v>
      </c>
      <c r="E177" s="24"/>
      <c r="F177" s="23">
        <v>1</v>
      </c>
      <c r="G177" s="23">
        <f>E177*1</f>
        <v>0</v>
      </c>
      <c r="H177" s="14">
        <v>12</v>
      </c>
      <c r="I177" s="72">
        <v>120</v>
      </c>
      <c r="J177" s="39"/>
    </row>
    <row r="178" spans="1:10" ht="16.5" customHeight="1" thickTop="1" thickBot="1" x14ac:dyDescent="0.3">
      <c r="A178" s="77"/>
      <c r="B178" s="77" t="s">
        <v>194</v>
      </c>
      <c r="C178" s="16"/>
      <c r="D178" s="48"/>
      <c r="E178" s="17">
        <f>SUM(E5:E177)</f>
        <v>23890</v>
      </c>
      <c r="F178" s="17">
        <f>SUM(F10:F177)</f>
        <v>46.03333333333331</v>
      </c>
      <c r="G178" s="17">
        <f>SUM(G11:G177)</f>
        <v>9715.4000000000015</v>
      </c>
      <c r="H178" s="17">
        <f>SUM(H10:H174)</f>
        <v>128.91</v>
      </c>
      <c r="I178" s="17"/>
      <c r="J178" s="17"/>
    </row>
    <row r="179" spans="1:10" ht="15.75" customHeight="1" thickTop="1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</sheetData>
  <autoFilter ref="A9:J178"/>
  <mergeCells count="2">
    <mergeCell ref="E1:J1"/>
    <mergeCell ref="G3:J3"/>
  </mergeCells>
  <dataValidations disablePrompts="1" count="2">
    <dataValidation type="textLength" operator="lessThanOrEqual" showInputMessage="1" showErrorMessage="1" sqref="B171">
      <formula1>40</formula1>
    </dataValidation>
    <dataValidation type="textLength" operator="equal" showInputMessage="1" showErrorMessage="1" sqref="D175:D17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158</v>
      </c>
    </row>
    <row r="2" spans="2:3" x14ac:dyDescent="0.25">
      <c r="B2" s="58" t="s">
        <v>195</v>
      </c>
      <c r="C2" s="81"/>
    </row>
    <row r="3" spans="2:3" x14ac:dyDescent="0.25">
      <c r="B3" s="27" t="s">
        <v>196</v>
      </c>
      <c r="C3" s="63"/>
    </row>
    <row r="4" spans="2:3" x14ac:dyDescent="0.25">
      <c r="B4" s="44" t="s">
        <v>197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148</v>
      </c>
      <c r="C6" s="61"/>
    </row>
    <row r="7" spans="2:3" x14ac:dyDescent="0.25">
      <c r="B7" s="71" t="s">
        <v>198</v>
      </c>
      <c r="C7" s="81"/>
    </row>
    <row r="8" spans="2:3" x14ac:dyDescent="0.25">
      <c r="B8" s="27" t="s">
        <v>36</v>
      </c>
    </row>
    <row r="9" spans="2:3" x14ac:dyDescent="0.25">
      <c r="B9" s="79" t="s">
        <v>199</v>
      </c>
      <c r="C9" s="81"/>
    </row>
    <row r="10" spans="2:3" x14ac:dyDescent="0.25">
      <c r="B10" s="29" t="s">
        <v>200</v>
      </c>
    </row>
    <row r="11" spans="2:3" x14ac:dyDescent="0.25">
      <c r="B11" s="27" t="s">
        <v>41</v>
      </c>
    </row>
    <row r="12" spans="2:3" x14ac:dyDescent="0.25">
      <c r="B12" s="27" t="s">
        <v>137</v>
      </c>
    </row>
    <row r="13" spans="2:3" x14ac:dyDescent="0.25">
      <c r="B13" s="27" t="s">
        <v>201</v>
      </c>
    </row>
    <row r="14" spans="2:3" x14ac:dyDescent="0.25">
      <c r="B14" s="27" t="s">
        <v>202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203</v>
      </c>
    </row>
    <row r="18" spans="2:3" x14ac:dyDescent="0.25">
      <c r="B18" s="27" t="s">
        <v>204</v>
      </c>
      <c r="C18" s="62"/>
    </row>
    <row r="19" spans="2:3" x14ac:dyDescent="0.25">
      <c r="B19" s="58" t="s">
        <v>205</v>
      </c>
      <c r="C19" s="61"/>
    </row>
    <row r="20" spans="2:3" x14ac:dyDescent="0.25">
      <c r="B20" s="70" t="s">
        <v>150</v>
      </c>
    </row>
    <row r="21" spans="2:3" x14ac:dyDescent="0.25">
      <c r="B21" s="58" t="s">
        <v>206</v>
      </c>
      <c r="C21" s="81"/>
    </row>
    <row r="22" spans="2:3" x14ac:dyDescent="0.25">
      <c r="B22" s="67" t="s">
        <v>207</v>
      </c>
      <c r="C22" s="61"/>
    </row>
    <row r="23" spans="2:3" x14ac:dyDescent="0.25">
      <c r="B23" s="27" t="s">
        <v>123</v>
      </c>
    </row>
    <row r="24" spans="2:3" x14ac:dyDescent="0.25">
      <c r="B24" s="27" t="s">
        <v>147</v>
      </c>
    </row>
    <row r="25" spans="2:3" x14ac:dyDescent="0.25">
      <c r="B25" s="27" t="s">
        <v>126</v>
      </c>
    </row>
    <row r="26" spans="2:3" x14ac:dyDescent="0.25">
      <c r="B26" s="27" t="s">
        <v>130</v>
      </c>
    </row>
    <row r="27" spans="2:3" x14ac:dyDescent="0.25">
      <c r="B27" s="70" t="s">
        <v>208</v>
      </c>
    </row>
    <row r="28" spans="2:3" x14ac:dyDescent="0.25">
      <c r="B28" s="78" t="s">
        <v>75</v>
      </c>
      <c r="C28" s="61"/>
    </row>
    <row r="29" spans="2:3" x14ac:dyDescent="0.25">
      <c r="B29" s="45" t="s">
        <v>209</v>
      </c>
    </row>
    <row r="30" spans="2:3" x14ac:dyDescent="0.25">
      <c r="B30" s="70" t="s">
        <v>47</v>
      </c>
    </row>
    <row r="31" spans="2:3" x14ac:dyDescent="0.25">
      <c r="B31" s="66" t="s">
        <v>210</v>
      </c>
      <c r="C31" s="61"/>
    </row>
    <row r="32" spans="2:3" x14ac:dyDescent="0.25">
      <c r="B32" s="79" t="s">
        <v>211</v>
      </c>
      <c r="C32" s="81"/>
    </row>
    <row r="33" spans="2:3" x14ac:dyDescent="0.25">
      <c r="B33" s="79" t="s">
        <v>212</v>
      </c>
      <c r="C33" s="61"/>
    </row>
    <row r="34" spans="2:3" x14ac:dyDescent="0.25">
      <c r="B34" s="66" t="s">
        <v>213</v>
      </c>
      <c r="C34" s="61"/>
    </row>
    <row r="35" spans="2:3" x14ac:dyDescent="0.25">
      <c r="B35" s="27" t="s">
        <v>214</v>
      </c>
    </row>
    <row r="36" spans="2:3" x14ac:dyDescent="0.25">
      <c r="B36" s="27" t="s">
        <v>215</v>
      </c>
    </row>
    <row r="37" spans="2:3" x14ac:dyDescent="0.25">
      <c r="B37" s="79" t="s">
        <v>167</v>
      </c>
      <c r="C37" s="81"/>
    </row>
    <row r="38" spans="2:3" x14ac:dyDescent="0.25">
      <c r="B38" s="66" t="s">
        <v>216</v>
      </c>
      <c r="C38" s="61"/>
    </row>
    <row r="39" spans="2:3" x14ac:dyDescent="0.25">
      <c r="B39" s="27" t="s">
        <v>217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218</v>
      </c>
    </row>
    <row r="45" spans="2:3" x14ac:dyDescent="0.25">
      <c r="B45" s="27" t="s">
        <v>219</v>
      </c>
    </row>
    <row r="46" spans="2:3" x14ac:dyDescent="0.25">
      <c r="B46" s="66" t="s">
        <v>220</v>
      </c>
      <c r="C46" s="61"/>
    </row>
    <row r="47" spans="2:3" x14ac:dyDescent="0.25">
      <c r="B47" s="27" t="s">
        <v>221</v>
      </c>
    </row>
    <row r="48" spans="2:3" x14ac:dyDescent="0.25">
      <c r="B48" s="66" t="s">
        <v>222</v>
      </c>
      <c r="C48" s="61"/>
    </row>
    <row r="49" spans="2:3" x14ac:dyDescent="0.25">
      <c r="B49" s="66" t="s">
        <v>223</v>
      </c>
      <c r="C49" s="61"/>
    </row>
    <row r="50" spans="2:3" x14ac:dyDescent="0.25">
      <c r="B50" s="66" t="s">
        <v>224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225</v>
      </c>
      <c r="C52" s="61"/>
    </row>
    <row r="53" spans="2:3" x14ac:dyDescent="0.25">
      <c r="B53" s="79" t="s">
        <v>226</v>
      </c>
      <c r="C53" s="61"/>
    </row>
    <row r="54" spans="2:3" x14ac:dyDescent="0.25">
      <c r="B54" s="79" t="s">
        <v>134</v>
      </c>
      <c r="C54" s="61"/>
    </row>
    <row r="55" spans="2:3" x14ac:dyDescent="0.25">
      <c r="B55" s="79" t="s">
        <v>227</v>
      </c>
      <c r="C55" s="81"/>
    </row>
    <row r="56" spans="2:3" x14ac:dyDescent="0.25">
      <c r="B56" s="70" t="s">
        <v>151</v>
      </c>
    </row>
    <row r="57" spans="2:3" x14ac:dyDescent="0.25">
      <c r="B57" s="27" t="s">
        <v>127</v>
      </c>
    </row>
    <row r="58" spans="2:3" x14ac:dyDescent="0.25">
      <c r="B58" s="79" t="s">
        <v>228</v>
      </c>
      <c r="C58" s="61"/>
    </row>
    <row r="59" spans="2:3" x14ac:dyDescent="0.25">
      <c r="B59" s="79" t="s">
        <v>229</v>
      </c>
      <c r="C59" s="61"/>
    </row>
    <row r="60" spans="2:3" x14ac:dyDescent="0.25">
      <c r="B60" s="79" t="s">
        <v>230</v>
      </c>
      <c r="C60" s="81"/>
    </row>
    <row r="61" spans="2:3" x14ac:dyDescent="0.25">
      <c r="B61" s="27" t="s">
        <v>124</v>
      </c>
    </row>
    <row r="62" spans="2:3" x14ac:dyDescent="0.25">
      <c r="B62" s="66" t="s">
        <v>231</v>
      </c>
      <c r="C62" s="61"/>
    </row>
    <row r="63" spans="2:3" x14ac:dyDescent="0.25">
      <c r="B63" s="79" t="s">
        <v>232</v>
      </c>
      <c r="C63" s="81"/>
    </row>
    <row r="64" spans="2:3" x14ac:dyDescent="0.25">
      <c r="B64" s="55" t="s">
        <v>97</v>
      </c>
    </row>
    <row r="65" spans="2:3" x14ac:dyDescent="0.25">
      <c r="B65" s="55" t="s">
        <v>233</v>
      </c>
      <c r="C65" s="61"/>
    </row>
    <row r="66" spans="2:3" x14ac:dyDescent="0.25">
      <c r="B66" s="55" t="s">
        <v>234</v>
      </c>
      <c r="C66" s="61"/>
    </row>
    <row r="67" spans="2:3" x14ac:dyDescent="0.25">
      <c r="B67" s="79" t="s">
        <v>235</v>
      </c>
      <c r="C67" s="61"/>
    </row>
    <row r="68" spans="2:3" x14ac:dyDescent="0.25">
      <c r="B68" s="79" t="s">
        <v>236</v>
      </c>
      <c r="C68" s="61"/>
    </row>
    <row r="69" spans="2:3" x14ac:dyDescent="0.25">
      <c r="B69" s="79" t="s">
        <v>237</v>
      </c>
      <c r="C69" s="61"/>
    </row>
    <row r="70" spans="2:3" x14ac:dyDescent="0.25">
      <c r="B70" s="79" t="s">
        <v>238</v>
      </c>
      <c r="C70" s="61"/>
    </row>
    <row r="71" spans="2:3" x14ac:dyDescent="0.25">
      <c r="B71" s="79" t="s">
        <v>239</v>
      </c>
      <c r="C71" s="61"/>
    </row>
    <row r="72" spans="2:3" x14ac:dyDescent="0.25">
      <c r="B72" s="79" t="s">
        <v>240</v>
      </c>
      <c r="C72" s="81"/>
    </row>
    <row r="73" spans="2:3" x14ac:dyDescent="0.25">
      <c r="B73" s="79" t="s">
        <v>241</v>
      </c>
      <c r="C73" s="81"/>
    </row>
    <row r="74" spans="2:3" x14ac:dyDescent="0.25">
      <c r="B74" s="79" t="s">
        <v>242</v>
      </c>
      <c r="C74" s="81"/>
    </row>
    <row r="75" spans="2:3" x14ac:dyDescent="0.25">
      <c r="B75" s="79" t="s">
        <v>243</v>
      </c>
      <c r="C75" s="81"/>
    </row>
    <row r="76" spans="2:3" x14ac:dyDescent="0.25">
      <c r="B76" s="60" t="s">
        <v>244</v>
      </c>
      <c r="C76" s="61"/>
    </row>
    <row r="77" spans="2:3" x14ac:dyDescent="0.25">
      <c r="B77" s="60" t="s">
        <v>245</v>
      </c>
      <c r="C77" s="61"/>
    </row>
    <row r="78" spans="2:3" x14ac:dyDescent="0.25">
      <c r="B78" s="60" t="s">
        <v>246</v>
      </c>
      <c r="C78" s="61"/>
    </row>
    <row r="79" spans="2:3" x14ac:dyDescent="0.25">
      <c r="B79" s="60" t="s">
        <v>247</v>
      </c>
      <c r="C79" s="61"/>
    </row>
    <row r="80" spans="2:3" x14ac:dyDescent="0.25">
      <c r="B80" s="60" t="s">
        <v>248</v>
      </c>
      <c r="C80" s="61"/>
    </row>
    <row r="81" spans="2:4" x14ac:dyDescent="0.25">
      <c r="B81" s="60" t="s">
        <v>249</v>
      </c>
      <c r="C81" s="61"/>
    </row>
    <row r="82" spans="2:4" x14ac:dyDescent="0.25">
      <c r="B82" s="60" t="s">
        <v>250</v>
      </c>
      <c r="C82" s="61"/>
    </row>
    <row r="83" spans="2:4" x14ac:dyDescent="0.25">
      <c r="B83" s="60" t="s">
        <v>251</v>
      </c>
      <c r="C83" s="61"/>
    </row>
    <row r="84" spans="2:4" x14ac:dyDescent="0.25">
      <c r="B84" s="60" t="s">
        <v>252</v>
      </c>
      <c r="C84" s="61"/>
    </row>
    <row r="85" spans="2:4" x14ac:dyDescent="0.25">
      <c r="B85" s="60" t="s">
        <v>253</v>
      </c>
      <c r="C85" s="61"/>
    </row>
    <row r="86" spans="2:4" x14ac:dyDescent="0.25">
      <c r="B86" s="67" t="s">
        <v>254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2025-09-26T12:11:02Z</dcterms:modified>
</cp:coreProperties>
</file>