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6913C8DB-BE07-443E-BB21-0152384876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7" i="1" s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Y45" i="1"/>
  <c r="Y49" i="1"/>
  <c r="Y58" i="1"/>
  <c r="Y64" i="1"/>
  <c r="Y70" i="1"/>
  <c r="BP74" i="1"/>
  <c r="BN74" i="1"/>
  <c r="Z74" i="1"/>
  <c r="Z78" i="1" s="1"/>
  <c r="Y78" i="1"/>
  <c r="BP82" i="1"/>
  <c r="BN82" i="1"/>
  <c r="Z82" i="1"/>
  <c r="Z83" i="1" s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Z111" i="1"/>
  <c r="BP109" i="1"/>
  <c r="BN109" i="1"/>
  <c r="Z109" i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Z213" i="1" s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499" i="1"/>
  <c r="X501" i="1"/>
  <c r="Y24" i="1"/>
  <c r="Z27" i="1"/>
  <c r="Z32" i="1" s="1"/>
  <c r="BN27" i="1"/>
  <c r="Y498" i="1" s="1"/>
  <c r="Y500" i="1" s="1"/>
  <c r="Z29" i="1"/>
  <c r="BN29" i="1"/>
  <c r="Z31" i="1"/>
  <c r="BN31" i="1"/>
  <c r="Z35" i="1"/>
  <c r="Z36" i="1" s="1"/>
  <c r="BN35" i="1"/>
  <c r="BP35" i="1"/>
  <c r="Y499" i="1" s="1"/>
  <c r="Z41" i="1"/>
  <c r="BN41" i="1"/>
  <c r="BP41" i="1"/>
  <c r="Z43" i="1"/>
  <c r="BN43" i="1"/>
  <c r="Y44" i="1"/>
  <c r="Y501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Y293" i="1"/>
  <c r="BP297" i="1"/>
  <c r="BN297" i="1"/>
  <c r="Z297" i="1"/>
  <c r="Z303" i="1" s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Z231" i="1" s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Z255" i="1" s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Z293" i="1" s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07" i="1"/>
  <c r="Y337" i="1"/>
  <c r="BP334" i="1"/>
  <c r="BN334" i="1"/>
  <c r="Z334" i="1"/>
  <c r="Z337" i="1" s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Z397" i="1" s="1"/>
  <c r="BP395" i="1"/>
  <c r="BN395" i="1"/>
  <c r="Z395" i="1"/>
  <c r="Y402" i="1"/>
  <c r="BP412" i="1"/>
  <c r="BN412" i="1"/>
  <c r="Z412" i="1"/>
  <c r="BP431" i="1"/>
  <c r="BN431" i="1"/>
  <c r="Z431" i="1"/>
  <c r="Z440" i="1" s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Z461" i="1"/>
  <c r="BP459" i="1"/>
  <c r="BN459" i="1"/>
  <c r="Z459" i="1"/>
  <c r="Y470" i="1"/>
  <c r="BP469" i="1"/>
  <c r="BN469" i="1"/>
  <c r="Z469" i="1"/>
  <c r="Z470" i="1" s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414" i="1" l="1"/>
  <c r="Z349" i="1"/>
  <c r="Z330" i="1"/>
  <c r="Z324" i="1"/>
  <c r="X500" i="1"/>
  <c r="Z201" i="1"/>
  <c r="Z175" i="1"/>
  <c r="Z246" i="1"/>
  <c r="Z455" i="1"/>
  <c r="Z44" i="1"/>
  <c r="Z502" i="1" s="1"/>
  <c r="Y497" i="1"/>
  <c r="Z169" i="1"/>
  <c r="Z145" i="1"/>
  <c r="Z105" i="1"/>
  <c r="Z90" i="1"/>
</calcChain>
</file>

<file path=xl/sharedStrings.xml><?xml version="1.0" encoding="utf-8"?>
<sst xmlns="http://schemas.openxmlformats.org/spreadsheetml/2006/main" count="2182" uniqueCount="798">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</sst>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78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45929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4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0.41666666666666669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1</v>
      </c>
      <c r="Y35" s="542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1.6666666666666667</v>
      </c>
      <c r="Y36" s="543">
        <f>IFERROR(Y35/H35,"0")</f>
        <v>2</v>
      </c>
      <c r="Z36" s="543">
        <f>IFERROR(IF(Z35="",0,Z35),"0")</f>
        <v>1.302E-2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1</v>
      </c>
      <c r="Y37" s="543">
        <f>IFERROR(SUM(Y35:Y35),"0")</f>
        <v>1.2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21</v>
      </c>
      <c r="Y41" s="542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21.845833333333331</v>
      </c>
      <c r="BN41" s="64">
        <f>IFERROR(Y41*I41/H41,"0")</f>
        <v>22.47</v>
      </c>
      <c r="BO41" s="64">
        <f>IFERROR(1/J41*(X41/H41),"0")</f>
        <v>3.0381944444444444E-2</v>
      </c>
      <c r="BP41" s="64">
        <f>IFERROR(1/J41*(Y41/H41),"0")</f>
        <v>3.125E-2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19</v>
      </c>
      <c r="Y43" s="542">
        <f>IFERROR(IF(X43="",0,CEILING((X43/$H43),1)*$H43),"")</f>
        <v>22.200000000000003</v>
      </c>
      <c r="Z43" s="36">
        <f>IFERROR(IF(Y43=0,"",ROUNDUP(Y43/H43,0)*0.00902),"")</f>
        <v>5.4120000000000001E-2</v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20.078378378378378</v>
      </c>
      <c r="BN43" s="64">
        <f>IFERROR(Y43*I43/H43,"0")</f>
        <v>23.460000000000004</v>
      </c>
      <c r="BO43" s="64">
        <f>IFERROR(1/J43*(X43/H43),"0")</f>
        <v>3.8902538902538905E-2</v>
      </c>
      <c r="BP43" s="64">
        <f>IFERROR(1/J43*(Y43/H43),"0")</f>
        <v>4.5454545454545463E-2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7.0795795795795797</v>
      </c>
      <c r="Y44" s="543">
        <f>IFERROR(Y41/H41,"0")+IFERROR(Y42/H42,"0")+IFERROR(Y43/H43,"0")</f>
        <v>8</v>
      </c>
      <c r="Z44" s="543">
        <f>IFERROR(IF(Z41="",0,Z41),"0")+IFERROR(IF(Z42="",0,Z42),"0")+IFERROR(IF(Z43="",0,Z43),"0")</f>
        <v>9.2079999999999995E-2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40</v>
      </c>
      <c r="Y45" s="543">
        <f>IFERROR(SUM(Y41:Y43),"0")</f>
        <v>43.800000000000004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110</v>
      </c>
      <c r="Y87" s="542">
        <f>IFERROR(IF(X87="",0,CEILING((X87/$H87),1)*$H87),"")</f>
        <v>118.80000000000001</v>
      </c>
      <c r="Z87" s="36">
        <f>IFERROR(IF(Y87=0,"",ROUNDUP(Y87/H87,0)*0.01898),"")</f>
        <v>0.20877999999999999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114.43055555555554</v>
      </c>
      <c r="BN87" s="64">
        <f>IFERROR(Y87*I87/H87,"0")</f>
        <v>123.58499999999999</v>
      </c>
      <c r="BO87" s="64">
        <f>IFERROR(1/J87*(X87/H87),"0")</f>
        <v>0.15914351851851852</v>
      </c>
      <c r="BP87" s="64">
        <f>IFERROR(1/J87*(Y87/H87),"0")</f>
        <v>0.171875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35</v>
      </c>
      <c r="Y89" s="542">
        <f>IFERROR(IF(X89="",0,CEILING((X89/$H89),1)*$H89),"")</f>
        <v>36</v>
      </c>
      <c r="Z89" s="36">
        <f>IFERROR(IF(Y89=0,"",ROUNDUP(Y89/H89,0)*0.00902),"")</f>
        <v>7.2160000000000002E-2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36.633333333333333</v>
      </c>
      <c r="BN89" s="64">
        <f>IFERROR(Y89*I89/H89,"0")</f>
        <v>37.68</v>
      </c>
      <c r="BO89" s="64">
        <f>IFERROR(1/J89*(X89/H89),"0")</f>
        <v>5.8922558922558925E-2</v>
      </c>
      <c r="BP89" s="64">
        <f>IFERROR(1/J89*(Y89/H89),"0")</f>
        <v>6.0606060606060608E-2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17.962962962962962</v>
      </c>
      <c r="Y90" s="543">
        <f>IFERROR(Y87/H87,"0")+IFERROR(Y88/H88,"0")+IFERROR(Y89/H89,"0")</f>
        <v>19</v>
      </c>
      <c r="Z90" s="543">
        <f>IFERROR(IF(Z87="",0,Z87),"0")+IFERROR(IF(Z88="",0,Z88),"0")+IFERROR(IF(Z89="",0,Z89),"0")</f>
        <v>0.28093999999999997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145</v>
      </c>
      <c r="Y91" s="543">
        <f>IFERROR(SUM(Y87:Y89),"0")</f>
        <v>154.80000000000001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86</v>
      </c>
      <c r="Y93" s="542">
        <f>IFERROR(IF(X93="",0,CEILING((X93/$H93),1)*$H93),"")</f>
        <v>89.1</v>
      </c>
      <c r="Z93" s="36">
        <f>IFERROR(IF(Y93=0,"",ROUNDUP(Y93/H93,0)*0.01898),"")</f>
        <v>0.20877999999999999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91.510370370370367</v>
      </c>
      <c r="BN93" s="64">
        <f>IFERROR(Y93*I93/H93,"0")</f>
        <v>94.808999999999983</v>
      </c>
      <c r="BO93" s="64">
        <f>IFERROR(1/J93*(X93/H93),"0")</f>
        <v>0.16589506172839508</v>
      </c>
      <c r="BP93" s="64">
        <f>IFERROR(1/J93*(Y93/H93),"0")</f>
        <v>0.171875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14</v>
      </c>
      <c r="Y95" s="542">
        <f>IFERROR(IF(X95="",0,CEILING((X95/$H95),1)*$H95),"")</f>
        <v>16.200000000000003</v>
      </c>
      <c r="Z95" s="36">
        <f>IFERROR(IF(Y95=0,"",ROUNDUP(Y95/H95,0)*0.00651),"")</f>
        <v>3.9059999999999997E-2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15.306666666666667</v>
      </c>
      <c r="BN95" s="64">
        <f>IFERROR(Y95*I95/H95,"0")</f>
        <v>17.712000000000003</v>
      </c>
      <c r="BO95" s="64">
        <f>IFERROR(1/J95*(X95/H95),"0")</f>
        <v>2.8490028490028491E-2</v>
      </c>
      <c r="BP95" s="64">
        <f>IFERROR(1/J95*(Y95/H95),"0")</f>
        <v>3.2967032967032975E-2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15.80246913580247</v>
      </c>
      <c r="Y97" s="543">
        <f>IFERROR(Y93/H93,"0")+IFERROR(Y94/H94,"0")+IFERROR(Y95/H95,"0")+IFERROR(Y96/H96,"0")</f>
        <v>17</v>
      </c>
      <c r="Z97" s="543">
        <f>IFERROR(IF(Z93="",0,Z93),"0")+IFERROR(IF(Z94="",0,Z94),"0")+IFERROR(IF(Z95="",0,Z95),"0")+IFERROR(IF(Z96="",0,Z96),"0")</f>
        <v>0.24784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100</v>
      </c>
      <c r="Y98" s="543">
        <f>IFERROR(SUM(Y93:Y96),"0")</f>
        <v>105.3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44</v>
      </c>
      <c r="Y101" s="542">
        <f>IFERROR(IF(X101="",0,CEILING((X101/$H101),1)*$H101),"")</f>
        <v>54</v>
      </c>
      <c r="Z101" s="36">
        <f>IFERROR(IF(Y101=0,"",ROUNDUP(Y101/H101,0)*0.01898),"")</f>
        <v>9.4899999999999998E-2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45.772222222222219</v>
      </c>
      <c r="BN101" s="64">
        <f>IFERROR(Y101*I101/H101,"0")</f>
        <v>56.17499999999999</v>
      </c>
      <c r="BO101" s="64">
        <f>IFERROR(1/J101*(X101/H101),"0")</f>
        <v>6.3657407407407399E-2</v>
      </c>
      <c r="BP101" s="64">
        <f>IFERROR(1/J101*(Y101/H101),"0")</f>
        <v>7.8125E-2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113</v>
      </c>
      <c r="Y103" s="542">
        <f>IFERROR(IF(X103="",0,CEILING((X103/$H103),1)*$H103),"")</f>
        <v>117</v>
      </c>
      <c r="Z103" s="36">
        <f>IFERROR(IF(Y103=0,"",ROUNDUP(Y103/H103,0)*0.00902),"")</f>
        <v>0.23452000000000001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118.27333333333334</v>
      </c>
      <c r="BN103" s="64">
        <f>IFERROR(Y103*I103/H103,"0")</f>
        <v>122.46000000000001</v>
      </c>
      <c r="BO103" s="64">
        <f>IFERROR(1/J103*(X103/H103),"0")</f>
        <v>0.19023569023569023</v>
      </c>
      <c r="BP103" s="64">
        <f>IFERROR(1/J103*(Y103/H103),"0")</f>
        <v>0.19696969696969696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29.185185185185183</v>
      </c>
      <c r="Y105" s="543">
        <f>IFERROR(Y101/H101,"0")+IFERROR(Y102/H102,"0")+IFERROR(Y103/H103,"0")+IFERROR(Y104/H104,"0")</f>
        <v>31</v>
      </c>
      <c r="Z105" s="543">
        <f>IFERROR(IF(Z101="",0,Z101),"0")+IFERROR(IF(Z102="",0,Z102),"0")+IFERROR(IF(Z103="",0,Z103),"0")+IFERROR(IF(Z104="",0,Z104),"0")</f>
        <v>0.32941999999999999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157</v>
      </c>
      <c r="Y106" s="543">
        <f>IFERROR(SUM(Y101:Y104),"0")</f>
        <v>171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4</v>
      </c>
      <c r="Y110" s="542">
        <f>IFERROR(IF(X110="",0,CEILING((X110/$H110),1)*$H110),"")</f>
        <v>4.8</v>
      </c>
      <c r="Z110" s="36">
        <f>IFERROR(IF(Y110=0,"",ROUNDUP(Y110/H110,0)*0.00651),"")</f>
        <v>1.302E-2</v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4.3000000000000007</v>
      </c>
      <c r="BN110" s="64">
        <f>IFERROR(Y110*I110/H110,"0")</f>
        <v>5.16</v>
      </c>
      <c r="BO110" s="64">
        <f>IFERROR(1/J110*(X110/H110),"0")</f>
        <v>9.1575091575091579E-3</v>
      </c>
      <c r="BP110" s="64">
        <f>IFERROR(1/J110*(Y110/H110),"0")</f>
        <v>1.098901098901099E-2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1.6666666666666667</v>
      </c>
      <c r="Y111" s="543">
        <f>IFERROR(Y108/H108,"0")+IFERROR(Y109/H109,"0")+IFERROR(Y110/H110,"0")</f>
        <v>2</v>
      </c>
      <c r="Z111" s="543">
        <f>IFERROR(IF(Z108="",0,Z108),"0")+IFERROR(IF(Z109="",0,Z109),"0")+IFERROR(IF(Z110="",0,Z110),"0")</f>
        <v>1.302E-2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4</v>
      </c>
      <c r="Y112" s="543">
        <f>IFERROR(SUM(Y108:Y110),"0")</f>
        <v>4.8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4</v>
      </c>
      <c r="Y114" s="542">
        <f>IFERROR(IF(X114="",0,CEILING((X114/$H114),1)*$H114),"")</f>
        <v>8.1</v>
      </c>
      <c r="Z114" s="36">
        <f>IFERROR(IF(Y114=0,"",ROUNDUP(Y114/H114,0)*0.01898),"")</f>
        <v>1.898E-2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4.253333333333333</v>
      </c>
      <c r="BN114" s="64">
        <f>IFERROR(Y114*I114/H114,"0")</f>
        <v>8.6129999999999995</v>
      </c>
      <c r="BO114" s="64">
        <f>IFERROR(1/J114*(X114/H114),"0")</f>
        <v>7.7160493827160498E-3</v>
      </c>
      <c r="BP114" s="64">
        <f>IFERROR(1/J114*(Y114/H114),"0")</f>
        <v>1.5625E-2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28</v>
      </c>
      <c r="Y116" s="542">
        <f>IFERROR(IF(X116="",0,CEILING((X116/$H116),1)*$H116),"")</f>
        <v>29.700000000000003</v>
      </c>
      <c r="Z116" s="36">
        <f>IFERROR(IF(Y116=0,"",ROUNDUP(Y116/H116,0)*0.00651),"")</f>
        <v>7.1610000000000007E-2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30.613333333333333</v>
      </c>
      <c r="BN116" s="64">
        <f>IFERROR(Y116*I116/H116,"0")</f>
        <v>32.472000000000001</v>
      </c>
      <c r="BO116" s="64">
        <f>IFERROR(1/J116*(X116/H116),"0")</f>
        <v>5.6980056980056981E-2</v>
      </c>
      <c r="BP116" s="64">
        <f>IFERROR(1/J116*(Y116/H116),"0")</f>
        <v>6.0439560439560447E-2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10.864197530864198</v>
      </c>
      <c r="Y118" s="543">
        <f>IFERROR(Y114/H114,"0")+IFERROR(Y115/H115,"0")+IFERROR(Y116/H116,"0")+IFERROR(Y117/H117,"0")</f>
        <v>12</v>
      </c>
      <c r="Z118" s="543">
        <f>IFERROR(IF(Z114="",0,Z114),"0")+IFERROR(IF(Z115="",0,Z115),"0")+IFERROR(IF(Z116="",0,Z116),"0")+IFERROR(IF(Z117="",0,Z117),"0")</f>
        <v>9.0590000000000004E-2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32</v>
      </c>
      <c r="Y119" s="543">
        <f>IFERROR(SUM(Y114:Y117),"0")</f>
        <v>37.800000000000004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49</v>
      </c>
      <c r="Y160" s="542">
        <f t="shared" ref="Y160:Y168" si="11">IFERROR(IF(X160="",0,CEILING((X160/$H160),1)*$H160),"")</f>
        <v>50.400000000000006</v>
      </c>
      <c r="Z160" s="36">
        <f>IFERROR(IF(Y160=0,"",ROUNDUP(Y160/H160,0)*0.00902),"")</f>
        <v>0.10824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52.15</v>
      </c>
      <c r="BN160" s="64">
        <f t="shared" ref="BN160:BN168" si="13">IFERROR(Y160*I160/H160,"0")</f>
        <v>53.64</v>
      </c>
      <c r="BO160" s="64">
        <f t="shared" ref="BO160:BO168" si="14">IFERROR(1/J160*(X160/H160),"0")</f>
        <v>8.8383838383838384E-2</v>
      </c>
      <c r="BP160" s="64">
        <f t="shared" ref="BP160:BP168" si="15">IFERROR(1/J160*(Y160/H160),"0")</f>
        <v>9.0909090909090912E-2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15</v>
      </c>
      <c r="Y162" s="542">
        <f t="shared" si="11"/>
        <v>16.8</v>
      </c>
      <c r="Z162" s="36">
        <f>IFERROR(IF(Y162=0,"",ROUNDUP(Y162/H162,0)*0.00902),"")</f>
        <v>3.6080000000000001E-2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15.75</v>
      </c>
      <c r="BN162" s="64">
        <f t="shared" si="13"/>
        <v>17.64</v>
      </c>
      <c r="BO162" s="64">
        <f t="shared" si="14"/>
        <v>2.7056277056277056E-2</v>
      </c>
      <c r="BP162" s="64">
        <f t="shared" si="15"/>
        <v>3.0303030303030304E-2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18</v>
      </c>
      <c r="Y163" s="542">
        <f t="shared" si="11"/>
        <v>18.900000000000002</v>
      </c>
      <c r="Z163" s="36">
        <f>IFERROR(IF(Y163=0,"",ROUNDUP(Y163/H163,0)*0.00502),"")</f>
        <v>4.5179999999999998E-2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19.114285714285714</v>
      </c>
      <c r="BN163" s="64">
        <f t="shared" si="13"/>
        <v>20.07</v>
      </c>
      <c r="BO163" s="64">
        <f t="shared" si="14"/>
        <v>3.6630036630036632E-2</v>
      </c>
      <c r="BP163" s="64">
        <f t="shared" si="15"/>
        <v>3.8461538461538464E-2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35</v>
      </c>
      <c r="Y166" s="542">
        <f t="shared" si="11"/>
        <v>35.700000000000003</v>
      </c>
      <c r="Z166" s="36">
        <f>IFERROR(IF(Y166=0,"",ROUNDUP(Y166/H166,0)*0.00502),"")</f>
        <v>8.5339999999999999E-2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36.666666666666664</v>
      </c>
      <c r="BN166" s="64">
        <f t="shared" si="13"/>
        <v>37.4</v>
      </c>
      <c r="BO166" s="64">
        <f t="shared" si="14"/>
        <v>7.1225071225071226E-2</v>
      </c>
      <c r="BP166" s="64">
        <f t="shared" si="15"/>
        <v>7.2649572649572655E-2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40.476190476190474</v>
      </c>
      <c r="Y169" s="543">
        <f>IFERROR(Y160/H160,"0")+IFERROR(Y161/H161,"0")+IFERROR(Y162/H162,"0")+IFERROR(Y163/H163,"0")+IFERROR(Y164/H164,"0")+IFERROR(Y165/H165,"0")+IFERROR(Y166/H166,"0")+IFERROR(Y167/H167,"0")+IFERROR(Y168/H168,"0")</f>
        <v>42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0.27483999999999997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117</v>
      </c>
      <c r="Y170" s="543">
        <f>IFERROR(SUM(Y160:Y168),"0")</f>
        <v>121.80000000000001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211</v>
      </c>
      <c r="Y193" s="542">
        <f t="shared" ref="Y193:Y200" si="16">IFERROR(IF(X193="",0,CEILING((X193/$H193),1)*$H193),"")</f>
        <v>216</v>
      </c>
      <c r="Z193" s="36">
        <f>IFERROR(IF(Y193=0,"",ROUNDUP(Y193/H193,0)*0.00902),"")</f>
        <v>0.36080000000000001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219.20555555555555</v>
      </c>
      <c r="BN193" s="64">
        <f t="shared" ref="BN193:BN200" si="18">IFERROR(Y193*I193/H193,"0")</f>
        <v>224.39999999999998</v>
      </c>
      <c r="BO193" s="64">
        <f t="shared" ref="BO193:BO200" si="19">IFERROR(1/J193*(X193/H193),"0")</f>
        <v>0.29601571268237931</v>
      </c>
      <c r="BP193" s="64">
        <f t="shared" ref="BP193:BP200" si="20">IFERROR(1/J193*(Y193/H193),"0")</f>
        <v>0.30303030303030304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48</v>
      </c>
      <c r="Y194" s="542">
        <f t="shared" si="16"/>
        <v>48.6</v>
      </c>
      <c r="Z194" s="36">
        <f>IFERROR(IF(Y194=0,"",ROUNDUP(Y194/H194,0)*0.00902),"")</f>
        <v>8.1180000000000002E-2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49.866666666666667</v>
      </c>
      <c r="BN194" s="64">
        <f t="shared" si="18"/>
        <v>50.49</v>
      </c>
      <c r="BO194" s="64">
        <f t="shared" si="19"/>
        <v>6.7340067340067325E-2</v>
      </c>
      <c r="BP194" s="64">
        <f t="shared" si="20"/>
        <v>6.8181818181818177E-2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13</v>
      </c>
      <c r="Y198" s="542">
        <f t="shared" si="16"/>
        <v>14.4</v>
      </c>
      <c r="Z198" s="36">
        <f>IFERROR(IF(Y198=0,"",ROUNDUP(Y198/H198,0)*0.00502),"")</f>
        <v>4.0160000000000001E-2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13.722222222222221</v>
      </c>
      <c r="BN198" s="64">
        <f t="shared" si="18"/>
        <v>15.2</v>
      </c>
      <c r="BO198" s="64">
        <f t="shared" si="19"/>
        <v>3.0864197530864203E-2</v>
      </c>
      <c r="BP198" s="64">
        <f t="shared" si="20"/>
        <v>3.4188034188034191E-2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8</v>
      </c>
      <c r="Y200" s="542">
        <f t="shared" si="16"/>
        <v>9</v>
      </c>
      <c r="Z200" s="36">
        <f>IFERROR(IF(Y200=0,"",ROUNDUP(Y200/H200,0)*0.00502),"")</f>
        <v>2.5100000000000001E-2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8.4444444444444446</v>
      </c>
      <c r="BN200" s="64">
        <f t="shared" si="18"/>
        <v>9.4999999999999982</v>
      </c>
      <c r="BO200" s="64">
        <f t="shared" si="19"/>
        <v>1.8993352326685663E-2</v>
      </c>
      <c r="BP200" s="64">
        <f t="shared" si="20"/>
        <v>2.1367521367521368E-2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59.629629629629619</v>
      </c>
      <c r="Y201" s="543">
        <f>IFERROR(Y193/H193,"0")+IFERROR(Y194/H194,"0")+IFERROR(Y195/H195,"0")+IFERROR(Y196/H196,"0")+IFERROR(Y197/H197,"0")+IFERROR(Y198/H198,"0")+IFERROR(Y199/H199,"0")+IFERROR(Y200/H200,"0")</f>
        <v>62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0.50724000000000002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280</v>
      </c>
      <c r="Y202" s="543">
        <f>IFERROR(SUM(Y193:Y200),"0")</f>
        <v>288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66</v>
      </c>
      <c r="Y207" s="542">
        <f t="shared" si="21"/>
        <v>67.2</v>
      </c>
      <c r="Z207" s="36">
        <f t="shared" ref="Z207:Z212" si="26">IFERROR(IF(Y207=0,"",ROUNDUP(Y207/H207,0)*0.00651),"")</f>
        <v>0.18228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73.424999999999997</v>
      </c>
      <c r="BN207" s="64">
        <f t="shared" si="23"/>
        <v>74.760000000000005</v>
      </c>
      <c r="BO207" s="64">
        <f t="shared" si="24"/>
        <v>0.15109890109890112</v>
      </c>
      <c r="BP207" s="64">
        <f t="shared" si="25"/>
        <v>0.15384615384615388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0</v>
      </c>
      <c r="Y209" s="54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27.5</v>
      </c>
      <c r="Y213" s="543">
        <f>IFERROR(Y204/H204,"0")+IFERROR(Y205/H205,"0")+IFERROR(Y206/H206,"0")+IFERROR(Y207/H207,"0")+IFERROR(Y208/H208,"0")+IFERROR(Y209/H209,"0")+IFERROR(Y210/H210,"0")+IFERROR(Y211/H211,"0")+IFERROR(Y212/H212,"0")</f>
        <v>28.000000000000004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0.18228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66</v>
      </c>
      <c r="Y214" s="543">
        <f>IFERROR(SUM(Y204:Y212),"0")</f>
        <v>67.2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4</v>
      </c>
      <c r="Y222" s="542">
        <f t="shared" ref="Y222:Y230" si="27">IFERROR(IF(X222="",0,CEILING((X222/$H222),1)*$H222),"")</f>
        <v>11.6</v>
      </c>
      <c r="Z222" s="36">
        <f>IFERROR(IF(Y222=0,"",ROUNDUP(Y222/H222,0)*0.01898),"")</f>
        <v>1.898E-2</v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4.1500000000000004</v>
      </c>
      <c r="BN222" s="64">
        <f t="shared" ref="BN222:BN230" si="29">IFERROR(Y222*I222/H222,"0")</f>
        <v>12.035</v>
      </c>
      <c r="BO222" s="64">
        <f t="shared" ref="BO222:BO230" si="30">IFERROR(1/J222*(X222/H222),"0")</f>
        <v>5.387931034482759E-3</v>
      </c>
      <c r="BP222" s="64">
        <f t="shared" ref="BP222:BP230" si="31">IFERROR(1/J222*(Y222/H222),"0")</f>
        <v>1.5625E-2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0.34482758620689657</v>
      </c>
      <c r="Y231" s="543">
        <f>IFERROR(Y222/H222,"0")+IFERROR(Y223/H223,"0")+IFERROR(Y224/H224,"0")+IFERROR(Y225/H225,"0")+IFERROR(Y226/H226,"0")+IFERROR(Y227/H227,"0")+IFERROR(Y228/H228,"0")+IFERROR(Y229/H229,"0")+IFERROR(Y230/H230,"0")</f>
        <v>1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1.898E-2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4</v>
      </c>
      <c r="Y232" s="543">
        <f>IFERROR(SUM(Y222:Y230),"0")</f>
        <v>11.6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13</v>
      </c>
      <c r="Y269" s="542">
        <f>IFERROR(IF(X269="",0,CEILING((X269/$H269),1)*$H269),"")</f>
        <v>14.399999999999999</v>
      </c>
      <c r="Z269" s="36">
        <f>IFERROR(IF(Y269=0,"",ROUNDUP(Y269/H269,0)*0.00651),"")</f>
        <v>3.9059999999999997E-2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13.975</v>
      </c>
      <c r="BN269" s="64">
        <f>IFERROR(Y269*I269/H269,"0")</f>
        <v>15.479999999999999</v>
      </c>
      <c r="BO269" s="64">
        <f>IFERROR(1/J269*(X269/H269),"0")</f>
        <v>2.9761904761904767E-2</v>
      </c>
      <c r="BP269" s="64">
        <f>IFERROR(1/J269*(Y269/H269),"0")</f>
        <v>3.2967032967032968E-2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5.416666666666667</v>
      </c>
      <c r="Y270" s="543">
        <f>IFERROR(Y267/H267,"0")+IFERROR(Y268/H268,"0")+IFERROR(Y269/H269,"0")</f>
        <v>6</v>
      </c>
      <c r="Z270" s="543">
        <f>IFERROR(IF(Z267="",0,Z267),"0")+IFERROR(IF(Z268="",0,Z268),"0")+IFERROR(IF(Z269="",0,Z269),"0")</f>
        <v>3.9059999999999997E-2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13</v>
      </c>
      <c r="Y271" s="543">
        <f>IFERROR(SUM(Y267:Y269),"0")</f>
        <v>14.399999999999999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4</v>
      </c>
      <c r="Y302" s="542">
        <f t="shared" si="33"/>
        <v>5.4</v>
      </c>
      <c r="Z302" s="36">
        <f>IFERROR(IF(Y302=0,"",ROUNDUP(Y302/H302,0)*0.00651),"")</f>
        <v>1.9529999999999999E-2</v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4.5066666666666668</v>
      </c>
      <c r="BN302" s="64">
        <f t="shared" si="35"/>
        <v>6.0839999999999996</v>
      </c>
      <c r="BO302" s="64">
        <f t="shared" si="36"/>
        <v>1.2210012210012212E-2</v>
      </c>
      <c r="BP302" s="64">
        <f t="shared" si="37"/>
        <v>1.6483516483516484E-2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2.2222222222222223</v>
      </c>
      <c r="Y303" s="543">
        <f>IFERROR(Y296/H296,"0")+IFERROR(Y297/H297,"0")+IFERROR(Y298/H298,"0")+IFERROR(Y299/H299,"0")+IFERROR(Y300/H300,"0")+IFERROR(Y301/H301,"0")+IFERROR(Y302/H302,"0")</f>
        <v>3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1.9529999999999999E-2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4</v>
      </c>
      <c r="Y304" s="543">
        <f>IFERROR(SUM(Y296:Y302),"0")</f>
        <v>5.4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17</v>
      </c>
      <c r="Y314" s="542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18.050357142857145</v>
      </c>
      <c r="BN314" s="64">
        <f>IFERROR(Y314*I314/H314,"0")</f>
        <v>26.757000000000001</v>
      </c>
      <c r="BO314" s="64">
        <f>IFERROR(1/J314*(X314/H314),"0")</f>
        <v>3.1622023809523808E-2</v>
      </c>
      <c r="BP314" s="64">
        <f>IFERROR(1/J314*(Y314/H314),"0")</f>
        <v>4.6875E-2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2.0238095238095237</v>
      </c>
      <c r="Y317" s="543">
        <f>IFERROR(Y314/H314,"0")+IFERROR(Y315/H315,"0")+IFERROR(Y316/H316,"0")</f>
        <v>3</v>
      </c>
      <c r="Z317" s="543">
        <f>IFERROR(IF(Z314="",0,Z314),"0")+IFERROR(IF(Z315="",0,Z315),"0")+IFERROR(IF(Z316="",0,Z316),"0")</f>
        <v>5.6940000000000004E-2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17</v>
      </c>
      <c r="Y318" s="543">
        <f>IFERROR(SUM(Y314:Y316),"0")</f>
        <v>25.200000000000003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0</v>
      </c>
      <c r="Y342" s="542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264</v>
      </c>
      <c r="Y343" s="542">
        <f t="shared" si="38"/>
        <v>270</v>
      </c>
      <c r="Z343" s="36">
        <f>IFERROR(IF(Y343=0,"",ROUNDUP(Y343/H343,0)*0.02175),"")</f>
        <v>0.39149999999999996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272.44800000000004</v>
      </c>
      <c r="BN343" s="64">
        <f t="shared" si="40"/>
        <v>278.64000000000004</v>
      </c>
      <c r="BO343" s="64">
        <f t="shared" si="41"/>
        <v>0.3666666666666667</v>
      </c>
      <c r="BP343" s="64">
        <f t="shared" si="42"/>
        <v>0.375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0</v>
      </c>
      <c r="Y344" s="542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386</v>
      </c>
      <c r="Y345" s="542">
        <f t="shared" si="38"/>
        <v>390</v>
      </c>
      <c r="Z345" s="36">
        <f>IFERROR(IF(Y345=0,"",ROUNDUP(Y345/H345,0)*0.02175),"")</f>
        <v>0.5655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398.35199999999998</v>
      </c>
      <c r="BN345" s="64">
        <f t="shared" si="40"/>
        <v>402.47999999999996</v>
      </c>
      <c r="BO345" s="64">
        <f t="shared" si="41"/>
        <v>0.53611111111111109</v>
      </c>
      <c r="BP345" s="64">
        <f t="shared" si="42"/>
        <v>0.54166666666666663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43.333333333333336</v>
      </c>
      <c r="Y349" s="543">
        <f>IFERROR(Y342/H342,"0")+IFERROR(Y343/H343,"0")+IFERROR(Y344/H344,"0")+IFERROR(Y345/H345,"0")+IFERROR(Y346/H346,"0")+IFERROR(Y347/H347,"0")+IFERROR(Y348/H348,"0")</f>
        <v>44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0.95699999999999996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650</v>
      </c>
      <c r="Y350" s="543">
        <f>IFERROR(SUM(Y342:Y348),"0")</f>
        <v>660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483</v>
      </c>
      <c r="Y352" s="542">
        <f>IFERROR(IF(X352="",0,CEILING((X352/$H352),1)*$H352),"")</f>
        <v>495</v>
      </c>
      <c r="Z352" s="36">
        <f>IFERROR(IF(Y352=0,"",ROUNDUP(Y352/H352,0)*0.02175),"")</f>
        <v>0.71775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498.45600000000002</v>
      </c>
      <c r="BN352" s="64">
        <f>IFERROR(Y352*I352/H352,"0")</f>
        <v>510.84000000000003</v>
      </c>
      <c r="BO352" s="64">
        <f>IFERROR(1/J352*(X352/H352),"0")</f>
        <v>0.67083333333333339</v>
      </c>
      <c r="BP352" s="64">
        <f>IFERROR(1/J352*(Y352/H352),"0")</f>
        <v>0.6875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32.200000000000003</v>
      </c>
      <c r="Y354" s="543">
        <f>IFERROR(Y352/H352,"0")+IFERROR(Y353/H353,"0")</f>
        <v>33</v>
      </c>
      <c r="Z354" s="543">
        <f>IFERROR(IF(Z352="",0,Z352),"0")+IFERROR(IF(Z353="",0,Z353),"0")</f>
        <v>0.71775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483</v>
      </c>
      <c r="Y355" s="543">
        <f>IFERROR(SUM(Y352:Y353),"0")</f>
        <v>495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14</v>
      </c>
      <c r="Y362" s="542">
        <f>IFERROR(IF(X362="",0,CEILING((X362/$H362),1)*$H362),"")</f>
        <v>18</v>
      </c>
      <c r="Z362" s="36">
        <f>IFERROR(IF(Y362=0,"",ROUNDUP(Y362/H362,0)*0.01898),"")</f>
        <v>3.7960000000000001E-2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14.807333333333332</v>
      </c>
      <c r="BN362" s="64">
        <f>IFERROR(Y362*I362/H362,"0")</f>
        <v>19.038</v>
      </c>
      <c r="BO362" s="64">
        <f>IFERROR(1/J362*(X362/H362),"0")</f>
        <v>2.4305555555555556E-2</v>
      </c>
      <c r="BP362" s="64">
        <f>IFERROR(1/J362*(Y362/H362),"0")</f>
        <v>3.125E-2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1.5555555555555556</v>
      </c>
      <c r="Y363" s="543">
        <f>IFERROR(Y362/H362,"0")</f>
        <v>2</v>
      </c>
      <c r="Z363" s="543">
        <f>IFERROR(IF(Z362="",0,Z362),"0")</f>
        <v>3.7960000000000001E-2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14</v>
      </c>
      <c r="Y364" s="543">
        <f>IFERROR(SUM(Y362:Y362),"0")</f>
        <v>18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7</v>
      </c>
      <c r="Y367" s="542">
        <f>IFERROR(IF(X367="",0,CEILING((X367/$H367),1)*$H367),"")</f>
        <v>10.8</v>
      </c>
      <c r="Z367" s="36">
        <f>IFERROR(IF(Y367=0,"",ROUNDUP(Y367/H367,0)*0.01898),"")</f>
        <v>1.898E-2</v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7.2819444444444432</v>
      </c>
      <c r="BN367" s="64">
        <f>IFERROR(Y367*I367/H367,"0")</f>
        <v>11.234999999999999</v>
      </c>
      <c r="BO367" s="64">
        <f>IFERROR(1/J367*(X367/H367),"0")</f>
        <v>1.0127314814814815E-2</v>
      </c>
      <c r="BP367" s="64">
        <f>IFERROR(1/J367*(Y367/H367),"0")</f>
        <v>1.5625E-2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0.64814814814814814</v>
      </c>
      <c r="Y370" s="543">
        <f>IFERROR(Y367/H367,"0")+IFERROR(Y368/H368,"0")+IFERROR(Y369/H369,"0")</f>
        <v>1</v>
      </c>
      <c r="Z370" s="543">
        <f>IFERROR(IF(Z367="",0,Z367),"0")+IFERROR(IF(Z368="",0,Z368),"0")+IFERROR(IF(Z369="",0,Z369),"0")</f>
        <v>1.898E-2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7</v>
      </c>
      <c r="Y371" s="543">
        <f>IFERROR(SUM(Y367:Y369),"0")</f>
        <v>10.8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88</v>
      </c>
      <c r="Y377" s="542">
        <f>IFERROR(IF(X377="",0,CEILING((X377/$H377),1)*$H377),"")</f>
        <v>90</v>
      </c>
      <c r="Z377" s="36">
        <f>IFERROR(IF(Y377=0,"",ROUNDUP(Y377/H377,0)*0.01898),"")</f>
        <v>0.1898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93.074666666666673</v>
      </c>
      <c r="BN377" s="64">
        <f>IFERROR(Y377*I377/H377,"0")</f>
        <v>95.19</v>
      </c>
      <c r="BO377" s="64">
        <f>IFERROR(1/J377*(X377/H377),"0")</f>
        <v>0.15277777777777779</v>
      </c>
      <c r="BP377" s="64">
        <f>IFERROR(1/J377*(Y377/H377),"0")</f>
        <v>0.15625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9.7777777777777786</v>
      </c>
      <c r="Y379" s="543">
        <f>IFERROR(Y377/H377,"0")+IFERROR(Y378/H378,"0")</f>
        <v>10</v>
      </c>
      <c r="Z379" s="543">
        <f>IFERROR(IF(Z377="",0,Z377),"0")+IFERROR(IF(Z378="",0,Z378),"0")</f>
        <v>0.1898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88</v>
      </c>
      <c r="Y380" s="543">
        <f>IFERROR(SUM(Y377:Y378),"0")</f>
        <v>90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4</v>
      </c>
      <c r="Y388" s="542">
        <f t="shared" ref="Y388:Y396" si="43">IFERROR(IF(X388="",0,CEILING((X388/$H388),1)*$H388),"")</f>
        <v>5.4</v>
      </c>
      <c r="Z388" s="36">
        <f>IFERROR(IF(Y388=0,"",ROUNDUP(Y388/H388,0)*0.00902),"")</f>
        <v>9.0200000000000002E-3</v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4.1555555555555559</v>
      </c>
      <c r="BN388" s="64">
        <f t="shared" ref="BN388:BN396" si="45">IFERROR(Y388*I388/H388,"0")</f>
        <v>5.61</v>
      </c>
      <c r="BO388" s="64">
        <f t="shared" ref="BO388:BO396" si="46">IFERROR(1/J388*(X388/H388),"0")</f>
        <v>5.6116722783389446E-3</v>
      </c>
      <c r="BP388" s="64">
        <f t="shared" ref="BP388:BP396" si="47">IFERROR(1/J388*(Y388/H388),"0")</f>
        <v>7.575757575757576E-3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0.7407407407407407</v>
      </c>
      <c r="Y397" s="543">
        <f>IFERROR(Y388/H388,"0")+IFERROR(Y389/H389,"0")+IFERROR(Y390/H390,"0")+IFERROR(Y391/H391,"0")+IFERROR(Y392/H392,"0")+IFERROR(Y393/H393,"0")+IFERROR(Y394/H394,"0")+IFERROR(Y395/H395,"0")+IFERROR(Y396/H396,"0")</f>
        <v>1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9.0200000000000002E-3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4</v>
      </c>
      <c r="Y398" s="543">
        <f>IFERROR(SUM(Y388:Y396),"0")</f>
        <v>5.4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38</v>
      </c>
      <c r="Y410" s="542">
        <f>IFERROR(IF(X410="",0,CEILING((X410/$H410),1)*$H410),"")</f>
        <v>43.2</v>
      </c>
      <c r="Z410" s="36">
        <f>IFERROR(IF(Y410=0,"",ROUNDUP(Y410/H410,0)*0.00902),"")</f>
        <v>7.2160000000000002E-2</v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39.477777777777774</v>
      </c>
      <c r="BN410" s="64">
        <f>IFERROR(Y410*I410/H410,"0")</f>
        <v>44.88</v>
      </c>
      <c r="BO410" s="64">
        <f>IFERROR(1/J410*(X410/H410),"0")</f>
        <v>5.3310886644219971E-2</v>
      </c>
      <c r="BP410" s="64">
        <f>IFERROR(1/J410*(Y410/H410),"0")</f>
        <v>6.0606060606060608E-2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7.0370370370370363</v>
      </c>
      <c r="Y414" s="543">
        <f>IFERROR(Y410/H410,"0")+IFERROR(Y411/H411,"0")+IFERROR(Y412/H412,"0")+IFERROR(Y413/H413,"0")</f>
        <v>8</v>
      </c>
      <c r="Z414" s="543">
        <f>IFERROR(IF(Z410="",0,Z410),"0")+IFERROR(IF(Z411="",0,Z411),"0")+IFERROR(IF(Z412="",0,Z412),"0")+IFERROR(IF(Z413="",0,Z413),"0")</f>
        <v>7.2160000000000002E-2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38</v>
      </c>
      <c r="Y415" s="543">
        <f>IFERROR(SUM(Y410:Y413),"0")</f>
        <v>43.2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4301012145</v>
      </c>
      <c r="D431" s="545">
        <v>4607091383522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8" t="s">
        <v>657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45">
        <v>4680115885226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171</v>
      </c>
      <c r="Y434" s="542">
        <f t="shared" si="48"/>
        <v>174.24</v>
      </c>
      <c r="Z434" s="36">
        <f t="shared" si="49"/>
        <v>0.39468000000000003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182.65909090909088</v>
      </c>
      <c r="BN434" s="64">
        <f t="shared" si="51"/>
        <v>186.12</v>
      </c>
      <c r="BO434" s="64">
        <f t="shared" si="52"/>
        <v>0.31140734265734266</v>
      </c>
      <c r="BP434" s="64">
        <f t="shared" si="53"/>
        <v>0.31730769230769235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32.386363636363633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33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0.39468000000000003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171</v>
      </c>
      <c r="Y441" s="543">
        <f>IFERROR(SUM(Y429:Y439),"0")</f>
        <v>174.24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0</v>
      </c>
      <c r="Y443" s="542">
        <f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0</v>
      </c>
      <c r="Y446" s="543">
        <f>IFERROR(Y443/H443,"0")+IFERROR(Y444/H444,"0")+IFERROR(Y445/H445,"0")</f>
        <v>0</v>
      </c>
      <c r="Z446" s="543">
        <f>IFERROR(IF(Z443="",0,Z443),"0")+IFERROR(IF(Z444="",0,Z444),"0")+IFERROR(IF(Z445="",0,Z445),"0")</f>
        <v>0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0</v>
      </c>
      <c r="Y447" s="543">
        <f>IFERROR(SUM(Y443:Y445),"0")</f>
        <v>0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38</v>
      </c>
      <c r="Y449" s="542">
        <f t="shared" ref="Y449:Y454" si="54">IFERROR(IF(X449="",0,CEILING((X449/$H449),1)*$H449),"")</f>
        <v>42.24</v>
      </c>
      <c r="Z449" s="36">
        <f>IFERROR(IF(Y449=0,"",ROUNDUP(Y449/H449,0)*0.01196),"")</f>
        <v>9.5680000000000001E-2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40.590909090909086</v>
      </c>
      <c r="BN449" s="64">
        <f t="shared" ref="BN449:BN454" si="56">IFERROR(Y449*I449/H449,"0")</f>
        <v>45.12</v>
      </c>
      <c r="BO449" s="64">
        <f t="shared" ref="BO449:BO454" si="57">IFERROR(1/J449*(X449/H449),"0")</f>
        <v>6.9201631701631697E-2</v>
      </c>
      <c r="BP449" s="64">
        <f t="shared" ref="BP449:BP454" si="58">IFERROR(1/J449*(Y449/H449),"0")</f>
        <v>7.6923076923076927E-2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0</v>
      </c>
      <c r="Y450" s="542">
        <f t="shared" si="54"/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117</v>
      </c>
      <c r="Y451" s="542">
        <f t="shared" si="54"/>
        <v>121.44000000000001</v>
      </c>
      <c r="Z451" s="36">
        <f>IFERROR(IF(Y451=0,"",ROUNDUP(Y451/H451,0)*0.01196),"")</f>
        <v>0.27507999999999999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124.97727272727272</v>
      </c>
      <c r="BN451" s="64">
        <f t="shared" si="56"/>
        <v>129.72</v>
      </c>
      <c r="BO451" s="64">
        <f t="shared" si="57"/>
        <v>0.2130681818181818</v>
      </c>
      <c r="BP451" s="64">
        <f t="shared" si="58"/>
        <v>0.22115384615384617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29.356060606060602</v>
      </c>
      <c r="Y455" s="543">
        <f>IFERROR(Y449/H449,"0")+IFERROR(Y450/H450,"0")+IFERROR(Y451/H451,"0")+IFERROR(Y452/H452,"0")+IFERROR(Y453/H453,"0")+IFERROR(Y454/H454,"0")</f>
        <v>31</v>
      </c>
      <c r="Z455" s="543">
        <f>IFERROR(IF(Z449="",0,Z449),"0")+IFERROR(IF(Z450="",0,Z450),"0")+IFERROR(IF(Z451="",0,Z451),"0")+IFERROR(IF(Z452="",0,Z452),"0")+IFERROR(IF(Z453="",0,Z453),"0")+IFERROR(IF(Z454="",0,Z454),"0")</f>
        <v>0.37075999999999998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155</v>
      </c>
      <c r="Y456" s="543">
        <f>IFERROR(SUM(Y449:Y454),"0")</f>
        <v>163.68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65</v>
      </c>
      <c r="Y484" s="542">
        <f>IFERROR(IF(X484="",0,CEILING((X484/$H484),1)*$H484),"")</f>
        <v>72</v>
      </c>
      <c r="Z484" s="36">
        <f>IFERROR(IF(Y484=0,"",ROUNDUP(Y484/H484,0)*0.01898),"")</f>
        <v>0.15184</v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68.748333333333335</v>
      </c>
      <c r="BN484" s="64">
        <f>IFERROR(Y484*I484/H484,"0")</f>
        <v>76.152000000000001</v>
      </c>
      <c r="BO484" s="64">
        <f>IFERROR(1/J484*(X484/H484),"0")</f>
        <v>0.11284722222222222</v>
      </c>
      <c r="BP484" s="64">
        <f>IFERROR(1/J484*(Y484/H484),"0")</f>
        <v>0.125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7.2222222222222223</v>
      </c>
      <c r="Y485" s="543">
        <f>IFERROR(Y484/H484,"0")</f>
        <v>8</v>
      </c>
      <c r="Z485" s="543">
        <f>IFERROR(IF(Z484="",0,Z484),"0")</f>
        <v>0.15184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65</v>
      </c>
      <c r="Y486" s="543">
        <f>IFERROR(SUM(Y484:Y484),"0")</f>
        <v>72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2655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2784.6200000000003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2778.4431087776088</v>
      </c>
      <c r="Y498" s="543">
        <f>IFERROR(SUM(BN22:BN494),"0")</f>
        <v>2914.7210000000005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5</v>
      </c>
      <c r="Y499" s="38">
        <f>ROUNDUP(SUM(BP22:BP494),0)</f>
        <v>5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2903.4431087776088</v>
      </c>
      <c r="Y500" s="543">
        <f>GrossWeightTotalR+PalletQtyTotalR*25</f>
        <v>3039.7210000000005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386.09831288969212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407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5.0857299999999999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1.2</v>
      </c>
      <c r="C507" s="46">
        <f>IFERROR(Y41*1,"0")+IFERROR(Y42*1,"0")+IFERROR(Y43*1,"0")+IFERROR(Y47*1,"0")</f>
        <v>43.800000000000004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7" s="46">
        <f>IFERROR(Y87*1,"0")+IFERROR(Y88*1,"0")+IFERROR(Y89*1,"0")+IFERROR(Y93*1,"0")+IFERROR(Y94*1,"0")+IFERROR(Y95*1,"0")+IFERROR(Y96*1,"0")</f>
        <v>260.10000000000002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213.60000000000002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121.80000000000001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355.2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11.6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14.399999999999999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30.6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1173</v>
      </c>
      <c r="U507" s="46">
        <f>IFERROR(Y367*1,"0")+IFERROR(Y368*1,"0")+IFERROR(Y369*1,"0")+IFERROR(Y373*1,"0")+IFERROR(Y377*1,"0")+IFERROR(Y378*1,"0")+IFERROR(Y382*1,"0")</f>
        <v>100.8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5.4</v>
      </c>
      <c r="W507" s="46">
        <f>IFERROR(Y406*1,"0")+IFERROR(Y410*1,"0")+IFERROR(Y411*1,"0")+IFERROR(Y412*1,"0")+IFERROR(Y413*1,"0")</f>
        <v>43.2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337.92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72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2025-09-26T08:37:51Z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