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F2CD2B6F-1D58-4EA6-9CB2-93D5D05AF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O69" i="1" s="1"/>
  <c r="AI69" i="1" s="1"/>
  <c r="O7" i="1"/>
  <c r="O8" i="1"/>
  <c r="O9" i="1"/>
  <c r="O10" i="1"/>
  <c r="O11" i="1"/>
  <c r="O12" i="1"/>
  <c r="P12" i="1" s="1"/>
  <c r="O13" i="1"/>
  <c r="O14" i="1"/>
  <c r="O15" i="1"/>
  <c r="T15" i="1" s="1"/>
  <c r="O16" i="1"/>
  <c r="O17" i="1"/>
  <c r="T17" i="1" s="1"/>
  <c r="O18" i="1"/>
  <c r="O19" i="1"/>
  <c r="O20" i="1"/>
  <c r="O21" i="1"/>
  <c r="T21" i="1" s="1"/>
  <c r="O22" i="1"/>
  <c r="O23" i="1"/>
  <c r="O24" i="1"/>
  <c r="O25" i="1"/>
  <c r="O26" i="1"/>
  <c r="T26" i="1" s="1"/>
  <c r="O27" i="1"/>
  <c r="O28" i="1"/>
  <c r="O29" i="1"/>
  <c r="T29" i="1" s="1"/>
  <c r="O30" i="1"/>
  <c r="T30" i="1" s="1"/>
  <c r="O31" i="1"/>
  <c r="O32" i="1"/>
  <c r="O33" i="1"/>
  <c r="O34" i="1"/>
  <c r="T34" i="1" s="1"/>
  <c r="O35" i="1"/>
  <c r="T35" i="1" s="1"/>
  <c r="O36" i="1"/>
  <c r="O37" i="1"/>
  <c r="P37" i="1" s="1"/>
  <c r="O38" i="1"/>
  <c r="O39" i="1"/>
  <c r="O40" i="1"/>
  <c r="O41" i="1"/>
  <c r="O42" i="1"/>
  <c r="O43" i="1"/>
  <c r="U43" i="1" s="1"/>
  <c r="O44" i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O63" i="1"/>
  <c r="O64" i="1"/>
  <c r="O65" i="1"/>
  <c r="P65" i="1" s="1"/>
  <c r="O66" i="1"/>
  <c r="O67" i="1"/>
  <c r="P67" i="1" s="1"/>
  <c r="O68" i="1"/>
  <c r="T68" i="1" s="1"/>
  <c r="O70" i="1"/>
  <c r="O71" i="1"/>
  <c r="O72" i="1"/>
  <c r="O73" i="1"/>
  <c r="O74" i="1"/>
  <c r="O6" i="1"/>
  <c r="K74" i="1"/>
  <c r="K73" i="1"/>
  <c r="K72" i="1"/>
  <c r="K71" i="1"/>
  <c r="K70" i="1"/>
  <c r="AG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6" i="1" l="1"/>
  <c r="P6" i="1"/>
  <c r="U73" i="1"/>
  <c r="P73" i="1"/>
  <c r="U71" i="1"/>
  <c r="P71" i="1"/>
  <c r="U66" i="1"/>
  <c r="U64" i="1"/>
  <c r="P64" i="1"/>
  <c r="U62" i="1"/>
  <c r="U58" i="1"/>
  <c r="P58" i="1"/>
  <c r="U56" i="1"/>
  <c r="P56" i="1"/>
  <c r="U54" i="1"/>
  <c r="P54" i="1"/>
  <c r="U52" i="1"/>
  <c r="U50" i="1"/>
  <c r="P50" i="1"/>
  <c r="U48" i="1"/>
  <c r="U46" i="1"/>
  <c r="U44" i="1"/>
  <c r="U42" i="1"/>
  <c r="P42" i="1"/>
  <c r="U40" i="1"/>
  <c r="U38" i="1"/>
  <c r="P38" i="1"/>
  <c r="U36" i="1"/>
  <c r="P36" i="1"/>
  <c r="U32" i="1"/>
  <c r="P32" i="1"/>
  <c r="U28" i="1"/>
  <c r="P28" i="1"/>
  <c r="U24" i="1"/>
  <c r="U22" i="1"/>
  <c r="P22" i="1"/>
  <c r="U12" i="1"/>
  <c r="U8" i="1"/>
  <c r="P8" i="1"/>
  <c r="AM69" i="1"/>
  <c r="Q69" i="1"/>
  <c r="T69" i="1" s="1"/>
  <c r="U74" i="1"/>
  <c r="P74" i="1"/>
  <c r="U72" i="1"/>
  <c r="U70" i="1"/>
  <c r="P70" i="1"/>
  <c r="U67" i="1"/>
  <c r="U65" i="1"/>
  <c r="U63" i="1"/>
  <c r="P63" i="1"/>
  <c r="U57" i="1"/>
  <c r="P57" i="1"/>
  <c r="U55" i="1"/>
  <c r="U53" i="1"/>
  <c r="U51" i="1"/>
  <c r="U49" i="1"/>
  <c r="P49" i="1"/>
  <c r="U47" i="1"/>
  <c r="P47" i="1"/>
  <c r="U45" i="1"/>
  <c r="U41" i="1"/>
  <c r="P41" i="1"/>
  <c r="U39" i="1"/>
  <c r="P39" i="1"/>
  <c r="U37" i="1"/>
  <c r="U33" i="1"/>
  <c r="P33" i="1"/>
  <c r="U31" i="1"/>
  <c r="P31" i="1"/>
  <c r="U27" i="1"/>
  <c r="P27" i="1"/>
  <c r="U25" i="1"/>
  <c r="U23" i="1"/>
  <c r="U19" i="1"/>
  <c r="P19" i="1"/>
  <c r="U13" i="1"/>
  <c r="P13" i="1"/>
  <c r="U11" i="1"/>
  <c r="P11" i="1"/>
  <c r="U9" i="1"/>
  <c r="P9" i="1"/>
  <c r="U7" i="1"/>
  <c r="E5" i="1"/>
  <c r="K69" i="1"/>
  <c r="U69" i="1"/>
  <c r="K5" i="1"/>
  <c r="U61" i="1"/>
  <c r="U59" i="1"/>
  <c r="U35" i="1"/>
  <c r="U29" i="1"/>
  <c r="U21" i="1"/>
  <c r="U17" i="1"/>
  <c r="T43" i="1"/>
  <c r="U68" i="1"/>
  <c r="U60" i="1"/>
  <c r="U34" i="1"/>
  <c r="U30" i="1"/>
  <c r="U26" i="1"/>
  <c r="U15" i="1"/>
  <c r="T20" i="1"/>
  <c r="U20" i="1"/>
  <c r="T18" i="1"/>
  <c r="U18" i="1"/>
  <c r="T16" i="1"/>
  <c r="U16" i="1"/>
  <c r="T14" i="1"/>
  <c r="U14" i="1"/>
  <c r="T10" i="1"/>
  <c r="U10" i="1"/>
  <c r="O5" i="1"/>
  <c r="AJ69" i="1"/>
  <c r="AI7" i="1" l="1"/>
  <c r="AG7" i="1"/>
  <c r="AI9" i="1"/>
  <c r="AG9" i="1"/>
  <c r="AG11" i="1"/>
  <c r="AI11" i="1"/>
  <c r="AG13" i="1"/>
  <c r="AI13" i="1"/>
  <c r="AI19" i="1"/>
  <c r="AG19" i="1"/>
  <c r="AI23" i="1"/>
  <c r="AG23" i="1"/>
  <c r="AI25" i="1"/>
  <c r="AG25" i="1"/>
  <c r="AI27" i="1"/>
  <c r="AG27" i="1"/>
  <c r="AI31" i="1"/>
  <c r="AG31" i="1"/>
  <c r="AG33" i="1"/>
  <c r="AI33" i="1"/>
  <c r="AI37" i="1"/>
  <c r="AG37" i="1"/>
  <c r="AI39" i="1"/>
  <c r="AG39" i="1"/>
  <c r="AI41" i="1"/>
  <c r="AG41" i="1"/>
  <c r="AI45" i="1"/>
  <c r="AG45" i="1"/>
  <c r="AI47" i="1"/>
  <c r="AG47" i="1"/>
  <c r="AI49" i="1"/>
  <c r="AG49" i="1"/>
  <c r="AG51" i="1"/>
  <c r="AI51" i="1"/>
  <c r="AI53" i="1"/>
  <c r="AG53" i="1"/>
  <c r="AI55" i="1"/>
  <c r="AG55" i="1"/>
  <c r="AI57" i="1"/>
  <c r="AG57" i="1"/>
  <c r="AG63" i="1"/>
  <c r="AI63" i="1"/>
  <c r="AG65" i="1"/>
  <c r="AI65" i="1"/>
  <c r="AI67" i="1"/>
  <c r="AG67" i="1"/>
  <c r="AI70" i="1"/>
  <c r="AG70" i="1"/>
  <c r="AI72" i="1"/>
  <c r="AG72" i="1"/>
  <c r="AI74" i="1"/>
  <c r="AG74" i="1"/>
  <c r="AI8" i="1"/>
  <c r="AG8" i="1"/>
  <c r="AI12" i="1"/>
  <c r="AG12" i="1"/>
  <c r="AI22" i="1"/>
  <c r="AG22" i="1"/>
  <c r="AI24" i="1"/>
  <c r="AG24" i="1"/>
  <c r="AI28" i="1"/>
  <c r="AG28" i="1"/>
  <c r="AG32" i="1"/>
  <c r="AI32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G48" i="1"/>
  <c r="AI48" i="1"/>
  <c r="AG50" i="1"/>
  <c r="AI50" i="1"/>
  <c r="AI52" i="1"/>
  <c r="AG52" i="1"/>
  <c r="AI54" i="1"/>
  <c r="AG54" i="1"/>
  <c r="AI56" i="1"/>
  <c r="AG56" i="1"/>
  <c r="AI58" i="1"/>
  <c r="AG58" i="1"/>
  <c r="AG62" i="1"/>
  <c r="AI62" i="1"/>
  <c r="AG64" i="1"/>
  <c r="AI64" i="1"/>
  <c r="AI66" i="1"/>
  <c r="AG66" i="1"/>
  <c r="AI71" i="1"/>
  <c r="AG71" i="1"/>
  <c r="AI73" i="1"/>
  <c r="AG73" i="1"/>
  <c r="AG6" i="1"/>
  <c r="AI6" i="1"/>
  <c r="P5" i="1"/>
  <c r="AJ6" i="1" l="1"/>
  <c r="AI5" i="1"/>
  <c r="AM6" i="1"/>
  <c r="Q6" i="1"/>
  <c r="AJ64" i="1"/>
  <c r="Q64" i="1"/>
  <c r="T64" i="1" s="1"/>
  <c r="AM64" i="1"/>
  <c r="AJ62" i="1"/>
  <c r="Q62" i="1"/>
  <c r="T62" i="1" s="1"/>
  <c r="AM62" i="1"/>
  <c r="Q50" i="1"/>
  <c r="T50" i="1" s="1"/>
  <c r="AJ50" i="1"/>
  <c r="AM50" i="1"/>
  <c r="AM48" i="1"/>
  <c r="Q48" i="1"/>
  <c r="T48" i="1" s="1"/>
  <c r="AJ48" i="1"/>
  <c r="AM44" i="1"/>
  <c r="Q44" i="1"/>
  <c r="T44" i="1" s="1"/>
  <c r="AJ44" i="1"/>
  <c r="Q32" i="1"/>
  <c r="T32" i="1" s="1"/>
  <c r="AJ32" i="1"/>
  <c r="AM32" i="1"/>
  <c r="AJ65" i="1"/>
  <c r="Q65" i="1"/>
  <c r="T65" i="1" s="1"/>
  <c r="AM65" i="1"/>
  <c r="AJ63" i="1"/>
  <c r="Q63" i="1"/>
  <c r="T63" i="1" s="1"/>
  <c r="AM63" i="1"/>
  <c r="AM51" i="1"/>
  <c r="Q51" i="1"/>
  <c r="T51" i="1" s="1"/>
  <c r="AJ51" i="1"/>
  <c r="AM33" i="1"/>
  <c r="Q33" i="1"/>
  <c r="T33" i="1" s="1"/>
  <c r="AJ33" i="1"/>
  <c r="Q13" i="1"/>
  <c r="T13" i="1" s="1"/>
  <c r="AJ13" i="1"/>
  <c r="AM13" i="1"/>
  <c r="AM11" i="1"/>
  <c r="Q11" i="1"/>
  <c r="T11" i="1" s="1"/>
  <c r="AJ11" i="1"/>
  <c r="AG5" i="1"/>
  <c r="AM73" i="1"/>
  <c r="Q73" i="1"/>
  <c r="T73" i="1" s="1"/>
  <c r="AJ73" i="1"/>
  <c r="AM71" i="1"/>
  <c r="Q71" i="1"/>
  <c r="T71" i="1" s="1"/>
  <c r="AJ71" i="1"/>
  <c r="AJ66" i="1"/>
  <c r="Q66" i="1"/>
  <c r="T66" i="1" s="1"/>
  <c r="AM66" i="1"/>
  <c r="Q58" i="1"/>
  <c r="T58" i="1" s="1"/>
  <c r="AJ58" i="1"/>
  <c r="AM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Q46" i="1"/>
  <c r="T46" i="1" s="1"/>
  <c r="AJ46" i="1"/>
  <c r="AM46" i="1"/>
  <c r="Q42" i="1"/>
  <c r="T42" i="1" s="1"/>
  <c r="AJ42" i="1"/>
  <c r="AM42" i="1"/>
  <c r="AM40" i="1"/>
  <c r="Q40" i="1"/>
  <c r="T40" i="1" s="1"/>
  <c r="AJ40" i="1"/>
  <c r="Q38" i="1"/>
  <c r="T38" i="1" s="1"/>
  <c r="AJ38" i="1"/>
  <c r="AM38" i="1"/>
  <c r="AM36" i="1"/>
  <c r="Q36" i="1"/>
  <c r="T36" i="1" s="1"/>
  <c r="AJ36" i="1"/>
  <c r="AM28" i="1"/>
  <c r="Q28" i="1"/>
  <c r="T28" i="1" s="1"/>
  <c r="AJ28" i="1"/>
  <c r="AJ24" i="1"/>
  <c r="Q24" i="1"/>
  <c r="T24" i="1" s="1"/>
  <c r="AM24" i="1"/>
  <c r="AJ22" i="1"/>
  <c r="Q22" i="1"/>
  <c r="T22" i="1" s="1"/>
  <c r="AM22" i="1"/>
  <c r="AM12" i="1"/>
  <c r="Q12" i="1"/>
  <c r="T12" i="1" s="1"/>
  <c r="AJ12" i="1"/>
  <c r="AJ8" i="1"/>
  <c r="Q8" i="1"/>
  <c r="T8" i="1" s="1"/>
  <c r="AM8" i="1"/>
  <c r="AM74" i="1"/>
  <c r="Q74" i="1"/>
  <c r="T74" i="1" s="1"/>
  <c r="AJ74" i="1"/>
  <c r="Q72" i="1"/>
  <c r="T72" i="1" s="1"/>
  <c r="AJ72" i="1"/>
  <c r="AM72" i="1"/>
  <c r="AM70" i="1"/>
  <c r="Q70" i="1"/>
  <c r="T70" i="1" s="1"/>
  <c r="AJ70" i="1"/>
  <c r="AJ67" i="1"/>
  <c r="Q67" i="1"/>
  <c r="T67" i="1" s="1"/>
  <c r="AM67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49" i="1"/>
  <c r="AJ49" i="1"/>
  <c r="Q49" i="1"/>
  <c r="T49" i="1" s="1"/>
  <c r="AM47" i="1"/>
  <c r="Q47" i="1"/>
  <c r="T47" i="1" s="1"/>
  <c r="AJ47" i="1"/>
  <c r="AM45" i="1"/>
  <c r="AJ45" i="1"/>
  <c r="Q45" i="1"/>
  <c r="T45" i="1" s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M31" i="1"/>
  <c r="Q31" i="1"/>
  <c r="T31" i="1" s="1"/>
  <c r="AJ31" i="1"/>
  <c r="AM27" i="1"/>
  <c r="Q27" i="1"/>
  <c r="T27" i="1" s="1"/>
  <c r="AJ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9" i="1"/>
  <c r="Q9" i="1"/>
  <c r="T9" i="1" s="1"/>
  <c r="AM9" i="1"/>
  <c r="AJ7" i="1"/>
  <c r="Q7" i="1"/>
  <c r="T7" i="1" s="1"/>
  <c r="AM7" i="1"/>
  <c r="T6" i="1" l="1"/>
  <c r="Q5" i="1"/>
  <c r="AM5" i="1"/>
  <c r="AJ5" i="1"/>
</calcChain>
</file>

<file path=xl/sharedStrings.xml><?xml version="1.0" encoding="utf-8"?>
<sst xmlns="http://schemas.openxmlformats.org/spreadsheetml/2006/main" count="303" uniqueCount="128">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</sst>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57" activePane="bottomRight" state="frozen"/>
      <selection pane="topRight"/>
      <selection pane="bottomLeft"/>
      <selection pane="bottomRight" activeCell="R84" sqref="R8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15648.1</v>
      </c>
      <c r="F5" s="4">
        <f>SUM(F6:F499)</f>
        <v>22163.8</v>
      </c>
      <c r="G5" s="7"/>
      <c r="H5" s="1"/>
      <c r="I5" s="1"/>
      <c r="J5" s="4">
        <f>SUM(J6:J499)</f>
        <v>15647</v>
      </c>
      <c r="K5" s="4">
        <f>SUM(K6:K499)</f>
        <v>1.1000000000000796</v>
      </c>
      <c r="L5" s="4">
        <f>SUM(L6:L499)</f>
        <v>0</v>
      </c>
      <c r="M5" s="4">
        <f>SUM(M6:M499)</f>
        <v>0</v>
      </c>
      <c r="N5" s="4">
        <f>SUM(N6:N499)</f>
        <v>7028.6</v>
      </c>
      <c r="O5" s="4">
        <f>SUM(O6:O499)</f>
        <v>3129.619999999999</v>
      </c>
      <c r="P5" s="4">
        <f>SUM(P6:P499)</f>
        <v>15469.999999999996</v>
      </c>
      <c r="Q5" s="4">
        <f>SUM(Q6:Q499)</f>
        <v>15484.8</v>
      </c>
      <c r="R5" s="4">
        <f>SUM(R6:R499)</f>
        <v>0</v>
      </c>
      <c r="S5" s="1"/>
      <c r="T5" s="1"/>
      <c r="U5" s="1"/>
      <c r="V5" s="4">
        <f>SUM(V6:V499)</f>
        <v>2918.8</v>
      </c>
      <c r="W5" s="4">
        <f>SUM(W6:W499)</f>
        <v>2608.2600000000007</v>
      </c>
      <c r="X5" s="4">
        <f>SUM(X6:X499)</f>
        <v>2954.3999999999992</v>
      </c>
      <c r="Y5" s="4">
        <f>SUM(Y6:Y499)</f>
        <v>3075.38</v>
      </c>
      <c r="Z5" s="4">
        <f>SUM(Z6:Z499)</f>
        <v>3074.4500000000003</v>
      </c>
      <c r="AA5" s="4">
        <f>SUM(AA6:AA499)</f>
        <v>3486.2599999999993</v>
      </c>
      <c r="AB5" s="4">
        <f>SUM(AB6:AB499)</f>
        <v>3348.1199999999994</v>
      </c>
      <c r="AC5" s="4">
        <f>SUM(AC6:AC499)</f>
        <v>3026.3199999999993</v>
      </c>
      <c r="AD5" s="4">
        <f>SUM(AD6:AD499)</f>
        <v>3245.6599999999994</v>
      </c>
      <c r="AE5" s="4">
        <f>SUM(AE6:AE499)</f>
        <v>3210.1200000000008</v>
      </c>
      <c r="AF5" s="1"/>
      <c r="AG5" s="4">
        <f>SUM(AG6:AG499)</f>
        <v>6314.2199999999984</v>
      </c>
      <c r="AH5" s="7"/>
      <c r="AI5" s="12">
        <f>SUM(AI6:AI499)</f>
        <v>1650</v>
      </c>
      <c r="AJ5" s="4">
        <f>SUM(AJ6:AJ499)</f>
        <v>6335.76</v>
      </c>
      <c r="AK5" s="1"/>
      <c r="AL5" s="1"/>
      <c r="AM5" s="12">
        <f>SUM(AM6:AM499)</f>
        <v>19.62301587301587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51</v>
      </c>
      <c r="D6" s="1">
        <v>177</v>
      </c>
      <c r="E6" s="1">
        <v>183</v>
      </c>
      <c r="F6" s="1">
        <v>22</v>
      </c>
      <c r="G6" s="7">
        <v>0.22</v>
      </c>
      <c r="H6" s="1">
        <v>180</v>
      </c>
      <c r="I6" s="1" t="s">
        <v>44</v>
      </c>
      <c r="J6" s="1">
        <v>183</v>
      </c>
      <c r="K6" s="1">
        <f t="shared" ref="K6:K37" si="0">E6-J6</f>
        <v>0</v>
      </c>
      <c r="L6" s="1"/>
      <c r="M6" s="1"/>
      <c r="N6" s="1">
        <v>168</v>
      </c>
      <c r="O6" s="1">
        <f>E6/5</f>
        <v>36.6</v>
      </c>
      <c r="P6" s="5">
        <f>14*O6-N6-F6</f>
        <v>322.39999999999998</v>
      </c>
      <c r="Q6" s="5">
        <f>AH6*AI6</f>
        <v>336</v>
      </c>
      <c r="R6" s="5"/>
      <c r="S6" s="1"/>
      <c r="T6" s="1">
        <f>(F6+N6+Q6)/O6</f>
        <v>14.371584699453551</v>
      </c>
      <c r="U6" s="1">
        <f>(F6+N6)/O6</f>
        <v>5.1912568306010929</v>
      </c>
      <c r="V6" s="1">
        <v>23.4</v>
      </c>
      <c r="W6" s="1">
        <v>5.8</v>
      </c>
      <c r="X6" s="1">
        <v>17.2</v>
      </c>
      <c r="Y6" s="1">
        <v>16.399999999999999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70.927999999999997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39</v>
      </c>
      <c r="D7" s="1">
        <v>1</v>
      </c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0"/>
        <v>0</v>
      </c>
      <c r="L7" s="1"/>
      <c r="M7" s="1"/>
      <c r="N7" s="1">
        <v>0</v>
      </c>
      <c r="O7" s="1">
        <f t="shared" ref="O7:O70" si="1">E7/5</f>
        <v>0</v>
      </c>
      <c r="P7" s="5"/>
      <c r="Q7" s="5">
        <f>AH7*AI7</f>
        <v>0</v>
      </c>
      <c r="R7" s="5"/>
      <c r="S7" s="1"/>
      <c r="T7" s="1" t="e">
        <f t="shared" ref="T7:T70" si="2">(F7+N7+Q7)/O7</f>
        <v>#DIV/0!</v>
      </c>
      <c r="U7" s="1" t="e">
        <f t="shared" ref="U7:U70" si="3">(F7+N7)/O7</f>
        <v>#DIV/0!</v>
      </c>
      <c r="V7" s="1">
        <v>3</v>
      </c>
      <c r="W7" s="1">
        <v>1</v>
      </c>
      <c r="X7" s="1">
        <v>1</v>
      </c>
      <c r="Y7" s="1">
        <v>1.2</v>
      </c>
      <c r="Z7" s="1">
        <v>3</v>
      </c>
      <c r="AA7" s="1">
        <v>4</v>
      </c>
      <c r="AB7" s="1">
        <v>3</v>
      </c>
      <c r="AC7" s="1">
        <v>1</v>
      </c>
      <c r="AD7" s="1">
        <v>1</v>
      </c>
      <c r="AE7" s="1">
        <v>3</v>
      </c>
      <c r="AF7" s="27" t="s">
        <v>69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259</v>
      </c>
      <c r="D8" s="1">
        <v>1058</v>
      </c>
      <c r="E8" s="1">
        <v>293</v>
      </c>
      <c r="F8" s="1">
        <v>461</v>
      </c>
      <c r="G8" s="7">
        <v>0.3</v>
      </c>
      <c r="H8" s="1">
        <v>180</v>
      </c>
      <c r="I8" s="1" t="s">
        <v>44</v>
      </c>
      <c r="J8" s="1">
        <v>293</v>
      </c>
      <c r="K8" s="1">
        <f t="shared" si="0"/>
        <v>0</v>
      </c>
      <c r="L8" s="1"/>
      <c r="M8" s="1"/>
      <c r="N8" s="1">
        <v>0</v>
      </c>
      <c r="O8" s="1">
        <f t="shared" si="1"/>
        <v>58.6</v>
      </c>
      <c r="P8" s="5">
        <f t="shared" ref="P8:P9" si="4">14*O8-N8-F8</f>
        <v>359.4</v>
      </c>
      <c r="Q8" s="5">
        <f>AH8*AI8</f>
        <v>336</v>
      </c>
      <c r="R8" s="5"/>
      <c r="S8" s="1"/>
      <c r="T8" s="1">
        <f t="shared" si="2"/>
        <v>13.600682593856655</v>
      </c>
      <c r="U8" s="1">
        <f t="shared" si="3"/>
        <v>7.8668941979522184</v>
      </c>
      <c r="V8" s="1">
        <v>54</v>
      </c>
      <c r="W8" s="1">
        <v>60.8</v>
      </c>
      <c r="X8" s="1">
        <v>68.8</v>
      </c>
      <c r="Y8" s="1">
        <v>66.8</v>
      </c>
      <c r="Z8" s="1">
        <v>75.8</v>
      </c>
      <c r="AA8" s="1">
        <v>70</v>
      </c>
      <c r="AB8" s="1">
        <v>83.4</v>
      </c>
      <c r="AC8" s="1">
        <v>52</v>
      </c>
      <c r="AD8" s="1">
        <v>85.6</v>
      </c>
      <c r="AE8" s="1">
        <v>94.8</v>
      </c>
      <c r="AF8" s="1"/>
      <c r="AG8" s="1">
        <f>G8*P8</f>
        <v>107.82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309</v>
      </c>
      <c r="D9" s="1">
        <v>339</v>
      </c>
      <c r="E9" s="1">
        <v>243</v>
      </c>
      <c r="F9" s="1">
        <v>365</v>
      </c>
      <c r="G9" s="7">
        <v>0.28000000000000003</v>
      </c>
      <c r="H9" s="1">
        <v>180</v>
      </c>
      <c r="I9" s="1" t="s">
        <v>44</v>
      </c>
      <c r="J9" s="1">
        <v>243</v>
      </c>
      <c r="K9" s="1">
        <f t="shared" si="0"/>
        <v>0</v>
      </c>
      <c r="L9" s="1"/>
      <c r="M9" s="1"/>
      <c r="N9" s="1">
        <v>0</v>
      </c>
      <c r="O9" s="1">
        <f t="shared" si="1"/>
        <v>48.6</v>
      </c>
      <c r="P9" s="5">
        <f t="shared" si="4"/>
        <v>315.39999999999998</v>
      </c>
      <c r="Q9" s="5">
        <f>AH9*AI9</f>
        <v>336</v>
      </c>
      <c r="R9" s="5"/>
      <c r="S9" s="1"/>
      <c r="T9" s="1">
        <f t="shared" si="2"/>
        <v>14.423868312757202</v>
      </c>
      <c r="U9" s="1">
        <f t="shared" si="3"/>
        <v>7.5102880658436213</v>
      </c>
      <c r="V9" s="1">
        <v>43.4</v>
      </c>
      <c r="W9" s="1">
        <v>43</v>
      </c>
      <c r="X9" s="1">
        <v>29.2</v>
      </c>
      <c r="Y9" s="1">
        <v>0</v>
      </c>
      <c r="Z9" s="1">
        <v>49.8</v>
      </c>
      <c r="AA9" s="1">
        <v>10.8</v>
      </c>
      <c r="AB9" s="1">
        <v>23.4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88.311999999999998</v>
      </c>
      <c r="AH9" s="7">
        <v>6</v>
      </c>
      <c r="AI9" s="10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50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0"/>
        <v>0</v>
      </c>
      <c r="L10" s="21"/>
      <c r="M10" s="21"/>
      <c r="N10" s="21"/>
      <c r="O10" s="21">
        <f t="shared" si="1"/>
        <v>0</v>
      </c>
      <c r="P10" s="23"/>
      <c r="Q10" s="23"/>
      <c r="R10" s="23"/>
      <c r="S10" s="21"/>
      <c r="T10" s="21" t="e">
        <f t="shared" si="2"/>
        <v>#DIV/0!</v>
      </c>
      <c r="U10" s="21" t="e">
        <f t="shared" si="3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51</v>
      </c>
      <c r="AG10" s="21"/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600</v>
      </c>
      <c r="D11" s="1">
        <v>1042</v>
      </c>
      <c r="E11" s="1">
        <v>482</v>
      </c>
      <c r="F11" s="1">
        <v>799</v>
      </c>
      <c r="G11" s="7">
        <v>0.3</v>
      </c>
      <c r="H11" s="1">
        <v>180</v>
      </c>
      <c r="I11" s="1" t="s">
        <v>44</v>
      </c>
      <c r="J11" s="1">
        <v>494</v>
      </c>
      <c r="K11" s="1">
        <f t="shared" si="0"/>
        <v>-12</v>
      </c>
      <c r="L11" s="1"/>
      <c r="M11" s="1"/>
      <c r="N11" s="1">
        <v>168</v>
      </c>
      <c r="O11" s="1">
        <f t="shared" si="1"/>
        <v>96.4</v>
      </c>
      <c r="P11" s="5">
        <f t="shared" ref="P11:P13" si="5">14*O11-N11-F11</f>
        <v>382.60000000000014</v>
      </c>
      <c r="Q11" s="5">
        <f>AH11*AI11</f>
        <v>336</v>
      </c>
      <c r="R11" s="5"/>
      <c r="S11" s="1"/>
      <c r="T11" s="1">
        <f t="shared" si="2"/>
        <v>13.516597510373444</v>
      </c>
      <c r="U11" s="1">
        <f t="shared" si="3"/>
        <v>10.031120331950207</v>
      </c>
      <c r="V11" s="1">
        <v>100.6</v>
      </c>
      <c r="W11" s="1">
        <v>84.8</v>
      </c>
      <c r="X11" s="1">
        <v>95.6</v>
      </c>
      <c r="Y11" s="1">
        <v>108.8</v>
      </c>
      <c r="Z11" s="1">
        <v>112.4</v>
      </c>
      <c r="AA11" s="1">
        <v>123.6</v>
      </c>
      <c r="AB11" s="1">
        <v>119.4</v>
      </c>
      <c r="AC11" s="1">
        <v>111.6</v>
      </c>
      <c r="AD11" s="1">
        <v>142</v>
      </c>
      <c r="AE11" s="1">
        <v>131.4</v>
      </c>
      <c r="AF11" s="1" t="s">
        <v>53</v>
      </c>
      <c r="AG11" s="1">
        <f>G11*P11</f>
        <v>114.78000000000004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333</v>
      </c>
      <c r="D12" s="1">
        <v>331</v>
      </c>
      <c r="E12" s="1">
        <v>275</v>
      </c>
      <c r="F12" s="1">
        <v>180</v>
      </c>
      <c r="G12" s="7">
        <v>0.3</v>
      </c>
      <c r="H12" s="1">
        <v>180</v>
      </c>
      <c r="I12" s="1" t="s">
        <v>44</v>
      </c>
      <c r="J12" s="1">
        <v>275</v>
      </c>
      <c r="K12" s="1">
        <f t="shared" si="0"/>
        <v>0</v>
      </c>
      <c r="L12" s="1"/>
      <c r="M12" s="1"/>
      <c r="N12" s="1">
        <v>0</v>
      </c>
      <c r="O12" s="1">
        <f t="shared" si="1"/>
        <v>55</v>
      </c>
      <c r="P12" s="5">
        <f>12*O12-N12-F12</f>
        <v>480</v>
      </c>
      <c r="Q12" s="5">
        <f>AH12*AI12</f>
        <v>504</v>
      </c>
      <c r="R12" s="5"/>
      <c r="S12" s="1"/>
      <c r="T12" s="1">
        <f t="shared" si="2"/>
        <v>12.436363636363636</v>
      </c>
      <c r="U12" s="1">
        <f t="shared" si="3"/>
        <v>3.2727272727272729</v>
      </c>
      <c r="V12" s="1">
        <v>35</v>
      </c>
      <c r="W12" s="1">
        <v>19</v>
      </c>
      <c r="X12" s="1">
        <v>46.2</v>
      </c>
      <c r="Y12" s="1">
        <v>47</v>
      </c>
      <c r="Z12" s="1">
        <v>7</v>
      </c>
      <c r="AA12" s="1">
        <v>0</v>
      </c>
      <c r="AB12" s="1">
        <v>0</v>
      </c>
      <c r="AC12" s="1">
        <v>36.6</v>
      </c>
      <c r="AD12" s="1">
        <v>0</v>
      </c>
      <c r="AE12" s="1">
        <v>0</v>
      </c>
      <c r="AF12" s="1"/>
      <c r="AG12" s="1">
        <f>G12*P12</f>
        <v>144</v>
      </c>
      <c r="AH12" s="7">
        <v>12</v>
      </c>
      <c r="AI12" s="10">
        <f>MROUND(P12, AH12*AK12)/AH12</f>
        <v>42</v>
      </c>
      <c r="AJ12" s="1">
        <f>AI12*AH12*G12</f>
        <v>151.19999999999999</v>
      </c>
      <c r="AK12" s="1">
        <v>14</v>
      </c>
      <c r="AL12" s="1">
        <v>70</v>
      </c>
      <c r="AM12" s="10">
        <f>AI12/AL12</f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840</v>
      </c>
      <c r="D13" s="1">
        <v>1312</v>
      </c>
      <c r="E13" s="1">
        <v>530</v>
      </c>
      <c r="F13" s="1">
        <v>873</v>
      </c>
      <c r="G13" s="7">
        <v>0.3</v>
      </c>
      <c r="H13" s="1">
        <v>180</v>
      </c>
      <c r="I13" s="1" t="s">
        <v>44</v>
      </c>
      <c r="J13" s="1">
        <v>530</v>
      </c>
      <c r="K13" s="1">
        <f t="shared" si="0"/>
        <v>0</v>
      </c>
      <c r="L13" s="1"/>
      <c r="M13" s="1"/>
      <c r="N13" s="1">
        <v>0</v>
      </c>
      <c r="O13" s="1">
        <f t="shared" si="1"/>
        <v>106</v>
      </c>
      <c r="P13" s="5">
        <f t="shared" si="5"/>
        <v>611</v>
      </c>
      <c r="Q13" s="5">
        <f>AH13*AI13</f>
        <v>672</v>
      </c>
      <c r="R13" s="5"/>
      <c r="S13" s="1"/>
      <c r="T13" s="1">
        <f t="shared" si="2"/>
        <v>14.575471698113208</v>
      </c>
      <c r="U13" s="1">
        <f t="shared" si="3"/>
        <v>8.2358490566037741</v>
      </c>
      <c r="V13" s="1">
        <v>96.6</v>
      </c>
      <c r="W13" s="1">
        <v>107.6</v>
      </c>
      <c r="X13" s="1">
        <v>135.19999999999999</v>
      </c>
      <c r="Y13" s="1">
        <v>122.8</v>
      </c>
      <c r="Z13" s="1">
        <v>181.8</v>
      </c>
      <c r="AA13" s="1">
        <v>178.2</v>
      </c>
      <c r="AB13" s="1">
        <v>152.80000000000001</v>
      </c>
      <c r="AC13" s="1">
        <v>126.4</v>
      </c>
      <c r="AD13" s="1">
        <v>169.2</v>
      </c>
      <c r="AE13" s="1">
        <v>177.4</v>
      </c>
      <c r="AF13" s="1" t="s">
        <v>53</v>
      </c>
      <c r="AG13" s="1">
        <f>G13*P13</f>
        <v>183.29999999999998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43</v>
      </c>
      <c r="C14" s="14">
        <v>4</v>
      </c>
      <c r="D14" s="18">
        <v>229</v>
      </c>
      <c r="E14" s="19">
        <v>50</v>
      </c>
      <c r="F14" s="19">
        <v>174</v>
      </c>
      <c r="G14" s="15">
        <v>0</v>
      </c>
      <c r="H14" s="14">
        <v>180</v>
      </c>
      <c r="I14" s="14" t="s">
        <v>57</v>
      </c>
      <c r="J14" s="14">
        <v>59</v>
      </c>
      <c r="K14" s="14">
        <f t="shared" si="0"/>
        <v>-9</v>
      </c>
      <c r="L14" s="14"/>
      <c r="M14" s="14"/>
      <c r="N14" s="14"/>
      <c r="O14" s="14">
        <f t="shared" si="1"/>
        <v>10</v>
      </c>
      <c r="P14" s="16"/>
      <c r="Q14" s="16"/>
      <c r="R14" s="16"/>
      <c r="S14" s="14"/>
      <c r="T14" s="14">
        <f t="shared" si="2"/>
        <v>17.399999999999999</v>
      </c>
      <c r="U14" s="14">
        <f t="shared" si="3"/>
        <v>17.399999999999999</v>
      </c>
      <c r="V14" s="14">
        <v>9.6</v>
      </c>
      <c r="W14" s="14">
        <v>13.4</v>
      </c>
      <c r="X14" s="14">
        <v>12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58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0"/>
        <v>0</v>
      </c>
      <c r="L15" s="21"/>
      <c r="M15" s="21"/>
      <c r="N15" s="21"/>
      <c r="O15" s="21">
        <f t="shared" si="1"/>
        <v>0</v>
      </c>
      <c r="P15" s="23"/>
      <c r="Q15" s="23"/>
      <c r="R15" s="23"/>
      <c r="S15" s="21"/>
      <c r="T15" s="21" t="e">
        <f t="shared" si="2"/>
        <v>#DIV/0!</v>
      </c>
      <c r="U15" s="21" t="e">
        <f t="shared" si="3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51</v>
      </c>
      <c r="AG15" s="21"/>
      <c r="AH15" s="22">
        <v>24</v>
      </c>
      <c r="AI15" s="24"/>
      <c r="AJ15" s="21"/>
      <c r="AK15" s="21">
        <v>14</v>
      </c>
      <c r="AL15" s="21">
        <v>126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44</v>
      </c>
      <c r="J16" s="21"/>
      <c r="K16" s="21">
        <f t="shared" si="0"/>
        <v>0</v>
      </c>
      <c r="L16" s="21"/>
      <c r="M16" s="21"/>
      <c r="N16" s="21"/>
      <c r="O16" s="21">
        <f t="shared" si="1"/>
        <v>0</v>
      </c>
      <c r="P16" s="23"/>
      <c r="Q16" s="23"/>
      <c r="R16" s="23"/>
      <c r="S16" s="21"/>
      <c r="T16" s="21" t="e">
        <f t="shared" si="2"/>
        <v>#DIV/0!</v>
      </c>
      <c r="U16" s="21" t="e">
        <f t="shared" si="3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51</v>
      </c>
      <c r="AG16" s="21"/>
      <c r="AH16" s="22">
        <v>10</v>
      </c>
      <c r="AI16" s="24"/>
      <c r="AJ16" s="21"/>
      <c r="AK16" s="21">
        <v>14</v>
      </c>
      <c r="AL16" s="21">
        <v>70</v>
      </c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61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0"/>
        <v>0</v>
      </c>
      <c r="L17" s="21"/>
      <c r="M17" s="21"/>
      <c r="N17" s="21"/>
      <c r="O17" s="21">
        <f t="shared" si="1"/>
        <v>0</v>
      </c>
      <c r="P17" s="23"/>
      <c r="Q17" s="23"/>
      <c r="R17" s="23"/>
      <c r="S17" s="21"/>
      <c r="T17" s="21" t="e">
        <f t="shared" si="2"/>
        <v>#DIV/0!</v>
      </c>
      <c r="U17" s="21" t="e">
        <f t="shared" si="3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1.6</v>
      </c>
      <c r="AC17" s="21">
        <v>0</v>
      </c>
      <c r="AD17" s="21">
        <v>0</v>
      </c>
      <c r="AE17" s="21">
        <v>1.4</v>
      </c>
      <c r="AF17" s="21" t="s">
        <v>51</v>
      </c>
      <c r="AG17" s="21"/>
      <c r="AH17" s="22">
        <v>12</v>
      </c>
      <c r="AI17" s="24"/>
      <c r="AJ17" s="21"/>
      <c r="AK17" s="21">
        <v>14</v>
      </c>
      <c r="AL17" s="21">
        <v>70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>
        <f t="shared" si="0"/>
        <v>0</v>
      </c>
      <c r="L18" s="21"/>
      <c r="M18" s="21"/>
      <c r="N18" s="21"/>
      <c r="O18" s="21">
        <f t="shared" si="1"/>
        <v>0</v>
      </c>
      <c r="P18" s="23"/>
      <c r="Q18" s="23"/>
      <c r="R18" s="23"/>
      <c r="S18" s="21"/>
      <c r="T18" s="21" t="e">
        <f t="shared" si="2"/>
        <v>#DIV/0!</v>
      </c>
      <c r="U18" s="21" t="e">
        <f t="shared" si="3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 t="s">
        <v>51</v>
      </c>
      <c r="AG18" s="21"/>
      <c r="AH18" s="22">
        <v>12</v>
      </c>
      <c r="AI18" s="24"/>
      <c r="AJ18" s="21"/>
      <c r="AK18" s="21">
        <v>14</v>
      </c>
      <c r="AL18" s="21">
        <v>70</v>
      </c>
      <c r="AM18" s="24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504</v>
      </c>
      <c r="D19" s="1">
        <v>241</v>
      </c>
      <c r="E19" s="1">
        <v>468</v>
      </c>
      <c r="F19" s="1">
        <v>201</v>
      </c>
      <c r="G19" s="7">
        <v>0.25</v>
      </c>
      <c r="H19" s="1">
        <v>180</v>
      </c>
      <c r="I19" s="1" t="s">
        <v>44</v>
      </c>
      <c r="J19" s="1">
        <v>471</v>
      </c>
      <c r="K19" s="1">
        <f t="shared" si="0"/>
        <v>-3</v>
      </c>
      <c r="L19" s="1"/>
      <c r="M19" s="1"/>
      <c r="N19" s="1">
        <v>336</v>
      </c>
      <c r="O19" s="1">
        <f t="shared" si="1"/>
        <v>93.6</v>
      </c>
      <c r="P19" s="5">
        <f>14*O19-N19-F19</f>
        <v>773.39999999999986</v>
      </c>
      <c r="Q19" s="5">
        <f>AH19*AI19</f>
        <v>840</v>
      </c>
      <c r="R19" s="5"/>
      <c r="S19" s="1"/>
      <c r="T19" s="1">
        <f t="shared" si="2"/>
        <v>14.711538461538462</v>
      </c>
      <c r="U19" s="1">
        <f t="shared" si="3"/>
        <v>5.7371794871794872</v>
      </c>
      <c r="V19" s="1">
        <v>62.6</v>
      </c>
      <c r="W19" s="1">
        <v>52.4</v>
      </c>
      <c r="X19" s="1">
        <v>51.2</v>
      </c>
      <c r="Y19" s="1">
        <v>74.8</v>
      </c>
      <c r="Z19" s="1">
        <v>63.2</v>
      </c>
      <c r="AA19" s="1">
        <v>63.8</v>
      </c>
      <c r="AB19" s="1">
        <v>52.6</v>
      </c>
      <c r="AC19" s="1">
        <v>46.4</v>
      </c>
      <c r="AD19" s="1">
        <v>72</v>
      </c>
      <c r="AE19" s="1">
        <v>58.4</v>
      </c>
      <c r="AF19" s="1" t="s">
        <v>53</v>
      </c>
      <c r="AG19" s="1">
        <f>G19*P19</f>
        <v>193.34999999999997</v>
      </c>
      <c r="AH19" s="7">
        <v>12</v>
      </c>
      <c r="AI19" s="10">
        <f>MROUND(P19, AH19*AK19)/AH19</f>
        <v>70</v>
      </c>
      <c r="AJ19" s="1">
        <f>AI19*AH19*G19</f>
        <v>210</v>
      </c>
      <c r="AK19" s="1">
        <v>14</v>
      </c>
      <c r="AL19" s="1">
        <v>70</v>
      </c>
      <c r="AM19" s="10">
        <f>AI19/AL19</f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0"/>
        <v>0</v>
      </c>
      <c r="L20" s="21"/>
      <c r="M20" s="21"/>
      <c r="N20" s="21"/>
      <c r="O20" s="21">
        <f t="shared" si="1"/>
        <v>0</v>
      </c>
      <c r="P20" s="23"/>
      <c r="Q20" s="23"/>
      <c r="R20" s="23"/>
      <c r="S20" s="21"/>
      <c r="T20" s="21" t="e">
        <f t="shared" si="2"/>
        <v>#DIV/0!</v>
      </c>
      <c r="U20" s="21" t="e">
        <f t="shared" si="3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 t="s">
        <v>51</v>
      </c>
      <c r="AG20" s="21"/>
      <c r="AH20" s="22">
        <v>12</v>
      </c>
      <c r="AI20" s="24"/>
      <c r="AJ20" s="21"/>
      <c r="AK20" s="21">
        <v>14</v>
      </c>
      <c r="AL20" s="21">
        <v>70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65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57</v>
      </c>
      <c r="J21" s="14"/>
      <c r="K21" s="14">
        <f t="shared" si="0"/>
        <v>0</v>
      </c>
      <c r="L21" s="14"/>
      <c r="M21" s="14"/>
      <c r="N21" s="14"/>
      <c r="O21" s="14">
        <f t="shared" si="1"/>
        <v>0</v>
      </c>
      <c r="P21" s="16"/>
      <c r="Q21" s="16"/>
      <c r="R21" s="16"/>
      <c r="S21" s="14"/>
      <c r="T21" s="14" t="e">
        <f t="shared" si="2"/>
        <v>#DIV/0!</v>
      </c>
      <c r="U21" s="14" t="e">
        <f t="shared" si="3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-0.6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20" t="s">
        <v>126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/>
      <c r="D22" s="1">
        <v>436.6</v>
      </c>
      <c r="E22" s="1">
        <v>181.3</v>
      </c>
      <c r="F22" s="1">
        <v>122.1</v>
      </c>
      <c r="G22" s="7">
        <v>1</v>
      </c>
      <c r="H22" s="1">
        <v>180</v>
      </c>
      <c r="I22" s="1" t="s">
        <v>44</v>
      </c>
      <c r="J22" s="1">
        <v>180.6</v>
      </c>
      <c r="K22" s="1">
        <f t="shared" si="0"/>
        <v>0.70000000000001705</v>
      </c>
      <c r="L22" s="1"/>
      <c r="M22" s="1"/>
      <c r="N22" s="1">
        <v>51.8</v>
      </c>
      <c r="O22" s="1">
        <f t="shared" si="1"/>
        <v>36.260000000000005</v>
      </c>
      <c r="P22" s="5">
        <f t="shared" ref="P22" si="6">14*O22-N22-F22</f>
        <v>333.74000000000012</v>
      </c>
      <c r="Q22" s="5">
        <f>AH22*AI22</f>
        <v>310.8</v>
      </c>
      <c r="R22" s="5"/>
      <c r="S22" s="1"/>
      <c r="T22" s="1">
        <f t="shared" si="2"/>
        <v>13.367346938775508</v>
      </c>
      <c r="U22" s="1">
        <f t="shared" si="3"/>
        <v>4.7959183673469372</v>
      </c>
      <c r="V22" s="1">
        <v>25.16</v>
      </c>
      <c r="W22" s="1">
        <v>23.68</v>
      </c>
      <c r="X22" s="1">
        <v>30.34</v>
      </c>
      <c r="Y22" s="1">
        <v>21.5</v>
      </c>
      <c r="Z22" s="1">
        <v>24.32</v>
      </c>
      <c r="AA22" s="1">
        <v>20.72</v>
      </c>
      <c r="AB22" s="1">
        <v>39.22</v>
      </c>
      <c r="AC22" s="1">
        <v>24.42</v>
      </c>
      <c r="AD22" s="1">
        <v>30.06</v>
      </c>
      <c r="AE22" s="1">
        <v>31.82</v>
      </c>
      <c r="AF22" s="1"/>
      <c r="AG22" s="1">
        <f>G22*P22</f>
        <v>333.74000000000012</v>
      </c>
      <c r="AH22" s="7">
        <v>3.7</v>
      </c>
      <c r="AI22" s="10">
        <f>MROUND(P22, AH22*AK22)/AH22</f>
        <v>84</v>
      </c>
      <c r="AJ22" s="1">
        <f>AI22*AH22*G22</f>
        <v>310.8</v>
      </c>
      <c r="AK22" s="1">
        <v>14</v>
      </c>
      <c r="AL22" s="1">
        <v>126</v>
      </c>
      <c r="AM22" s="10">
        <f>AI22/AL22</f>
        <v>0.66666666666666663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73</v>
      </c>
      <c r="D23" s="1">
        <v>9</v>
      </c>
      <c r="E23" s="1">
        <v>3</v>
      </c>
      <c r="F23" s="1">
        <v>79</v>
      </c>
      <c r="G23" s="7">
        <v>0.3</v>
      </c>
      <c r="H23" s="1">
        <v>180</v>
      </c>
      <c r="I23" s="1" t="s">
        <v>68</v>
      </c>
      <c r="J23" s="1">
        <v>3</v>
      </c>
      <c r="K23" s="1">
        <f t="shared" si="0"/>
        <v>0</v>
      </c>
      <c r="L23" s="1"/>
      <c r="M23" s="1"/>
      <c r="N23" s="1">
        <v>0</v>
      </c>
      <c r="O23" s="1">
        <f t="shared" si="1"/>
        <v>0.6</v>
      </c>
      <c r="P23" s="5"/>
      <c r="Q23" s="5">
        <f>AH23*AI23</f>
        <v>0</v>
      </c>
      <c r="R23" s="5"/>
      <c r="S23" s="1"/>
      <c r="T23" s="1">
        <f t="shared" si="2"/>
        <v>131.66666666666669</v>
      </c>
      <c r="U23" s="1">
        <f t="shared" si="3"/>
        <v>131.66666666666669</v>
      </c>
      <c r="V23" s="1">
        <v>0.6</v>
      </c>
      <c r="W23" s="1">
        <v>1.8</v>
      </c>
      <c r="X23" s="1">
        <v>1.8</v>
      </c>
      <c r="Y23" s="1">
        <v>1</v>
      </c>
      <c r="Z23" s="1">
        <v>-0.4</v>
      </c>
      <c r="AA23" s="1">
        <v>2.2000000000000002</v>
      </c>
      <c r="AB23" s="1">
        <v>0</v>
      </c>
      <c r="AC23" s="1">
        <v>0</v>
      </c>
      <c r="AD23" s="1">
        <v>0</v>
      </c>
      <c r="AE23" s="1">
        <v>1</v>
      </c>
      <c r="AF23" s="27" t="s">
        <v>69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68</v>
      </c>
      <c r="J24" s="1"/>
      <c r="K24" s="1">
        <f t="shared" si="0"/>
        <v>0</v>
      </c>
      <c r="L24" s="1"/>
      <c r="M24" s="1"/>
      <c r="N24" s="1">
        <v>0</v>
      </c>
      <c r="O24" s="1">
        <f t="shared" si="1"/>
        <v>0</v>
      </c>
      <c r="P24" s="5"/>
      <c r="Q24" s="5">
        <f>AH24*AI24</f>
        <v>0</v>
      </c>
      <c r="R24" s="5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2.2000000000000002</v>
      </c>
      <c r="AB24" s="1">
        <v>0</v>
      </c>
      <c r="AC24" s="1">
        <v>0</v>
      </c>
      <c r="AD24" s="1">
        <v>0</v>
      </c>
      <c r="AE24" s="1">
        <v>1</v>
      </c>
      <c r="AF24" s="27" t="s">
        <v>69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33</v>
      </c>
      <c r="D25" s="1">
        <v>132</v>
      </c>
      <c r="E25" s="1">
        <v>38.5</v>
      </c>
      <c r="F25" s="1">
        <v>49.5</v>
      </c>
      <c r="G25" s="7">
        <v>1</v>
      </c>
      <c r="H25" s="1">
        <v>180</v>
      </c>
      <c r="I25" s="1" t="s">
        <v>44</v>
      </c>
      <c r="J25" s="1">
        <v>38.5</v>
      </c>
      <c r="K25" s="1">
        <f t="shared" si="0"/>
        <v>0</v>
      </c>
      <c r="L25" s="1"/>
      <c r="M25" s="1"/>
      <c r="N25" s="1">
        <v>66</v>
      </c>
      <c r="O25" s="1">
        <f t="shared" si="1"/>
        <v>7.7</v>
      </c>
      <c r="P25" s="5"/>
      <c r="Q25" s="5">
        <f>AH25*AI25</f>
        <v>0</v>
      </c>
      <c r="R25" s="5"/>
      <c r="S25" s="1"/>
      <c r="T25" s="1">
        <f t="shared" si="2"/>
        <v>15</v>
      </c>
      <c r="U25" s="1">
        <f t="shared" si="3"/>
        <v>15</v>
      </c>
      <c r="V25" s="1">
        <v>9.9</v>
      </c>
      <c r="W25" s="1">
        <v>8.8000000000000007</v>
      </c>
      <c r="X25" s="1">
        <v>8.8000000000000007</v>
      </c>
      <c r="Y25" s="1">
        <v>6.6</v>
      </c>
      <c r="Z25" s="1">
        <v>6.6</v>
      </c>
      <c r="AA25" s="1">
        <v>11</v>
      </c>
      <c r="AB25" s="1">
        <v>13.2</v>
      </c>
      <c r="AC25" s="1">
        <v>11</v>
      </c>
      <c r="AD25" s="1">
        <v>5.5</v>
      </c>
      <c r="AE25" s="1">
        <v>12.1</v>
      </c>
      <c r="AF25" s="1" t="s">
        <v>53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72</v>
      </c>
      <c r="B26" s="21" t="s">
        <v>43</v>
      </c>
      <c r="C26" s="21"/>
      <c r="D26" s="21"/>
      <c r="E26" s="21"/>
      <c r="F26" s="21"/>
      <c r="G26" s="22">
        <v>0</v>
      </c>
      <c r="H26" s="21">
        <v>180</v>
      </c>
      <c r="I26" s="21" t="s">
        <v>68</v>
      </c>
      <c r="J26" s="21"/>
      <c r="K26" s="21">
        <f t="shared" si="0"/>
        <v>0</v>
      </c>
      <c r="L26" s="21"/>
      <c r="M26" s="21"/>
      <c r="N26" s="21"/>
      <c r="O26" s="21">
        <f t="shared" si="1"/>
        <v>0</v>
      </c>
      <c r="P26" s="23"/>
      <c r="Q26" s="23"/>
      <c r="R26" s="23"/>
      <c r="S26" s="21"/>
      <c r="T26" s="21" t="e">
        <f t="shared" si="2"/>
        <v>#DIV/0!</v>
      </c>
      <c r="U26" s="21" t="e">
        <f t="shared" si="3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1</v>
      </c>
      <c r="AF26" s="21" t="s">
        <v>51</v>
      </c>
      <c r="AG26" s="21"/>
      <c r="AH26" s="22">
        <v>9</v>
      </c>
      <c r="AI26" s="24"/>
      <c r="AJ26" s="21"/>
      <c r="AK26" s="21">
        <v>18</v>
      </c>
      <c r="AL26" s="21">
        <v>234</v>
      </c>
      <c r="AM26" s="2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13</v>
      </c>
      <c r="D27" s="1">
        <v>137</v>
      </c>
      <c r="E27" s="1">
        <v>72</v>
      </c>
      <c r="F27" s="1">
        <v>67</v>
      </c>
      <c r="G27" s="7">
        <v>1</v>
      </c>
      <c r="H27" s="1">
        <v>180</v>
      </c>
      <c r="I27" s="1" t="s">
        <v>44</v>
      </c>
      <c r="J27" s="1">
        <v>72</v>
      </c>
      <c r="K27" s="1">
        <f t="shared" si="0"/>
        <v>0</v>
      </c>
      <c r="L27" s="1"/>
      <c r="M27" s="1"/>
      <c r="N27" s="1">
        <v>84</v>
      </c>
      <c r="O27" s="1">
        <f t="shared" si="1"/>
        <v>14.4</v>
      </c>
      <c r="P27" s="5">
        <f t="shared" ref="P27:P28" si="7">14*O27-N27-F27</f>
        <v>50.599999999999994</v>
      </c>
      <c r="Q27" s="5">
        <f>AH27*AI27</f>
        <v>42</v>
      </c>
      <c r="R27" s="5"/>
      <c r="S27" s="1"/>
      <c r="T27" s="1">
        <f t="shared" si="2"/>
        <v>13.402777777777777</v>
      </c>
      <c r="U27" s="1">
        <f t="shared" si="3"/>
        <v>10.486111111111111</v>
      </c>
      <c r="V27" s="1">
        <v>13.8</v>
      </c>
      <c r="W27" s="1">
        <v>10.8</v>
      </c>
      <c r="X27" s="1">
        <v>15</v>
      </c>
      <c r="Y27" s="1">
        <v>12</v>
      </c>
      <c r="Z27" s="1">
        <v>13.7</v>
      </c>
      <c r="AA27" s="1">
        <v>6.6</v>
      </c>
      <c r="AB27" s="1">
        <v>21</v>
      </c>
      <c r="AC27" s="1">
        <v>9.6</v>
      </c>
      <c r="AD27" s="1">
        <v>14.4</v>
      </c>
      <c r="AE27" s="1">
        <v>13.2</v>
      </c>
      <c r="AF27" s="1"/>
      <c r="AG27" s="1">
        <f>G27*P27</f>
        <v>50.599999999999994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906</v>
      </c>
      <c r="D28" s="1">
        <v>674</v>
      </c>
      <c r="E28" s="1">
        <v>691</v>
      </c>
      <c r="F28" s="1">
        <v>547</v>
      </c>
      <c r="G28" s="7">
        <v>0.25</v>
      </c>
      <c r="H28" s="1">
        <v>180</v>
      </c>
      <c r="I28" s="1" t="s">
        <v>44</v>
      </c>
      <c r="J28" s="1">
        <v>685</v>
      </c>
      <c r="K28" s="1">
        <f t="shared" si="0"/>
        <v>6</v>
      </c>
      <c r="L28" s="1"/>
      <c r="M28" s="1"/>
      <c r="N28" s="1">
        <v>252</v>
      </c>
      <c r="O28" s="1">
        <f t="shared" si="1"/>
        <v>138.19999999999999</v>
      </c>
      <c r="P28" s="5">
        <f t="shared" si="7"/>
        <v>1135.7999999999997</v>
      </c>
      <c r="Q28" s="5">
        <f>AH28*AI28</f>
        <v>1176</v>
      </c>
      <c r="R28" s="5"/>
      <c r="S28" s="1"/>
      <c r="T28" s="1">
        <f t="shared" si="2"/>
        <v>14.290882778581766</v>
      </c>
      <c r="U28" s="1">
        <f t="shared" si="3"/>
        <v>5.7814761215629531</v>
      </c>
      <c r="V28" s="1">
        <v>101.2</v>
      </c>
      <c r="W28" s="1">
        <v>78</v>
      </c>
      <c r="X28" s="1">
        <v>117.2</v>
      </c>
      <c r="Y28" s="1">
        <v>124.2</v>
      </c>
      <c r="Z28" s="1">
        <v>125.8</v>
      </c>
      <c r="AA28" s="1">
        <v>121</v>
      </c>
      <c r="AB28" s="1">
        <v>116.4</v>
      </c>
      <c r="AC28" s="1">
        <v>121.2</v>
      </c>
      <c r="AD28" s="1">
        <v>118.6</v>
      </c>
      <c r="AE28" s="1">
        <v>130.19999999999999</v>
      </c>
      <c r="AF28" s="1" t="s">
        <v>75</v>
      </c>
      <c r="AG28" s="1">
        <f>G28*P28</f>
        <v>283.94999999999993</v>
      </c>
      <c r="AH28" s="7">
        <v>6</v>
      </c>
      <c r="AI28" s="10">
        <f>MROUND(P28, AH28*AK28)/AH28</f>
        <v>196</v>
      </c>
      <c r="AJ28" s="1">
        <f>AI28*AH28*G28</f>
        <v>294</v>
      </c>
      <c r="AK28" s="1">
        <v>14</v>
      </c>
      <c r="AL28" s="1">
        <v>140</v>
      </c>
      <c r="AM28" s="10">
        <f>AI28/AL28</f>
        <v>1.4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76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0"/>
        <v>0</v>
      </c>
      <c r="L29" s="21"/>
      <c r="M29" s="21"/>
      <c r="N29" s="21"/>
      <c r="O29" s="21">
        <f t="shared" si="1"/>
        <v>0</v>
      </c>
      <c r="P29" s="23"/>
      <c r="Q29" s="23"/>
      <c r="R29" s="23"/>
      <c r="S29" s="21"/>
      <c r="T29" s="21" t="e">
        <f t="shared" si="2"/>
        <v>#DIV/0!</v>
      </c>
      <c r="U29" s="21" t="e">
        <f t="shared" si="3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51</v>
      </c>
      <c r="AG29" s="21"/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>
        <f t="shared" si="0"/>
        <v>0</v>
      </c>
      <c r="L30" s="21"/>
      <c r="M30" s="21"/>
      <c r="N30" s="21"/>
      <c r="O30" s="21">
        <f t="shared" si="1"/>
        <v>0</v>
      </c>
      <c r="P30" s="23"/>
      <c r="Q30" s="23"/>
      <c r="R30" s="23"/>
      <c r="S30" s="21"/>
      <c r="T30" s="21" t="e">
        <f t="shared" si="2"/>
        <v>#DIV/0!</v>
      </c>
      <c r="U30" s="21" t="e">
        <f t="shared" si="3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78</v>
      </c>
      <c r="AG30" s="21"/>
      <c r="AH30" s="22">
        <v>6</v>
      </c>
      <c r="AI30" s="24"/>
      <c r="AJ30" s="21"/>
      <c r="AK30" s="21">
        <v>14</v>
      </c>
      <c r="AL30" s="21">
        <v>140</v>
      </c>
      <c r="AM30" s="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68.5</v>
      </c>
      <c r="D31" s="1">
        <v>939.5</v>
      </c>
      <c r="E31" s="1">
        <v>360</v>
      </c>
      <c r="F31" s="1">
        <v>618</v>
      </c>
      <c r="G31" s="7">
        <v>1</v>
      </c>
      <c r="H31" s="1">
        <v>180</v>
      </c>
      <c r="I31" s="1" t="s">
        <v>44</v>
      </c>
      <c r="J31" s="1">
        <v>358.8</v>
      </c>
      <c r="K31" s="1">
        <f t="shared" si="0"/>
        <v>1.1999999999999886</v>
      </c>
      <c r="L31" s="1"/>
      <c r="M31" s="1"/>
      <c r="N31" s="1">
        <v>288</v>
      </c>
      <c r="O31" s="1">
        <f t="shared" si="1"/>
        <v>72</v>
      </c>
      <c r="P31" s="5">
        <f t="shared" ref="P31:P33" si="8">14*O31-N31-F31</f>
        <v>102</v>
      </c>
      <c r="Q31" s="5">
        <f>AH31*AI31</f>
        <v>72</v>
      </c>
      <c r="R31" s="5"/>
      <c r="S31" s="1"/>
      <c r="T31" s="1">
        <f t="shared" si="2"/>
        <v>13.583333333333334</v>
      </c>
      <c r="U31" s="1">
        <f t="shared" si="3"/>
        <v>12.583333333333334</v>
      </c>
      <c r="V31" s="1">
        <v>84.5</v>
      </c>
      <c r="W31" s="1">
        <v>62.4</v>
      </c>
      <c r="X31" s="1">
        <v>52.6</v>
      </c>
      <c r="Y31" s="1">
        <v>54</v>
      </c>
      <c r="Z31" s="1">
        <v>38.799999999999997</v>
      </c>
      <c r="AA31" s="1">
        <v>86.4</v>
      </c>
      <c r="AB31" s="1">
        <v>64.8</v>
      </c>
      <c r="AC31" s="1">
        <v>67</v>
      </c>
      <c r="AD31" s="1">
        <v>50.4</v>
      </c>
      <c r="AE31" s="1">
        <v>66</v>
      </c>
      <c r="AF31" s="1"/>
      <c r="AG31" s="1">
        <f>G31*P31</f>
        <v>102</v>
      </c>
      <c r="AH31" s="7">
        <v>6</v>
      </c>
      <c r="AI31" s="10">
        <f>MROUND(P31, AH31*AK31)/AH31</f>
        <v>12</v>
      </c>
      <c r="AJ31" s="1">
        <f>AI31*AH31*G31</f>
        <v>72</v>
      </c>
      <c r="AK31" s="1">
        <v>12</v>
      </c>
      <c r="AL31" s="1">
        <v>84</v>
      </c>
      <c r="AM31" s="10">
        <f>AI31/AL31</f>
        <v>0.14285714285714285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271</v>
      </c>
      <c r="D32" s="1">
        <v>1362</v>
      </c>
      <c r="E32" s="1">
        <v>533</v>
      </c>
      <c r="F32" s="1">
        <v>891</v>
      </c>
      <c r="G32" s="7">
        <v>0.25</v>
      </c>
      <c r="H32" s="1">
        <v>365</v>
      </c>
      <c r="I32" s="1" t="s">
        <v>44</v>
      </c>
      <c r="J32" s="1">
        <v>521</v>
      </c>
      <c r="K32" s="1">
        <f t="shared" si="0"/>
        <v>12</v>
      </c>
      <c r="L32" s="1"/>
      <c r="M32" s="1"/>
      <c r="N32" s="1">
        <v>168</v>
      </c>
      <c r="O32" s="1">
        <f t="shared" si="1"/>
        <v>106.6</v>
      </c>
      <c r="P32" s="5">
        <f t="shared" si="8"/>
        <v>433.39999999999986</v>
      </c>
      <c r="Q32" s="5">
        <f>AH32*AI32</f>
        <v>504</v>
      </c>
      <c r="R32" s="5"/>
      <c r="S32" s="1"/>
      <c r="T32" s="1">
        <f t="shared" si="2"/>
        <v>14.662288930581614</v>
      </c>
      <c r="U32" s="1">
        <f t="shared" si="3"/>
        <v>9.9343339587242028</v>
      </c>
      <c r="V32" s="1">
        <v>110.2</v>
      </c>
      <c r="W32" s="1">
        <v>108</v>
      </c>
      <c r="X32" s="1">
        <v>137.19999999999999</v>
      </c>
      <c r="Y32" s="1">
        <v>105</v>
      </c>
      <c r="Z32" s="1">
        <v>110.8</v>
      </c>
      <c r="AA32" s="1">
        <v>138.19999999999999</v>
      </c>
      <c r="AB32" s="1">
        <v>129.80000000000001</v>
      </c>
      <c r="AC32" s="1">
        <v>119.8</v>
      </c>
      <c r="AD32" s="1">
        <v>106.8</v>
      </c>
      <c r="AE32" s="1">
        <v>113.2</v>
      </c>
      <c r="AF32" s="1"/>
      <c r="AG32" s="1">
        <f>G32*P32</f>
        <v>108.34999999999997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485</v>
      </c>
      <c r="D33" s="1">
        <v>1430</v>
      </c>
      <c r="E33" s="1">
        <v>460</v>
      </c>
      <c r="F33" s="1">
        <v>707</v>
      </c>
      <c r="G33" s="7">
        <v>0.25</v>
      </c>
      <c r="H33" s="1">
        <v>180</v>
      </c>
      <c r="I33" s="1" t="s">
        <v>44</v>
      </c>
      <c r="J33" s="1">
        <v>448</v>
      </c>
      <c r="K33" s="1">
        <f t="shared" si="0"/>
        <v>12</v>
      </c>
      <c r="L33" s="1"/>
      <c r="M33" s="1"/>
      <c r="N33" s="1">
        <v>168</v>
      </c>
      <c r="O33" s="1">
        <f t="shared" si="1"/>
        <v>92</v>
      </c>
      <c r="P33" s="5">
        <f t="shared" si="8"/>
        <v>413</v>
      </c>
      <c r="Q33" s="5">
        <f>AH33*AI33</f>
        <v>336</v>
      </c>
      <c r="R33" s="5"/>
      <c r="S33" s="1"/>
      <c r="T33" s="1">
        <f t="shared" si="2"/>
        <v>13.163043478260869</v>
      </c>
      <c r="U33" s="1">
        <f t="shared" si="3"/>
        <v>9.5108695652173907</v>
      </c>
      <c r="V33" s="1">
        <v>85.4</v>
      </c>
      <c r="W33" s="1">
        <v>82.2</v>
      </c>
      <c r="X33" s="1">
        <v>103.6</v>
      </c>
      <c r="Y33" s="1">
        <v>99.6</v>
      </c>
      <c r="Z33" s="1">
        <v>107.2</v>
      </c>
      <c r="AA33" s="1">
        <v>110</v>
      </c>
      <c r="AB33" s="1">
        <v>124.4</v>
      </c>
      <c r="AC33" s="1">
        <v>81</v>
      </c>
      <c r="AD33" s="1">
        <v>86</v>
      </c>
      <c r="AE33" s="1">
        <v>126.2</v>
      </c>
      <c r="AF33" s="1" t="s">
        <v>53</v>
      </c>
      <c r="AG33" s="1">
        <f>G33*P33</f>
        <v>103.25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82</v>
      </c>
      <c r="B34" s="21" t="s">
        <v>43</v>
      </c>
      <c r="C34" s="21"/>
      <c r="D34" s="21"/>
      <c r="E34" s="21"/>
      <c r="F34" s="21"/>
      <c r="G34" s="22">
        <v>0</v>
      </c>
      <c r="H34" s="21">
        <v>180</v>
      </c>
      <c r="I34" s="21" t="s">
        <v>44</v>
      </c>
      <c r="J34" s="21"/>
      <c r="K34" s="21">
        <f t="shared" si="0"/>
        <v>0</v>
      </c>
      <c r="L34" s="21"/>
      <c r="M34" s="21"/>
      <c r="N34" s="21"/>
      <c r="O34" s="21">
        <f t="shared" si="1"/>
        <v>0</v>
      </c>
      <c r="P34" s="23"/>
      <c r="Q34" s="23"/>
      <c r="R34" s="23"/>
      <c r="S34" s="21"/>
      <c r="T34" s="21" t="e">
        <f t="shared" si="2"/>
        <v>#DIV/0!</v>
      </c>
      <c r="U34" s="21" t="e">
        <f t="shared" si="3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 t="s">
        <v>51</v>
      </c>
      <c r="AG34" s="21"/>
      <c r="AH34" s="22">
        <v>6</v>
      </c>
      <c r="AI34" s="24"/>
      <c r="AJ34" s="21"/>
      <c r="AK34" s="21">
        <v>14</v>
      </c>
      <c r="AL34" s="21">
        <v>126</v>
      </c>
      <c r="AM34" s="2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83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0"/>
        <v>0</v>
      </c>
      <c r="L35" s="21"/>
      <c r="M35" s="21"/>
      <c r="N35" s="21"/>
      <c r="O35" s="21">
        <f t="shared" si="1"/>
        <v>0</v>
      </c>
      <c r="P35" s="23"/>
      <c r="Q35" s="23"/>
      <c r="R35" s="23"/>
      <c r="S35" s="21"/>
      <c r="T35" s="21" t="e">
        <f t="shared" si="2"/>
        <v>#DIV/0!</v>
      </c>
      <c r="U35" s="21" t="e">
        <f t="shared" si="3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 t="s">
        <v>51</v>
      </c>
      <c r="AG35" s="21"/>
      <c r="AH35" s="22">
        <v>12</v>
      </c>
      <c r="AI35" s="24"/>
      <c r="AJ35" s="21"/>
      <c r="AK35" s="21">
        <v>14</v>
      </c>
      <c r="AL35" s="21">
        <v>70</v>
      </c>
      <c r="AM35" s="24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86</v>
      </c>
      <c r="D36" s="1">
        <v>161</v>
      </c>
      <c r="E36" s="1">
        <v>69</v>
      </c>
      <c r="F36" s="1">
        <v>88</v>
      </c>
      <c r="G36" s="7">
        <v>0.7</v>
      </c>
      <c r="H36" s="1">
        <v>180</v>
      </c>
      <c r="I36" s="1" t="s">
        <v>44</v>
      </c>
      <c r="J36" s="1">
        <v>69</v>
      </c>
      <c r="K36" s="1">
        <f t="shared" si="0"/>
        <v>0</v>
      </c>
      <c r="L36" s="1"/>
      <c r="M36" s="1"/>
      <c r="N36" s="1">
        <v>0</v>
      </c>
      <c r="O36" s="1">
        <f t="shared" si="1"/>
        <v>13.8</v>
      </c>
      <c r="P36" s="5">
        <f t="shared" ref="P36:P42" si="9">14*O36-N36-F36</f>
        <v>105.20000000000002</v>
      </c>
      <c r="Q36" s="5">
        <f t="shared" ref="Q36:Q58" si="10">AH36*AI36</f>
        <v>96</v>
      </c>
      <c r="R36" s="5"/>
      <c r="S36" s="1"/>
      <c r="T36" s="1">
        <f t="shared" si="2"/>
        <v>13.333333333333332</v>
      </c>
      <c r="U36" s="1">
        <f t="shared" si="3"/>
        <v>6.3768115942028984</v>
      </c>
      <c r="V36" s="1">
        <v>14.2</v>
      </c>
      <c r="W36" s="1">
        <v>10.8</v>
      </c>
      <c r="X36" s="1">
        <v>16.600000000000001</v>
      </c>
      <c r="Y36" s="1">
        <v>16.2</v>
      </c>
      <c r="Z36" s="1">
        <v>11.8</v>
      </c>
      <c r="AA36" s="1">
        <v>9.1999999999999993</v>
      </c>
      <c r="AB36" s="1">
        <v>30.2</v>
      </c>
      <c r="AC36" s="1">
        <v>14</v>
      </c>
      <c r="AD36" s="1">
        <v>13.4</v>
      </c>
      <c r="AE36" s="1">
        <v>20</v>
      </c>
      <c r="AF36" s="1"/>
      <c r="AG36" s="1">
        <f t="shared" ref="AG36:AG42" si="11">G36*P36</f>
        <v>73.64</v>
      </c>
      <c r="AH36" s="7">
        <v>8</v>
      </c>
      <c r="AI36" s="10">
        <f t="shared" ref="AI36:AI42" si="12">MROUND(P36, AH36*AK36)/AH36</f>
        <v>12</v>
      </c>
      <c r="AJ36" s="1">
        <f t="shared" ref="AJ36:AJ42" si="13">AI36*AH36*G36</f>
        <v>67.199999999999989</v>
      </c>
      <c r="AK36" s="1">
        <v>12</v>
      </c>
      <c r="AL36" s="1">
        <v>84</v>
      </c>
      <c r="AM36" s="10">
        <f t="shared" ref="AM36:AM58" si="14"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199</v>
      </c>
      <c r="D37" s="1">
        <v>11</v>
      </c>
      <c r="E37" s="1">
        <v>93</v>
      </c>
      <c r="F37" s="1">
        <v>59</v>
      </c>
      <c r="G37" s="7">
        <v>0.7</v>
      </c>
      <c r="H37" s="1">
        <v>180</v>
      </c>
      <c r="I37" s="1" t="s">
        <v>44</v>
      </c>
      <c r="J37" s="1">
        <v>93</v>
      </c>
      <c r="K37" s="1">
        <f t="shared" si="0"/>
        <v>0</v>
      </c>
      <c r="L37" s="1"/>
      <c r="M37" s="1"/>
      <c r="N37" s="1">
        <v>0</v>
      </c>
      <c r="O37" s="1">
        <f t="shared" si="1"/>
        <v>18.600000000000001</v>
      </c>
      <c r="P37" s="5">
        <f>12*O37-N37-F37</f>
        <v>164.20000000000002</v>
      </c>
      <c r="Q37" s="5">
        <f t="shared" si="10"/>
        <v>192</v>
      </c>
      <c r="R37" s="5"/>
      <c r="S37" s="1"/>
      <c r="T37" s="1">
        <f t="shared" si="2"/>
        <v>13.494623655913978</v>
      </c>
      <c r="U37" s="1">
        <f t="shared" si="3"/>
        <v>3.172043010752688</v>
      </c>
      <c r="V37" s="1">
        <v>11.6</v>
      </c>
      <c r="W37" s="1">
        <v>9.6</v>
      </c>
      <c r="X37" s="1">
        <v>7.4</v>
      </c>
      <c r="Y37" s="1">
        <v>20.6</v>
      </c>
      <c r="Z37" s="1">
        <v>13.6</v>
      </c>
      <c r="AA37" s="1">
        <v>13</v>
      </c>
      <c r="AB37" s="1">
        <v>19.8</v>
      </c>
      <c r="AC37" s="1">
        <v>7.4</v>
      </c>
      <c r="AD37" s="1">
        <v>14.8</v>
      </c>
      <c r="AE37" s="1">
        <v>19.600000000000001</v>
      </c>
      <c r="AF37" s="1"/>
      <c r="AG37" s="1">
        <f t="shared" si="11"/>
        <v>114.94</v>
      </c>
      <c r="AH37" s="7">
        <v>8</v>
      </c>
      <c r="AI37" s="10">
        <f t="shared" si="12"/>
        <v>24</v>
      </c>
      <c r="AJ37" s="1">
        <f t="shared" si="13"/>
        <v>134.39999999999998</v>
      </c>
      <c r="AK37" s="1">
        <v>12</v>
      </c>
      <c r="AL37" s="1">
        <v>84</v>
      </c>
      <c r="AM37" s="10">
        <f t="shared" si="14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184</v>
      </c>
      <c r="D38" s="1">
        <v>104</v>
      </c>
      <c r="E38" s="1">
        <v>110</v>
      </c>
      <c r="F38" s="1">
        <v>162</v>
      </c>
      <c r="G38" s="7">
        <v>0.7</v>
      </c>
      <c r="H38" s="1">
        <v>180</v>
      </c>
      <c r="I38" s="1" t="s">
        <v>44</v>
      </c>
      <c r="J38" s="1">
        <v>110</v>
      </c>
      <c r="K38" s="1">
        <f t="shared" ref="K38:K69" si="15">E38-J38</f>
        <v>0</v>
      </c>
      <c r="L38" s="1"/>
      <c r="M38" s="1"/>
      <c r="N38" s="1">
        <v>96</v>
      </c>
      <c r="O38" s="1">
        <f t="shared" si="1"/>
        <v>22</v>
      </c>
      <c r="P38" s="5">
        <f t="shared" si="9"/>
        <v>50</v>
      </c>
      <c r="Q38" s="5">
        <f t="shared" si="10"/>
        <v>96</v>
      </c>
      <c r="R38" s="5"/>
      <c r="S38" s="1"/>
      <c r="T38" s="1">
        <f t="shared" si="2"/>
        <v>16.09090909090909</v>
      </c>
      <c r="U38" s="1">
        <f t="shared" si="3"/>
        <v>11.727272727272727</v>
      </c>
      <c r="V38" s="1">
        <v>22.2</v>
      </c>
      <c r="W38" s="1">
        <v>19.8</v>
      </c>
      <c r="X38" s="1">
        <v>18</v>
      </c>
      <c r="Y38" s="1">
        <v>28.2</v>
      </c>
      <c r="Z38" s="1">
        <v>27.6</v>
      </c>
      <c r="AA38" s="1">
        <v>33.6</v>
      </c>
      <c r="AB38" s="1">
        <v>29.2</v>
      </c>
      <c r="AC38" s="1">
        <v>20.2</v>
      </c>
      <c r="AD38" s="1">
        <v>11.8</v>
      </c>
      <c r="AE38" s="1">
        <v>20.8</v>
      </c>
      <c r="AF38" s="1"/>
      <c r="AG38" s="1">
        <f t="shared" si="11"/>
        <v>35</v>
      </c>
      <c r="AH38" s="7">
        <v>8</v>
      </c>
      <c r="AI38" s="10">
        <f t="shared" si="12"/>
        <v>12</v>
      </c>
      <c r="AJ38" s="1">
        <f t="shared" si="13"/>
        <v>67.199999999999989</v>
      </c>
      <c r="AK38" s="1">
        <v>12</v>
      </c>
      <c r="AL38" s="1">
        <v>84</v>
      </c>
      <c r="AM38" s="10">
        <f t="shared" si="14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591</v>
      </c>
      <c r="D39" s="1">
        <v>9</v>
      </c>
      <c r="E39" s="1">
        <v>188</v>
      </c>
      <c r="F39" s="1">
        <v>387</v>
      </c>
      <c r="G39" s="7">
        <v>0.7</v>
      </c>
      <c r="H39" s="1">
        <v>180</v>
      </c>
      <c r="I39" s="1" t="s">
        <v>44</v>
      </c>
      <c r="J39" s="1">
        <v>190</v>
      </c>
      <c r="K39" s="1">
        <f t="shared" si="15"/>
        <v>-2</v>
      </c>
      <c r="L39" s="1"/>
      <c r="M39" s="1"/>
      <c r="N39" s="1">
        <v>0</v>
      </c>
      <c r="O39" s="1">
        <f t="shared" si="1"/>
        <v>37.6</v>
      </c>
      <c r="P39" s="5">
        <f t="shared" si="9"/>
        <v>139.39999999999998</v>
      </c>
      <c r="Q39" s="5">
        <f t="shared" si="10"/>
        <v>120</v>
      </c>
      <c r="R39" s="5"/>
      <c r="S39" s="1"/>
      <c r="T39" s="1">
        <f t="shared" si="2"/>
        <v>13.48404255319149</v>
      </c>
      <c r="U39" s="1">
        <f t="shared" si="3"/>
        <v>10.292553191489361</v>
      </c>
      <c r="V39" s="1">
        <v>31.4</v>
      </c>
      <c r="W39" s="1">
        <v>38</v>
      </c>
      <c r="X39" s="1">
        <v>38.200000000000003</v>
      </c>
      <c r="Y39" s="1">
        <v>64.8</v>
      </c>
      <c r="Z39" s="1">
        <v>45.6</v>
      </c>
      <c r="AA39" s="1">
        <v>59.2</v>
      </c>
      <c r="AB39" s="1">
        <v>56.4</v>
      </c>
      <c r="AC39" s="1">
        <v>47.8</v>
      </c>
      <c r="AD39" s="1">
        <v>43.4</v>
      </c>
      <c r="AE39" s="1">
        <v>69.599999999999994</v>
      </c>
      <c r="AF39" s="1"/>
      <c r="AG39" s="1">
        <f t="shared" si="11"/>
        <v>97.579999999999984</v>
      </c>
      <c r="AH39" s="7">
        <v>10</v>
      </c>
      <c r="AI39" s="10">
        <f t="shared" si="12"/>
        <v>12</v>
      </c>
      <c r="AJ39" s="1">
        <f t="shared" si="13"/>
        <v>84</v>
      </c>
      <c r="AK39" s="1">
        <v>12</v>
      </c>
      <c r="AL39" s="1">
        <v>84</v>
      </c>
      <c r="AM39" s="10">
        <f t="shared" si="14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152</v>
      </c>
      <c r="D40" s="1">
        <v>266</v>
      </c>
      <c r="E40" s="1">
        <v>104</v>
      </c>
      <c r="F40" s="1">
        <v>295</v>
      </c>
      <c r="G40" s="7">
        <v>0.4</v>
      </c>
      <c r="H40" s="1">
        <v>180</v>
      </c>
      <c r="I40" s="1" t="s">
        <v>44</v>
      </c>
      <c r="J40" s="1">
        <v>114</v>
      </c>
      <c r="K40" s="1">
        <f t="shared" si="15"/>
        <v>-10</v>
      </c>
      <c r="L40" s="1"/>
      <c r="M40" s="1"/>
      <c r="N40" s="1">
        <v>192</v>
      </c>
      <c r="O40" s="1">
        <f t="shared" si="1"/>
        <v>20.8</v>
      </c>
      <c r="P40" s="5"/>
      <c r="Q40" s="5">
        <f t="shared" si="10"/>
        <v>0</v>
      </c>
      <c r="R40" s="5"/>
      <c r="S40" s="1"/>
      <c r="T40" s="1">
        <f t="shared" si="2"/>
        <v>23.413461538461537</v>
      </c>
      <c r="U40" s="1">
        <f t="shared" si="3"/>
        <v>23.413461538461537</v>
      </c>
      <c r="V40" s="1">
        <v>30.4</v>
      </c>
      <c r="W40" s="1">
        <v>19.600000000000001</v>
      </c>
      <c r="X40" s="1">
        <v>17.399999999999999</v>
      </c>
      <c r="Y40" s="1">
        <v>14.2</v>
      </c>
      <c r="Z40" s="1">
        <v>28.8</v>
      </c>
      <c r="AA40" s="1">
        <v>0</v>
      </c>
      <c r="AB40" s="1">
        <v>9.6</v>
      </c>
      <c r="AC40" s="1">
        <v>6.4</v>
      </c>
      <c r="AD40" s="1">
        <v>0</v>
      </c>
      <c r="AE40" s="1">
        <v>0</v>
      </c>
      <c r="AF40" s="1"/>
      <c r="AG40" s="1">
        <f t="shared" si="11"/>
        <v>0</v>
      </c>
      <c r="AH40" s="7">
        <v>16</v>
      </c>
      <c r="AI40" s="10">
        <f t="shared" si="12"/>
        <v>0</v>
      </c>
      <c r="AJ40" s="1">
        <f t="shared" si="13"/>
        <v>0</v>
      </c>
      <c r="AK40" s="1">
        <v>12</v>
      </c>
      <c r="AL40" s="1">
        <v>84</v>
      </c>
      <c r="AM40" s="10">
        <f t="shared" si="14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228</v>
      </c>
      <c r="D41" s="1">
        <v>93</v>
      </c>
      <c r="E41" s="1">
        <v>78</v>
      </c>
      <c r="F41" s="1">
        <v>149</v>
      </c>
      <c r="G41" s="7">
        <v>0.7</v>
      </c>
      <c r="H41" s="1">
        <v>180</v>
      </c>
      <c r="I41" s="1" t="s">
        <v>44</v>
      </c>
      <c r="J41" s="1">
        <v>78</v>
      </c>
      <c r="K41" s="1">
        <f t="shared" si="15"/>
        <v>0</v>
      </c>
      <c r="L41" s="1"/>
      <c r="M41" s="1"/>
      <c r="N41" s="1">
        <v>0</v>
      </c>
      <c r="O41" s="1">
        <f t="shared" si="1"/>
        <v>15.6</v>
      </c>
      <c r="P41" s="5">
        <f t="shared" si="9"/>
        <v>69.400000000000006</v>
      </c>
      <c r="Q41" s="5">
        <f t="shared" si="10"/>
        <v>120</v>
      </c>
      <c r="R41" s="5"/>
      <c r="S41" s="1"/>
      <c r="T41" s="1">
        <f t="shared" si="2"/>
        <v>17.243589743589745</v>
      </c>
      <c r="U41" s="1">
        <f t="shared" si="3"/>
        <v>9.5512820512820511</v>
      </c>
      <c r="V41" s="1">
        <v>12</v>
      </c>
      <c r="W41" s="1">
        <v>13.8</v>
      </c>
      <c r="X41" s="1">
        <v>10.6</v>
      </c>
      <c r="Y41" s="1">
        <v>18</v>
      </c>
      <c r="Z41" s="1">
        <v>10.4</v>
      </c>
      <c r="AA41" s="1">
        <v>25</v>
      </c>
      <c r="AB41" s="1">
        <v>21.2</v>
      </c>
      <c r="AC41" s="1">
        <v>11</v>
      </c>
      <c r="AD41" s="1">
        <v>17.600000000000001</v>
      </c>
      <c r="AE41" s="1">
        <v>16.2</v>
      </c>
      <c r="AF41" s="1"/>
      <c r="AG41" s="1">
        <f t="shared" si="11"/>
        <v>48.58</v>
      </c>
      <c r="AH41" s="7">
        <v>10</v>
      </c>
      <c r="AI41" s="10">
        <f t="shared" si="12"/>
        <v>12</v>
      </c>
      <c r="AJ41" s="1">
        <f t="shared" si="13"/>
        <v>84</v>
      </c>
      <c r="AK41" s="1">
        <v>12</v>
      </c>
      <c r="AL41" s="1">
        <v>84</v>
      </c>
      <c r="AM41" s="10">
        <f t="shared" si="14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443</v>
      </c>
      <c r="D42" s="1">
        <v>18</v>
      </c>
      <c r="E42" s="1">
        <v>199</v>
      </c>
      <c r="F42" s="1">
        <v>240</v>
      </c>
      <c r="G42" s="7">
        <v>0.7</v>
      </c>
      <c r="H42" s="1">
        <v>180</v>
      </c>
      <c r="I42" s="1" t="s">
        <v>44</v>
      </c>
      <c r="J42" s="1">
        <v>205</v>
      </c>
      <c r="K42" s="1">
        <f t="shared" si="15"/>
        <v>-6</v>
      </c>
      <c r="L42" s="1"/>
      <c r="M42" s="1"/>
      <c r="N42" s="1">
        <v>120</v>
      </c>
      <c r="O42" s="1">
        <f t="shared" si="1"/>
        <v>39.799999999999997</v>
      </c>
      <c r="P42" s="5">
        <f t="shared" si="9"/>
        <v>197.19999999999993</v>
      </c>
      <c r="Q42" s="5">
        <f t="shared" si="10"/>
        <v>240</v>
      </c>
      <c r="R42" s="5"/>
      <c r="S42" s="1"/>
      <c r="T42" s="1">
        <f t="shared" si="2"/>
        <v>15.075376884422111</v>
      </c>
      <c r="U42" s="1">
        <f t="shared" si="3"/>
        <v>9.0452261306532673</v>
      </c>
      <c r="V42" s="1">
        <v>33.799999999999997</v>
      </c>
      <c r="W42" s="1">
        <v>34.6</v>
      </c>
      <c r="X42" s="1">
        <v>26.8</v>
      </c>
      <c r="Y42" s="1">
        <v>54.4</v>
      </c>
      <c r="Z42" s="1">
        <v>42.6</v>
      </c>
      <c r="AA42" s="1">
        <v>43.2</v>
      </c>
      <c r="AB42" s="1">
        <v>62.2</v>
      </c>
      <c r="AC42" s="1">
        <v>41.2</v>
      </c>
      <c r="AD42" s="1">
        <v>29.8</v>
      </c>
      <c r="AE42" s="1">
        <v>45.2</v>
      </c>
      <c r="AF42" s="1"/>
      <c r="AG42" s="1">
        <f t="shared" si="11"/>
        <v>138.03999999999994</v>
      </c>
      <c r="AH42" s="7">
        <v>10</v>
      </c>
      <c r="AI42" s="10">
        <f t="shared" si="12"/>
        <v>24</v>
      </c>
      <c r="AJ42" s="1">
        <f t="shared" si="13"/>
        <v>168</v>
      </c>
      <c r="AK42" s="1">
        <v>12</v>
      </c>
      <c r="AL42" s="1">
        <v>84</v>
      </c>
      <c r="AM42" s="10">
        <f t="shared" si="14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91</v>
      </c>
      <c r="B43" s="21" t="s">
        <v>43</v>
      </c>
      <c r="C43" s="21">
        <v>312</v>
      </c>
      <c r="D43" s="21">
        <v>5</v>
      </c>
      <c r="E43" s="21">
        <v>57</v>
      </c>
      <c r="F43" s="21">
        <v>253</v>
      </c>
      <c r="G43" s="22">
        <v>0</v>
      </c>
      <c r="H43" s="21">
        <v>180</v>
      </c>
      <c r="I43" s="21" t="s">
        <v>44</v>
      </c>
      <c r="J43" s="21">
        <v>61</v>
      </c>
      <c r="K43" s="21">
        <f t="shared" si="15"/>
        <v>-4</v>
      </c>
      <c r="L43" s="21"/>
      <c r="M43" s="21"/>
      <c r="N43" s="21">
        <v>0</v>
      </c>
      <c r="O43" s="21">
        <f t="shared" si="1"/>
        <v>11.4</v>
      </c>
      <c r="P43" s="23"/>
      <c r="Q43" s="23"/>
      <c r="R43" s="23"/>
      <c r="S43" s="21"/>
      <c r="T43" s="21">
        <f t="shared" si="2"/>
        <v>22.192982456140349</v>
      </c>
      <c r="U43" s="21">
        <f t="shared" si="3"/>
        <v>22.192982456140349</v>
      </c>
      <c r="V43" s="21">
        <v>17</v>
      </c>
      <c r="W43" s="21">
        <v>7.2</v>
      </c>
      <c r="X43" s="21">
        <v>17.2</v>
      </c>
      <c r="Y43" s="21">
        <v>6.8</v>
      </c>
      <c r="Z43" s="21">
        <v>25.6</v>
      </c>
      <c r="AA43" s="21">
        <v>40.4</v>
      </c>
      <c r="AB43" s="21">
        <v>32.4</v>
      </c>
      <c r="AC43" s="21">
        <v>34.799999999999997</v>
      </c>
      <c r="AD43" s="21">
        <v>21.2</v>
      </c>
      <c r="AE43" s="21">
        <v>26.6</v>
      </c>
      <c r="AF43" s="20" t="s">
        <v>127</v>
      </c>
      <c r="AG43" s="21"/>
      <c r="AH43" s="22">
        <v>16</v>
      </c>
      <c r="AI43" s="24"/>
      <c r="AJ43" s="21"/>
      <c r="AK43" s="21">
        <v>12</v>
      </c>
      <c r="AL43" s="21">
        <v>84</v>
      </c>
      <c r="AM43" s="24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5</v>
      </c>
      <c r="D44" s="1">
        <v>365</v>
      </c>
      <c r="E44" s="1">
        <v>32</v>
      </c>
      <c r="F44" s="1">
        <v>305</v>
      </c>
      <c r="G44" s="7">
        <v>0.7</v>
      </c>
      <c r="H44" s="1">
        <v>180</v>
      </c>
      <c r="I44" s="1" t="s">
        <v>44</v>
      </c>
      <c r="J44" s="1">
        <v>40</v>
      </c>
      <c r="K44" s="1">
        <f t="shared" si="15"/>
        <v>-8</v>
      </c>
      <c r="L44" s="1"/>
      <c r="M44" s="1"/>
      <c r="N44" s="1">
        <v>0</v>
      </c>
      <c r="O44" s="1">
        <f t="shared" si="1"/>
        <v>6.4</v>
      </c>
      <c r="P44" s="5"/>
      <c r="Q44" s="5">
        <f t="shared" si="10"/>
        <v>0</v>
      </c>
      <c r="R44" s="5"/>
      <c r="S44" s="1"/>
      <c r="T44" s="1">
        <f t="shared" si="2"/>
        <v>47.65625</v>
      </c>
      <c r="U44" s="1">
        <f t="shared" si="3"/>
        <v>47.65625</v>
      </c>
      <c r="V44" s="1">
        <v>8.8000000000000007</v>
      </c>
      <c r="W44" s="1">
        <v>19.8</v>
      </c>
      <c r="X44" s="1">
        <v>11.4</v>
      </c>
      <c r="Y44" s="1">
        <v>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ref="AG44:AG58" si="16">G44*P44</f>
        <v>0</v>
      </c>
      <c r="AH44" s="7">
        <v>10</v>
      </c>
      <c r="AI44" s="10">
        <f t="shared" ref="AI44:AI58" si="17">MROUND(P44, AH44*AK44)/AH44</f>
        <v>0</v>
      </c>
      <c r="AJ44" s="1">
        <f t="shared" ref="AJ44:AJ58" si="18">AI44*AH44*G44</f>
        <v>0</v>
      </c>
      <c r="AK44" s="1">
        <v>12</v>
      </c>
      <c r="AL44" s="1">
        <v>84</v>
      </c>
      <c r="AM44" s="10">
        <f t="shared" si="1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465</v>
      </c>
      <c r="D45" s="1">
        <v>1265</v>
      </c>
      <c r="E45" s="1">
        <v>505</v>
      </c>
      <c r="F45" s="1">
        <v>815</v>
      </c>
      <c r="G45" s="7">
        <v>1</v>
      </c>
      <c r="H45" s="1">
        <v>180</v>
      </c>
      <c r="I45" s="1" t="s">
        <v>44</v>
      </c>
      <c r="J45" s="1">
        <v>502</v>
      </c>
      <c r="K45" s="1">
        <f t="shared" si="15"/>
        <v>3</v>
      </c>
      <c r="L45" s="1"/>
      <c r="M45" s="1"/>
      <c r="N45" s="1">
        <v>660</v>
      </c>
      <c r="O45" s="1">
        <f t="shared" si="1"/>
        <v>101</v>
      </c>
      <c r="P45" s="5"/>
      <c r="Q45" s="5">
        <f t="shared" si="10"/>
        <v>0</v>
      </c>
      <c r="R45" s="5"/>
      <c r="S45" s="1"/>
      <c r="T45" s="1">
        <f t="shared" si="2"/>
        <v>14.603960396039604</v>
      </c>
      <c r="U45" s="1">
        <f t="shared" si="3"/>
        <v>14.603960396039604</v>
      </c>
      <c r="V45" s="1">
        <v>136</v>
      </c>
      <c r="W45" s="1">
        <v>92</v>
      </c>
      <c r="X45" s="1">
        <v>109</v>
      </c>
      <c r="Y45" s="1">
        <v>120</v>
      </c>
      <c r="Z45" s="1">
        <v>82.622</v>
      </c>
      <c r="AA45" s="1">
        <v>112</v>
      </c>
      <c r="AB45" s="1">
        <v>110</v>
      </c>
      <c r="AC45" s="1">
        <v>139</v>
      </c>
      <c r="AD45" s="1">
        <v>124</v>
      </c>
      <c r="AE45" s="1">
        <v>107</v>
      </c>
      <c r="AF45" s="1" t="s">
        <v>53</v>
      </c>
      <c r="AG45" s="1">
        <f t="shared" si="16"/>
        <v>0</v>
      </c>
      <c r="AH45" s="7">
        <v>5</v>
      </c>
      <c r="AI45" s="10">
        <f t="shared" si="17"/>
        <v>0</v>
      </c>
      <c r="AJ45" s="1">
        <f t="shared" si="18"/>
        <v>0</v>
      </c>
      <c r="AK45" s="1">
        <v>12</v>
      </c>
      <c r="AL45" s="1">
        <v>144</v>
      </c>
      <c r="AM45" s="10">
        <f t="shared" si="14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186</v>
      </c>
      <c r="D46" s="1">
        <v>554</v>
      </c>
      <c r="E46" s="1">
        <v>159</v>
      </c>
      <c r="F46" s="1">
        <v>417</v>
      </c>
      <c r="G46" s="7">
        <v>0.4</v>
      </c>
      <c r="H46" s="1">
        <v>180</v>
      </c>
      <c r="I46" s="1" t="s">
        <v>44</v>
      </c>
      <c r="J46" s="1">
        <v>159</v>
      </c>
      <c r="K46" s="1">
        <f t="shared" si="15"/>
        <v>0</v>
      </c>
      <c r="L46" s="1"/>
      <c r="M46" s="1"/>
      <c r="N46" s="1">
        <v>0</v>
      </c>
      <c r="O46" s="1">
        <f t="shared" si="1"/>
        <v>31.8</v>
      </c>
      <c r="P46" s="5"/>
      <c r="Q46" s="5">
        <f t="shared" si="10"/>
        <v>0</v>
      </c>
      <c r="R46" s="5"/>
      <c r="S46" s="1"/>
      <c r="T46" s="1">
        <f t="shared" si="2"/>
        <v>13.113207547169811</v>
      </c>
      <c r="U46" s="1">
        <f t="shared" si="3"/>
        <v>13.113207547169811</v>
      </c>
      <c r="V46" s="1">
        <v>32</v>
      </c>
      <c r="W46" s="1">
        <v>35.200000000000003</v>
      </c>
      <c r="X46" s="1">
        <v>30.4</v>
      </c>
      <c r="Y46" s="1">
        <v>31.4</v>
      </c>
      <c r="Z46" s="1">
        <v>35.6</v>
      </c>
      <c r="AA46" s="1">
        <v>54.8</v>
      </c>
      <c r="AB46" s="1">
        <v>49</v>
      </c>
      <c r="AC46" s="1">
        <v>41.2</v>
      </c>
      <c r="AD46" s="1">
        <v>43</v>
      </c>
      <c r="AE46" s="1">
        <v>51</v>
      </c>
      <c r="AF46" s="1"/>
      <c r="AG46" s="1">
        <f t="shared" si="16"/>
        <v>0</v>
      </c>
      <c r="AH46" s="7">
        <v>16</v>
      </c>
      <c r="AI46" s="10">
        <f t="shared" si="17"/>
        <v>0</v>
      </c>
      <c r="AJ46" s="1">
        <f t="shared" si="18"/>
        <v>0</v>
      </c>
      <c r="AK46" s="1">
        <v>12</v>
      </c>
      <c r="AL46" s="1">
        <v>84</v>
      </c>
      <c r="AM46" s="10">
        <f t="shared" si="1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734</v>
      </c>
      <c r="D47" s="1">
        <v>1805</v>
      </c>
      <c r="E47" s="1">
        <v>524</v>
      </c>
      <c r="F47" s="1">
        <v>1395</v>
      </c>
      <c r="G47" s="7">
        <v>0.7</v>
      </c>
      <c r="H47" s="1">
        <v>180</v>
      </c>
      <c r="I47" s="1" t="s">
        <v>44</v>
      </c>
      <c r="J47" s="1">
        <v>524</v>
      </c>
      <c r="K47" s="1">
        <f t="shared" si="15"/>
        <v>0</v>
      </c>
      <c r="L47" s="1"/>
      <c r="M47" s="1"/>
      <c r="N47" s="1">
        <v>0</v>
      </c>
      <c r="O47" s="1">
        <f t="shared" si="1"/>
        <v>104.8</v>
      </c>
      <c r="P47" s="5">
        <f t="shared" ref="P47:P58" si="19">14*O47-N47-F47</f>
        <v>72.200000000000045</v>
      </c>
      <c r="Q47" s="5">
        <f t="shared" si="10"/>
        <v>120</v>
      </c>
      <c r="R47" s="5"/>
      <c r="S47" s="1"/>
      <c r="T47" s="1">
        <f t="shared" si="2"/>
        <v>14.456106870229007</v>
      </c>
      <c r="U47" s="1">
        <f t="shared" si="3"/>
        <v>13.311068702290077</v>
      </c>
      <c r="V47" s="1">
        <v>139.19999999999999</v>
      </c>
      <c r="W47" s="1">
        <v>127.2</v>
      </c>
      <c r="X47" s="1">
        <v>120.4</v>
      </c>
      <c r="Y47" s="1">
        <v>118.2</v>
      </c>
      <c r="Z47" s="1">
        <v>84.2</v>
      </c>
      <c r="AA47" s="1">
        <v>126.4</v>
      </c>
      <c r="AB47" s="1">
        <v>120.8</v>
      </c>
      <c r="AC47" s="1">
        <v>67.400000000000006</v>
      </c>
      <c r="AD47" s="1">
        <v>119.6</v>
      </c>
      <c r="AE47" s="1">
        <v>135.4</v>
      </c>
      <c r="AF47" s="1" t="s">
        <v>75</v>
      </c>
      <c r="AG47" s="1">
        <f t="shared" si="16"/>
        <v>50.540000000000028</v>
      </c>
      <c r="AH47" s="7">
        <v>10</v>
      </c>
      <c r="AI47" s="10">
        <f t="shared" si="17"/>
        <v>12</v>
      </c>
      <c r="AJ47" s="1">
        <f t="shared" si="18"/>
        <v>84</v>
      </c>
      <c r="AK47" s="1">
        <v>12</v>
      </c>
      <c r="AL47" s="1">
        <v>84</v>
      </c>
      <c r="AM47" s="10">
        <f t="shared" si="14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340</v>
      </c>
      <c r="D48" s="1">
        <v>216</v>
      </c>
      <c r="E48" s="1">
        <v>188</v>
      </c>
      <c r="F48" s="1">
        <v>162</v>
      </c>
      <c r="G48" s="7">
        <v>0.4</v>
      </c>
      <c r="H48" s="1">
        <v>180</v>
      </c>
      <c r="I48" s="1" t="s">
        <v>44</v>
      </c>
      <c r="J48" s="1">
        <v>188</v>
      </c>
      <c r="K48" s="1">
        <f t="shared" si="15"/>
        <v>0</v>
      </c>
      <c r="L48" s="1"/>
      <c r="M48" s="1"/>
      <c r="N48" s="1">
        <v>0</v>
      </c>
      <c r="O48" s="1">
        <f t="shared" si="1"/>
        <v>37.6</v>
      </c>
      <c r="P48" s="5">
        <f>13*O48-N48-F48</f>
        <v>326.8</v>
      </c>
      <c r="Q48" s="5">
        <f t="shared" si="10"/>
        <v>384</v>
      </c>
      <c r="R48" s="5"/>
      <c r="S48" s="1"/>
      <c r="T48" s="1">
        <f t="shared" si="2"/>
        <v>14.521276595744681</v>
      </c>
      <c r="U48" s="1">
        <f t="shared" si="3"/>
        <v>4.3085106382978724</v>
      </c>
      <c r="V48" s="1">
        <v>25.6</v>
      </c>
      <c r="W48" s="1">
        <v>27</v>
      </c>
      <c r="X48" s="1">
        <v>33.4</v>
      </c>
      <c r="Y48" s="1">
        <v>44</v>
      </c>
      <c r="Z48" s="1">
        <v>39.6</v>
      </c>
      <c r="AA48" s="1">
        <v>59.8</v>
      </c>
      <c r="AB48" s="1">
        <v>58.2</v>
      </c>
      <c r="AC48" s="1">
        <v>52.2</v>
      </c>
      <c r="AD48" s="1">
        <v>29</v>
      </c>
      <c r="AE48" s="1">
        <v>55.4</v>
      </c>
      <c r="AF48" s="1"/>
      <c r="AG48" s="1">
        <f t="shared" si="16"/>
        <v>130.72</v>
      </c>
      <c r="AH48" s="7">
        <v>16</v>
      </c>
      <c r="AI48" s="10">
        <f t="shared" si="17"/>
        <v>24</v>
      </c>
      <c r="AJ48" s="1">
        <f t="shared" si="18"/>
        <v>153.60000000000002</v>
      </c>
      <c r="AK48" s="1">
        <v>12</v>
      </c>
      <c r="AL48" s="1">
        <v>84</v>
      </c>
      <c r="AM48" s="10">
        <f t="shared" si="14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1160</v>
      </c>
      <c r="D49" s="1">
        <v>2509</v>
      </c>
      <c r="E49" s="1">
        <v>920</v>
      </c>
      <c r="F49" s="1">
        <v>1707</v>
      </c>
      <c r="G49" s="7">
        <v>0.7</v>
      </c>
      <c r="H49" s="1">
        <v>180</v>
      </c>
      <c r="I49" s="1" t="s">
        <v>44</v>
      </c>
      <c r="J49" s="1">
        <v>918</v>
      </c>
      <c r="K49" s="1">
        <f t="shared" si="15"/>
        <v>2</v>
      </c>
      <c r="L49" s="1"/>
      <c r="M49" s="1"/>
      <c r="N49" s="1">
        <v>0</v>
      </c>
      <c r="O49" s="1">
        <f t="shared" si="1"/>
        <v>184</v>
      </c>
      <c r="P49" s="5">
        <f t="shared" si="19"/>
        <v>869</v>
      </c>
      <c r="Q49" s="5">
        <f t="shared" si="10"/>
        <v>840</v>
      </c>
      <c r="R49" s="5"/>
      <c r="S49" s="1"/>
      <c r="T49" s="1">
        <f t="shared" si="2"/>
        <v>13.842391304347826</v>
      </c>
      <c r="U49" s="1">
        <f t="shared" si="3"/>
        <v>9.2771739130434785</v>
      </c>
      <c r="V49" s="1">
        <v>156.80000000000001</v>
      </c>
      <c r="W49" s="1">
        <v>185.2</v>
      </c>
      <c r="X49" s="1">
        <v>194.6</v>
      </c>
      <c r="Y49" s="1">
        <v>168.6</v>
      </c>
      <c r="Z49" s="1">
        <v>180.4</v>
      </c>
      <c r="AA49" s="1">
        <v>217.4</v>
      </c>
      <c r="AB49" s="1">
        <v>189.8</v>
      </c>
      <c r="AC49" s="1">
        <v>166</v>
      </c>
      <c r="AD49" s="1">
        <v>200.2</v>
      </c>
      <c r="AE49" s="1">
        <v>168.4</v>
      </c>
      <c r="AF49" s="1" t="s">
        <v>75</v>
      </c>
      <c r="AG49" s="1">
        <f t="shared" si="16"/>
        <v>608.29999999999995</v>
      </c>
      <c r="AH49" s="7">
        <v>10</v>
      </c>
      <c r="AI49" s="10">
        <f t="shared" si="17"/>
        <v>84</v>
      </c>
      <c r="AJ49" s="1">
        <f t="shared" si="18"/>
        <v>588</v>
      </c>
      <c r="AK49" s="1">
        <v>12</v>
      </c>
      <c r="AL49" s="1">
        <v>84</v>
      </c>
      <c r="AM49" s="10">
        <f t="shared" si="14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254</v>
      </c>
      <c r="D50" s="1">
        <v>523</v>
      </c>
      <c r="E50" s="1">
        <v>243</v>
      </c>
      <c r="F50" s="1">
        <v>370</v>
      </c>
      <c r="G50" s="7">
        <v>0.7</v>
      </c>
      <c r="H50" s="1">
        <v>180</v>
      </c>
      <c r="I50" s="1" t="s">
        <v>44</v>
      </c>
      <c r="J50" s="1">
        <v>243</v>
      </c>
      <c r="K50" s="1">
        <f t="shared" si="15"/>
        <v>0</v>
      </c>
      <c r="L50" s="1"/>
      <c r="M50" s="1"/>
      <c r="N50" s="1">
        <v>0</v>
      </c>
      <c r="O50" s="1">
        <f t="shared" si="1"/>
        <v>48.6</v>
      </c>
      <c r="P50" s="5">
        <f t="shared" si="19"/>
        <v>310.39999999999998</v>
      </c>
      <c r="Q50" s="5">
        <f t="shared" si="10"/>
        <v>360</v>
      </c>
      <c r="R50" s="5"/>
      <c r="S50" s="1"/>
      <c r="T50" s="1">
        <f t="shared" si="2"/>
        <v>15.020576131687243</v>
      </c>
      <c r="U50" s="1">
        <f t="shared" si="3"/>
        <v>7.6131687242798352</v>
      </c>
      <c r="V50" s="1">
        <v>42.4</v>
      </c>
      <c r="W50" s="1">
        <v>42</v>
      </c>
      <c r="X50" s="1">
        <v>44</v>
      </c>
      <c r="Y50" s="1">
        <v>49</v>
      </c>
      <c r="Z50" s="1">
        <v>28</v>
      </c>
      <c r="AA50" s="1">
        <v>50.4</v>
      </c>
      <c r="AB50" s="1">
        <v>54.6</v>
      </c>
      <c r="AC50" s="1">
        <v>50.6</v>
      </c>
      <c r="AD50" s="1">
        <v>44</v>
      </c>
      <c r="AE50" s="1">
        <v>46.2</v>
      </c>
      <c r="AF50" s="1"/>
      <c r="AG50" s="1">
        <f t="shared" si="16"/>
        <v>217.27999999999997</v>
      </c>
      <c r="AH50" s="7">
        <v>10</v>
      </c>
      <c r="AI50" s="10">
        <f t="shared" si="17"/>
        <v>36</v>
      </c>
      <c r="AJ50" s="1">
        <f t="shared" si="18"/>
        <v>251.99999999999997</v>
      </c>
      <c r="AK50" s="1">
        <v>12</v>
      </c>
      <c r="AL50" s="1">
        <v>84</v>
      </c>
      <c r="AM50" s="10">
        <f t="shared" si="14"/>
        <v>0.42857142857142855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28</v>
      </c>
      <c r="D51" s="1"/>
      <c r="E51" s="1">
        <v>16</v>
      </c>
      <c r="F51" s="1">
        <v>8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5"/>
        <v>0</v>
      </c>
      <c r="L51" s="1"/>
      <c r="M51" s="1"/>
      <c r="N51" s="1">
        <v>96</v>
      </c>
      <c r="O51" s="1">
        <f t="shared" si="1"/>
        <v>3.2</v>
      </c>
      <c r="P51" s="5"/>
      <c r="Q51" s="5">
        <f t="shared" si="10"/>
        <v>0</v>
      </c>
      <c r="R51" s="5"/>
      <c r="S51" s="1"/>
      <c r="T51" s="1">
        <f t="shared" si="2"/>
        <v>32.5</v>
      </c>
      <c r="U51" s="1">
        <f t="shared" si="3"/>
        <v>32.5</v>
      </c>
      <c r="V51" s="1">
        <v>4.4000000000000004</v>
      </c>
      <c r="W51" s="1">
        <v>4.4000000000000004</v>
      </c>
      <c r="X51" s="1">
        <v>1.6</v>
      </c>
      <c r="Y51" s="1">
        <v>2.4</v>
      </c>
      <c r="Z51" s="1">
        <v>4</v>
      </c>
      <c r="AA51" s="1">
        <v>7</v>
      </c>
      <c r="AB51" s="1">
        <v>5.6</v>
      </c>
      <c r="AC51" s="1">
        <v>5</v>
      </c>
      <c r="AD51" s="1">
        <v>8.8000000000000007</v>
      </c>
      <c r="AE51" s="1">
        <v>5.4</v>
      </c>
      <c r="AF51" s="1"/>
      <c r="AG51" s="1">
        <f t="shared" si="16"/>
        <v>0</v>
      </c>
      <c r="AH51" s="7">
        <v>8</v>
      </c>
      <c r="AI51" s="10">
        <f t="shared" si="17"/>
        <v>0</v>
      </c>
      <c r="AJ51" s="1">
        <f t="shared" si="18"/>
        <v>0</v>
      </c>
      <c r="AK51" s="1">
        <v>12</v>
      </c>
      <c r="AL51" s="1">
        <v>84</v>
      </c>
      <c r="AM51" s="10">
        <f t="shared" si="14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42</v>
      </c>
      <c r="D52" s="1">
        <v>10</v>
      </c>
      <c r="E52" s="1">
        <v>19</v>
      </c>
      <c r="F52" s="1">
        <v>2</v>
      </c>
      <c r="G52" s="7">
        <v>0.7</v>
      </c>
      <c r="H52" s="1">
        <v>180</v>
      </c>
      <c r="I52" s="1" t="s">
        <v>44</v>
      </c>
      <c r="J52" s="1">
        <v>21</v>
      </c>
      <c r="K52" s="1">
        <f t="shared" si="15"/>
        <v>-2</v>
      </c>
      <c r="L52" s="1"/>
      <c r="M52" s="1"/>
      <c r="N52" s="1">
        <v>96</v>
      </c>
      <c r="O52" s="1">
        <f t="shared" si="1"/>
        <v>3.8</v>
      </c>
      <c r="P52" s="5"/>
      <c r="Q52" s="5">
        <f t="shared" si="10"/>
        <v>0</v>
      </c>
      <c r="R52" s="5"/>
      <c r="S52" s="1"/>
      <c r="T52" s="1">
        <f t="shared" si="2"/>
        <v>25.789473684210527</v>
      </c>
      <c r="U52" s="1">
        <f t="shared" si="3"/>
        <v>25.789473684210527</v>
      </c>
      <c r="V52" s="1">
        <v>6.8</v>
      </c>
      <c r="W52" s="1">
        <v>5.2</v>
      </c>
      <c r="X52" s="1">
        <v>2.6</v>
      </c>
      <c r="Y52" s="1">
        <v>3.8</v>
      </c>
      <c r="Z52" s="1">
        <v>2.6</v>
      </c>
      <c r="AA52" s="1">
        <v>8.6</v>
      </c>
      <c r="AB52" s="1">
        <v>7.8</v>
      </c>
      <c r="AC52" s="1">
        <v>3</v>
      </c>
      <c r="AD52" s="1">
        <v>4</v>
      </c>
      <c r="AE52" s="1">
        <v>4.8</v>
      </c>
      <c r="AF52" s="1"/>
      <c r="AG52" s="1">
        <f t="shared" si="16"/>
        <v>0</v>
      </c>
      <c r="AH52" s="7">
        <v>8</v>
      </c>
      <c r="AI52" s="10">
        <f t="shared" si="17"/>
        <v>0</v>
      </c>
      <c r="AJ52" s="1">
        <f t="shared" si="18"/>
        <v>0</v>
      </c>
      <c r="AK52" s="1">
        <v>12</v>
      </c>
      <c r="AL52" s="1">
        <v>84</v>
      </c>
      <c r="AM52" s="10">
        <f t="shared" si="14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68</v>
      </c>
      <c r="D53" s="1"/>
      <c r="E53" s="1">
        <v>9</v>
      </c>
      <c r="F53" s="1">
        <v>51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15"/>
        <v>0</v>
      </c>
      <c r="L53" s="1"/>
      <c r="M53" s="1"/>
      <c r="N53" s="1">
        <v>0</v>
      </c>
      <c r="O53" s="1">
        <f t="shared" si="1"/>
        <v>1.8</v>
      </c>
      <c r="P53" s="5"/>
      <c r="Q53" s="5">
        <f t="shared" si="10"/>
        <v>0</v>
      </c>
      <c r="R53" s="5"/>
      <c r="S53" s="1"/>
      <c r="T53" s="1">
        <f t="shared" si="2"/>
        <v>28.333333333333332</v>
      </c>
      <c r="U53" s="1">
        <f t="shared" si="3"/>
        <v>28.333333333333332</v>
      </c>
      <c r="V53" s="1">
        <v>3.2</v>
      </c>
      <c r="W53" s="1">
        <v>3.2</v>
      </c>
      <c r="X53" s="1">
        <v>1.6</v>
      </c>
      <c r="Y53" s="1">
        <v>3.8</v>
      </c>
      <c r="Z53" s="1">
        <v>0.4</v>
      </c>
      <c r="AA53" s="1">
        <v>5.4</v>
      </c>
      <c r="AB53" s="1">
        <v>4.8</v>
      </c>
      <c r="AC53" s="1">
        <v>2.8</v>
      </c>
      <c r="AD53" s="1">
        <v>10.199999999999999</v>
      </c>
      <c r="AE53" s="1">
        <v>4.2</v>
      </c>
      <c r="AF53" s="27" t="s">
        <v>69</v>
      </c>
      <c r="AG53" s="1">
        <f t="shared" si="16"/>
        <v>0</v>
      </c>
      <c r="AH53" s="7">
        <v>8</v>
      </c>
      <c r="AI53" s="10">
        <f t="shared" si="17"/>
        <v>0</v>
      </c>
      <c r="AJ53" s="1">
        <f t="shared" si="18"/>
        <v>0</v>
      </c>
      <c r="AK53" s="1">
        <v>12</v>
      </c>
      <c r="AL53" s="1">
        <v>84</v>
      </c>
      <c r="AM53" s="10">
        <f t="shared" si="1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474</v>
      </c>
      <c r="D54" s="1">
        <v>985</v>
      </c>
      <c r="E54" s="1">
        <v>321</v>
      </c>
      <c r="F54" s="1">
        <v>475</v>
      </c>
      <c r="G54" s="7">
        <v>0.7</v>
      </c>
      <c r="H54" s="1">
        <v>180</v>
      </c>
      <c r="I54" s="1" t="s">
        <v>44</v>
      </c>
      <c r="J54" s="1">
        <v>321</v>
      </c>
      <c r="K54" s="1">
        <f t="shared" si="15"/>
        <v>0</v>
      </c>
      <c r="L54" s="1"/>
      <c r="M54" s="1"/>
      <c r="N54" s="1">
        <v>288</v>
      </c>
      <c r="O54" s="1">
        <f t="shared" si="1"/>
        <v>64.2</v>
      </c>
      <c r="P54" s="5">
        <f t="shared" si="19"/>
        <v>135.80000000000007</v>
      </c>
      <c r="Q54" s="5">
        <f t="shared" si="10"/>
        <v>96</v>
      </c>
      <c r="R54" s="5"/>
      <c r="S54" s="1"/>
      <c r="T54" s="1">
        <f t="shared" si="2"/>
        <v>13.380062305295949</v>
      </c>
      <c r="U54" s="1">
        <f t="shared" si="3"/>
        <v>11.884735202492211</v>
      </c>
      <c r="V54" s="1">
        <v>75</v>
      </c>
      <c r="W54" s="1">
        <v>59</v>
      </c>
      <c r="X54" s="1">
        <v>67.2</v>
      </c>
      <c r="Y54" s="1">
        <v>81.8</v>
      </c>
      <c r="Z54" s="1">
        <v>74.2</v>
      </c>
      <c r="AA54" s="1">
        <v>63.4</v>
      </c>
      <c r="AB54" s="1">
        <v>90.4</v>
      </c>
      <c r="AC54" s="1">
        <v>45</v>
      </c>
      <c r="AD54" s="1">
        <v>70.400000000000006</v>
      </c>
      <c r="AE54" s="1">
        <v>62.8</v>
      </c>
      <c r="AF54" s="1" t="s">
        <v>53</v>
      </c>
      <c r="AG54" s="1">
        <f t="shared" si="16"/>
        <v>95.060000000000045</v>
      </c>
      <c r="AH54" s="7">
        <v>8</v>
      </c>
      <c r="AI54" s="10">
        <f t="shared" si="17"/>
        <v>12</v>
      </c>
      <c r="AJ54" s="1">
        <f t="shared" si="18"/>
        <v>67.199999999999989</v>
      </c>
      <c r="AK54" s="1">
        <v>12</v>
      </c>
      <c r="AL54" s="1">
        <v>84</v>
      </c>
      <c r="AM54" s="10">
        <f t="shared" si="14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122</v>
      </c>
      <c r="D55" s="1">
        <v>473</v>
      </c>
      <c r="E55" s="1">
        <v>144</v>
      </c>
      <c r="F55" s="1">
        <v>363</v>
      </c>
      <c r="G55" s="7">
        <v>0.9</v>
      </c>
      <c r="H55" s="1">
        <v>180</v>
      </c>
      <c r="I55" s="1" t="s">
        <v>44</v>
      </c>
      <c r="J55" s="1">
        <v>144</v>
      </c>
      <c r="K55" s="1">
        <f t="shared" si="15"/>
        <v>0</v>
      </c>
      <c r="L55" s="1"/>
      <c r="M55" s="1"/>
      <c r="N55" s="1">
        <v>0</v>
      </c>
      <c r="O55" s="1">
        <f t="shared" si="1"/>
        <v>28.8</v>
      </c>
      <c r="P55" s="5"/>
      <c r="Q55" s="5">
        <f t="shared" si="10"/>
        <v>0</v>
      </c>
      <c r="R55" s="5"/>
      <c r="S55" s="1"/>
      <c r="T55" s="1">
        <f t="shared" si="2"/>
        <v>12.604166666666666</v>
      </c>
      <c r="U55" s="1">
        <f t="shared" si="3"/>
        <v>12.604166666666666</v>
      </c>
      <c r="V55" s="1">
        <v>20.2</v>
      </c>
      <c r="W55" s="1">
        <v>30.4</v>
      </c>
      <c r="X55" s="1">
        <v>30.4</v>
      </c>
      <c r="Y55" s="1">
        <v>27</v>
      </c>
      <c r="Z55" s="1">
        <v>32.200000000000003</v>
      </c>
      <c r="AA55" s="1">
        <v>34.799999999999997</v>
      </c>
      <c r="AB55" s="1">
        <v>26.6</v>
      </c>
      <c r="AC55" s="1">
        <v>31.2</v>
      </c>
      <c r="AD55" s="1">
        <v>22.8</v>
      </c>
      <c r="AE55" s="1">
        <v>38</v>
      </c>
      <c r="AF55" s="26" t="s">
        <v>53</v>
      </c>
      <c r="AG55" s="1">
        <f t="shared" si="16"/>
        <v>0</v>
      </c>
      <c r="AH55" s="7">
        <v>8</v>
      </c>
      <c r="AI55" s="10">
        <f t="shared" si="17"/>
        <v>0</v>
      </c>
      <c r="AJ55" s="1">
        <f t="shared" si="18"/>
        <v>0</v>
      </c>
      <c r="AK55" s="1">
        <v>12</v>
      </c>
      <c r="AL55" s="1">
        <v>84</v>
      </c>
      <c r="AM55" s="10">
        <f t="shared" si="14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218</v>
      </c>
      <c r="D56" s="1">
        <v>151</v>
      </c>
      <c r="E56" s="1">
        <v>188</v>
      </c>
      <c r="F56" s="1">
        <v>123</v>
      </c>
      <c r="G56" s="7">
        <v>0.9</v>
      </c>
      <c r="H56" s="1">
        <v>180</v>
      </c>
      <c r="I56" s="1" t="s">
        <v>44</v>
      </c>
      <c r="J56" s="1">
        <v>189</v>
      </c>
      <c r="K56" s="1">
        <f t="shared" si="15"/>
        <v>-1</v>
      </c>
      <c r="L56" s="1"/>
      <c r="M56" s="1"/>
      <c r="N56" s="1">
        <v>192</v>
      </c>
      <c r="O56" s="1">
        <f t="shared" si="1"/>
        <v>37.6</v>
      </c>
      <c r="P56" s="5">
        <f t="shared" si="19"/>
        <v>211.39999999999998</v>
      </c>
      <c r="Q56" s="5">
        <f t="shared" si="10"/>
        <v>192</v>
      </c>
      <c r="R56" s="5"/>
      <c r="S56" s="1"/>
      <c r="T56" s="1">
        <f t="shared" si="2"/>
        <v>13.48404255319149</v>
      </c>
      <c r="U56" s="1">
        <f t="shared" si="3"/>
        <v>8.3776595744680851</v>
      </c>
      <c r="V56" s="1">
        <v>31.6</v>
      </c>
      <c r="W56" s="1">
        <v>23</v>
      </c>
      <c r="X56" s="1">
        <v>22.6</v>
      </c>
      <c r="Y56" s="1">
        <v>35.4</v>
      </c>
      <c r="Z56" s="1">
        <v>28</v>
      </c>
      <c r="AA56" s="1">
        <v>32.6</v>
      </c>
      <c r="AB56" s="1">
        <v>36.200000000000003</v>
      </c>
      <c r="AC56" s="1">
        <v>31.2</v>
      </c>
      <c r="AD56" s="1">
        <v>24</v>
      </c>
      <c r="AE56" s="1">
        <v>31.8</v>
      </c>
      <c r="AF56" s="1" t="s">
        <v>53</v>
      </c>
      <c r="AG56" s="1">
        <f t="shared" si="16"/>
        <v>190.26</v>
      </c>
      <c r="AH56" s="7">
        <v>8</v>
      </c>
      <c r="AI56" s="10">
        <f t="shared" si="17"/>
        <v>24</v>
      </c>
      <c r="AJ56" s="1">
        <f t="shared" si="18"/>
        <v>172.8</v>
      </c>
      <c r="AK56" s="1">
        <v>12</v>
      </c>
      <c r="AL56" s="1">
        <v>84</v>
      </c>
      <c r="AM56" s="10">
        <f t="shared" si="14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185</v>
      </c>
      <c r="D57" s="1">
        <v>1540</v>
      </c>
      <c r="E57" s="1">
        <v>630</v>
      </c>
      <c r="F57" s="1">
        <v>955</v>
      </c>
      <c r="G57" s="7">
        <v>1</v>
      </c>
      <c r="H57" s="1">
        <v>180</v>
      </c>
      <c r="I57" s="1" t="s">
        <v>44</v>
      </c>
      <c r="J57" s="1">
        <v>630</v>
      </c>
      <c r="K57" s="1">
        <f t="shared" si="15"/>
        <v>0</v>
      </c>
      <c r="L57" s="1"/>
      <c r="M57" s="1"/>
      <c r="N57" s="1">
        <v>480</v>
      </c>
      <c r="O57" s="1">
        <f t="shared" si="1"/>
        <v>126</v>
      </c>
      <c r="P57" s="5">
        <f t="shared" si="19"/>
        <v>329</v>
      </c>
      <c r="Q57" s="5">
        <f t="shared" si="10"/>
        <v>300</v>
      </c>
      <c r="R57" s="5"/>
      <c r="S57" s="1"/>
      <c r="T57" s="1">
        <f t="shared" si="2"/>
        <v>13.769841269841271</v>
      </c>
      <c r="U57" s="1">
        <f t="shared" si="3"/>
        <v>11.388888888888889</v>
      </c>
      <c r="V57" s="1">
        <v>139</v>
      </c>
      <c r="W57" s="1">
        <v>100</v>
      </c>
      <c r="X57" s="1">
        <v>106</v>
      </c>
      <c r="Y57" s="1">
        <v>102</v>
      </c>
      <c r="Z57" s="1">
        <v>97.4</v>
      </c>
      <c r="AA57" s="1">
        <v>132</v>
      </c>
      <c r="AB57" s="1">
        <v>134</v>
      </c>
      <c r="AC57" s="1">
        <v>115</v>
      </c>
      <c r="AD57" s="1">
        <v>120</v>
      </c>
      <c r="AE57" s="1">
        <v>118</v>
      </c>
      <c r="AF57" s="1" t="s">
        <v>53</v>
      </c>
      <c r="AG57" s="1">
        <f t="shared" si="16"/>
        <v>329</v>
      </c>
      <c r="AH57" s="7">
        <v>5</v>
      </c>
      <c r="AI57" s="10">
        <f t="shared" si="17"/>
        <v>60</v>
      </c>
      <c r="AJ57" s="1">
        <f t="shared" si="18"/>
        <v>300</v>
      </c>
      <c r="AK57" s="1">
        <v>12</v>
      </c>
      <c r="AL57" s="1">
        <v>144</v>
      </c>
      <c r="AM57" s="10">
        <f t="shared" si="14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718</v>
      </c>
      <c r="D58" s="1">
        <v>1617</v>
      </c>
      <c r="E58" s="1">
        <v>628</v>
      </c>
      <c r="F58" s="1">
        <v>927</v>
      </c>
      <c r="G58" s="7">
        <v>1</v>
      </c>
      <c r="H58" s="1">
        <v>180</v>
      </c>
      <c r="I58" s="1" t="s">
        <v>44</v>
      </c>
      <c r="J58" s="1">
        <v>631</v>
      </c>
      <c r="K58" s="1">
        <f t="shared" si="15"/>
        <v>-3</v>
      </c>
      <c r="L58" s="1"/>
      <c r="M58" s="1"/>
      <c r="N58" s="1">
        <v>660</v>
      </c>
      <c r="O58" s="1">
        <f t="shared" si="1"/>
        <v>125.6</v>
      </c>
      <c r="P58" s="5">
        <f t="shared" si="19"/>
        <v>171.39999999999986</v>
      </c>
      <c r="Q58" s="5">
        <f t="shared" si="10"/>
        <v>180</v>
      </c>
      <c r="R58" s="5"/>
      <c r="S58" s="1"/>
      <c r="T58" s="1">
        <f t="shared" si="2"/>
        <v>14.068471337579618</v>
      </c>
      <c r="U58" s="1">
        <f t="shared" si="3"/>
        <v>12.635350318471339</v>
      </c>
      <c r="V58" s="1">
        <v>155.19999999999999</v>
      </c>
      <c r="W58" s="1">
        <v>117.8</v>
      </c>
      <c r="X58" s="1">
        <v>125.2</v>
      </c>
      <c r="Y58" s="1">
        <v>150</v>
      </c>
      <c r="Z58" s="1">
        <v>123.8</v>
      </c>
      <c r="AA58" s="1">
        <v>176</v>
      </c>
      <c r="AB58" s="1">
        <v>152.4</v>
      </c>
      <c r="AC58" s="1">
        <v>132.6</v>
      </c>
      <c r="AD58" s="1">
        <v>145.19999999999999</v>
      </c>
      <c r="AE58" s="1">
        <v>109.8</v>
      </c>
      <c r="AF58" s="1" t="s">
        <v>53</v>
      </c>
      <c r="AG58" s="1">
        <f t="shared" si="16"/>
        <v>171.39999999999986</v>
      </c>
      <c r="AH58" s="7">
        <v>5</v>
      </c>
      <c r="AI58" s="10">
        <f t="shared" si="17"/>
        <v>36</v>
      </c>
      <c r="AJ58" s="1">
        <f t="shared" si="18"/>
        <v>180</v>
      </c>
      <c r="AK58" s="1">
        <v>12</v>
      </c>
      <c r="AL58" s="1">
        <v>84</v>
      </c>
      <c r="AM58" s="10">
        <f t="shared" si="14"/>
        <v>0.42857142857142855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107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5"/>
        <v>0</v>
      </c>
      <c r="L59" s="21"/>
      <c r="M59" s="21"/>
      <c r="N59" s="21"/>
      <c r="O59" s="21">
        <f t="shared" si="1"/>
        <v>0</v>
      </c>
      <c r="P59" s="23"/>
      <c r="Q59" s="23"/>
      <c r="R59" s="23"/>
      <c r="S59" s="21"/>
      <c r="T59" s="21" t="e">
        <f t="shared" si="2"/>
        <v>#DIV/0!</v>
      </c>
      <c r="U59" s="21" t="e">
        <f t="shared" si="3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51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5"/>
        <v>0</v>
      </c>
      <c r="L60" s="21"/>
      <c r="M60" s="21"/>
      <c r="N60" s="21"/>
      <c r="O60" s="21">
        <f t="shared" si="1"/>
        <v>0</v>
      </c>
      <c r="P60" s="23"/>
      <c r="Q60" s="23"/>
      <c r="R60" s="23"/>
      <c r="S60" s="21"/>
      <c r="T60" s="21" t="e">
        <f t="shared" si="2"/>
        <v>#DIV/0!</v>
      </c>
      <c r="U60" s="21" t="e">
        <f t="shared" si="3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51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47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5"/>
        <v>0</v>
      </c>
      <c r="L61" s="21"/>
      <c r="M61" s="21"/>
      <c r="N61" s="21"/>
      <c r="O61" s="21">
        <f t="shared" si="1"/>
        <v>0</v>
      </c>
      <c r="P61" s="23"/>
      <c r="Q61" s="23"/>
      <c r="R61" s="23"/>
      <c r="S61" s="21"/>
      <c r="T61" s="21" t="e">
        <f t="shared" si="2"/>
        <v>#DIV/0!</v>
      </c>
      <c r="U61" s="21" t="e">
        <f t="shared" si="3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51</v>
      </c>
      <c r="AG61" s="21"/>
      <c r="AH61" s="22">
        <v>3.7</v>
      </c>
      <c r="AI61" s="24"/>
      <c r="AJ61" s="21"/>
      <c r="AK61" s="21">
        <v>14</v>
      </c>
      <c r="AL61" s="21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>
        <v>420</v>
      </c>
      <c r="E62" s="1">
        <v>56</v>
      </c>
      <c r="F62" s="1">
        <v>348</v>
      </c>
      <c r="G62" s="7">
        <v>0.09</v>
      </c>
      <c r="H62" s="1">
        <v>180</v>
      </c>
      <c r="I62" s="1" t="s">
        <v>44</v>
      </c>
      <c r="J62" s="1">
        <v>67</v>
      </c>
      <c r="K62" s="1">
        <f t="shared" si="15"/>
        <v>-11</v>
      </c>
      <c r="L62" s="1"/>
      <c r="M62" s="1"/>
      <c r="N62" s="1">
        <v>0</v>
      </c>
      <c r="O62" s="1">
        <f t="shared" si="1"/>
        <v>11.2</v>
      </c>
      <c r="P62" s="5"/>
      <c r="Q62" s="5">
        <f t="shared" ref="Q62:Q67" si="20">AH62*AI62</f>
        <v>0</v>
      </c>
      <c r="R62" s="5"/>
      <c r="S62" s="1"/>
      <c r="T62" s="1">
        <f t="shared" si="2"/>
        <v>31.071428571428573</v>
      </c>
      <c r="U62" s="1">
        <f t="shared" si="3"/>
        <v>31.071428571428573</v>
      </c>
      <c r="V62" s="1">
        <v>0</v>
      </c>
      <c r="W62" s="1">
        <v>0.6</v>
      </c>
      <c r="X62" s="1">
        <v>0.6</v>
      </c>
      <c r="Y62" s="1">
        <v>3.4</v>
      </c>
      <c r="Z62" s="1">
        <v>8.6</v>
      </c>
      <c r="AA62" s="1">
        <v>5.6</v>
      </c>
      <c r="AB62" s="1">
        <v>12.6</v>
      </c>
      <c r="AC62" s="1">
        <v>13</v>
      </c>
      <c r="AD62" s="1">
        <v>13.2</v>
      </c>
      <c r="AE62" s="1">
        <v>12.4</v>
      </c>
      <c r="AF62" s="1" t="s">
        <v>111</v>
      </c>
      <c r="AG62" s="1">
        <f t="shared" ref="AG62:AG67" si="21">G62*P62</f>
        <v>0</v>
      </c>
      <c r="AH62" s="7">
        <v>30</v>
      </c>
      <c r="AI62" s="10">
        <f t="shared" ref="AI62:AI67" si="22">MROUND(P62, AH62*AK62)/AH62</f>
        <v>0</v>
      </c>
      <c r="AJ62" s="1">
        <f t="shared" ref="AJ62:AJ67" si="23">AI62*AH62*G62</f>
        <v>0</v>
      </c>
      <c r="AK62" s="1">
        <v>14</v>
      </c>
      <c r="AL62" s="1">
        <v>126</v>
      </c>
      <c r="AM62" s="10">
        <f t="shared" ref="AM62:AM67" si="24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939</v>
      </c>
      <c r="D63" s="1">
        <v>1183</v>
      </c>
      <c r="E63" s="1">
        <v>736</v>
      </c>
      <c r="F63" s="1">
        <v>523</v>
      </c>
      <c r="G63" s="7">
        <v>0.25</v>
      </c>
      <c r="H63" s="1">
        <v>180</v>
      </c>
      <c r="I63" s="1" t="s">
        <v>44</v>
      </c>
      <c r="J63" s="1">
        <v>737</v>
      </c>
      <c r="K63" s="1">
        <f t="shared" si="15"/>
        <v>-1</v>
      </c>
      <c r="L63" s="1"/>
      <c r="M63" s="1"/>
      <c r="N63" s="1">
        <v>336</v>
      </c>
      <c r="O63" s="1">
        <f t="shared" si="1"/>
        <v>147.19999999999999</v>
      </c>
      <c r="P63" s="5">
        <f t="shared" ref="P63:P64" si="25">14*O63-N63-F63</f>
        <v>1201.7999999999997</v>
      </c>
      <c r="Q63" s="5">
        <f t="shared" si="20"/>
        <v>1176</v>
      </c>
      <c r="R63" s="5"/>
      <c r="S63" s="1"/>
      <c r="T63" s="1">
        <f t="shared" si="2"/>
        <v>13.824728260869566</v>
      </c>
      <c r="U63" s="1">
        <f t="shared" si="3"/>
        <v>5.835597826086957</v>
      </c>
      <c r="V63" s="1">
        <v>102.8</v>
      </c>
      <c r="W63" s="1">
        <v>97.4</v>
      </c>
      <c r="X63" s="1">
        <v>122.2</v>
      </c>
      <c r="Y63" s="1">
        <v>126.4</v>
      </c>
      <c r="Z63" s="1">
        <v>132.80000000000001</v>
      </c>
      <c r="AA63" s="1">
        <v>157.6</v>
      </c>
      <c r="AB63" s="1">
        <v>134.4</v>
      </c>
      <c r="AC63" s="1">
        <v>158.4</v>
      </c>
      <c r="AD63" s="1">
        <v>151.4</v>
      </c>
      <c r="AE63" s="1">
        <v>147.4</v>
      </c>
      <c r="AF63" s="1" t="s">
        <v>75</v>
      </c>
      <c r="AG63" s="1">
        <f t="shared" si="21"/>
        <v>300.44999999999993</v>
      </c>
      <c r="AH63" s="7">
        <v>12</v>
      </c>
      <c r="AI63" s="10">
        <f t="shared" si="22"/>
        <v>98</v>
      </c>
      <c r="AJ63" s="1">
        <f t="shared" si="23"/>
        <v>294</v>
      </c>
      <c r="AK63" s="1">
        <v>14</v>
      </c>
      <c r="AL63" s="1">
        <v>70</v>
      </c>
      <c r="AM63" s="10">
        <f t="shared" si="24"/>
        <v>1.4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235</v>
      </c>
      <c r="D64" s="1">
        <v>183</v>
      </c>
      <c r="E64" s="1">
        <v>198</v>
      </c>
      <c r="F64" s="1">
        <v>189</v>
      </c>
      <c r="G64" s="7">
        <v>0.25</v>
      </c>
      <c r="H64" s="1">
        <v>180</v>
      </c>
      <c r="I64" s="1" t="s">
        <v>44</v>
      </c>
      <c r="J64" s="1">
        <v>198</v>
      </c>
      <c r="K64" s="1">
        <f t="shared" si="15"/>
        <v>0</v>
      </c>
      <c r="L64" s="1"/>
      <c r="M64" s="1"/>
      <c r="N64" s="1">
        <v>168</v>
      </c>
      <c r="O64" s="1">
        <f t="shared" si="1"/>
        <v>39.6</v>
      </c>
      <c r="P64" s="5">
        <f t="shared" si="25"/>
        <v>197.39999999999998</v>
      </c>
      <c r="Q64" s="5">
        <f t="shared" si="20"/>
        <v>168</v>
      </c>
      <c r="R64" s="5"/>
      <c r="S64" s="1"/>
      <c r="T64" s="1">
        <f t="shared" si="2"/>
        <v>13.257575757575758</v>
      </c>
      <c r="U64" s="1">
        <f t="shared" si="3"/>
        <v>9.0151515151515156</v>
      </c>
      <c r="V64" s="1">
        <v>37.4</v>
      </c>
      <c r="W64" s="1">
        <v>27.2</v>
      </c>
      <c r="X64" s="1">
        <v>35.6</v>
      </c>
      <c r="Y64" s="1">
        <v>36.200000000000003</v>
      </c>
      <c r="Z64" s="1">
        <v>39.4</v>
      </c>
      <c r="AA64" s="1">
        <v>42</v>
      </c>
      <c r="AB64" s="1">
        <v>47.6</v>
      </c>
      <c r="AC64" s="1">
        <v>53.2</v>
      </c>
      <c r="AD64" s="1">
        <v>34.200000000000003</v>
      </c>
      <c r="AE64" s="1">
        <v>44.2</v>
      </c>
      <c r="AF64" s="1"/>
      <c r="AG64" s="1">
        <f t="shared" si="21"/>
        <v>49.349999999999994</v>
      </c>
      <c r="AH64" s="7">
        <v>12</v>
      </c>
      <c r="AI64" s="10">
        <f t="shared" si="22"/>
        <v>14</v>
      </c>
      <c r="AJ64" s="1">
        <f t="shared" si="23"/>
        <v>42</v>
      </c>
      <c r="AK64" s="1">
        <v>14</v>
      </c>
      <c r="AL64" s="1">
        <v>70</v>
      </c>
      <c r="AM64" s="10">
        <f t="shared" si="24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1077</v>
      </c>
      <c r="D65" s="1">
        <v>412</v>
      </c>
      <c r="E65" s="1">
        <v>726</v>
      </c>
      <c r="F65" s="1">
        <v>634</v>
      </c>
      <c r="G65" s="7">
        <v>0.3</v>
      </c>
      <c r="H65" s="1">
        <v>180</v>
      </c>
      <c r="I65" s="1" t="s">
        <v>44</v>
      </c>
      <c r="J65" s="1">
        <v>738</v>
      </c>
      <c r="K65" s="1">
        <f t="shared" si="15"/>
        <v>-12</v>
      </c>
      <c r="L65" s="1"/>
      <c r="M65" s="1"/>
      <c r="N65" s="1">
        <v>0</v>
      </c>
      <c r="O65" s="1">
        <f t="shared" si="1"/>
        <v>145.19999999999999</v>
      </c>
      <c r="P65" s="5">
        <f>13*O65-N65-F65</f>
        <v>1253.5999999999999</v>
      </c>
      <c r="Q65" s="5">
        <f t="shared" si="20"/>
        <v>1176</v>
      </c>
      <c r="R65" s="5"/>
      <c r="S65" s="1"/>
      <c r="T65" s="1">
        <f t="shared" si="2"/>
        <v>12.465564738292011</v>
      </c>
      <c r="U65" s="1">
        <f t="shared" si="3"/>
        <v>4.3663911845730032</v>
      </c>
      <c r="V65" s="1">
        <v>89.8</v>
      </c>
      <c r="W65" s="1">
        <v>90.2</v>
      </c>
      <c r="X65" s="1">
        <v>106.6</v>
      </c>
      <c r="Y65" s="1">
        <v>142.4</v>
      </c>
      <c r="Z65" s="1">
        <v>124.2</v>
      </c>
      <c r="AA65" s="1">
        <v>165.6</v>
      </c>
      <c r="AB65" s="1">
        <v>124.6</v>
      </c>
      <c r="AC65" s="1">
        <v>138.6</v>
      </c>
      <c r="AD65" s="1">
        <v>162.19999999999999</v>
      </c>
      <c r="AE65" s="1">
        <v>141</v>
      </c>
      <c r="AF65" s="1"/>
      <c r="AG65" s="1">
        <f t="shared" si="21"/>
        <v>376.08</v>
      </c>
      <c r="AH65" s="7">
        <v>12</v>
      </c>
      <c r="AI65" s="10">
        <f t="shared" si="22"/>
        <v>98</v>
      </c>
      <c r="AJ65" s="1">
        <f t="shared" si="23"/>
        <v>352.8</v>
      </c>
      <c r="AK65" s="1">
        <v>14</v>
      </c>
      <c r="AL65" s="1">
        <v>70</v>
      </c>
      <c r="AM65" s="10">
        <f t="shared" si="24"/>
        <v>1.4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45.2</v>
      </c>
      <c r="D66" s="1">
        <v>502.4</v>
      </c>
      <c r="E66" s="1">
        <v>138.6</v>
      </c>
      <c r="F66" s="1">
        <v>338</v>
      </c>
      <c r="G66" s="7">
        <v>1</v>
      </c>
      <c r="H66" s="1">
        <v>180</v>
      </c>
      <c r="I66" s="1" t="s">
        <v>116</v>
      </c>
      <c r="J66" s="1">
        <v>146.19999999999999</v>
      </c>
      <c r="K66" s="1">
        <f t="shared" si="15"/>
        <v>-7.5999999999999943</v>
      </c>
      <c r="L66" s="1"/>
      <c r="M66" s="1"/>
      <c r="N66" s="1">
        <v>226.8</v>
      </c>
      <c r="O66" s="1">
        <f t="shared" si="1"/>
        <v>27.72</v>
      </c>
      <c r="P66" s="5"/>
      <c r="Q66" s="5">
        <f t="shared" si="20"/>
        <v>0</v>
      </c>
      <c r="R66" s="5"/>
      <c r="S66" s="1"/>
      <c r="T66" s="1">
        <f t="shared" si="2"/>
        <v>20.375180375180374</v>
      </c>
      <c r="U66" s="1">
        <f t="shared" si="3"/>
        <v>20.375180375180374</v>
      </c>
      <c r="V66" s="1">
        <v>50.8</v>
      </c>
      <c r="W66" s="1">
        <v>36.4</v>
      </c>
      <c r="X66" s="1">
        <v>34.479999999999997</v>
      </c>
      <c r="Y66" s="1">
        <v>31.32</v>
      </c>
      <c r="Z66" s="1">
        <v>43.28</v>
      </c>
      <c r="AA66" s="1">
        <v>44.06</v>
      </c>
      <c r="AB66" s="1">
        <v>40.020000000000003</v>
      </c>
      <c r="AC66" s="1">
        <v>47.16</v>
      </c>
      <c r="AD66" s="1">
        <v>40.68</v>
      </c>
      <c r="AE66" s="1">
        <v>32.760000000000012</v>
      </c>
      <c r="AF66" s="1"/>
      <c r="AG66" s="1">
        <f t="shared" si="21"/>
        <v>0</v>
      </c>
      <c r="AH66" s="7">
        <v>1.8</v>
      </c>
      <c r="AI66" s="10">
        <f t="shared" si="22"/>
        <v>0</v>
      </c>
      <c r="AJ66" s="1">
        <f t="shared" si="23"/>
        <v>0</v>
      </c>
      <c r="AK66" s="1">
        <v>18</v>
      </c>
      <c r="AL66" s="1">
        <v>234</v>
      </c>
      <c r="AM66" s="10">
        <f t="shared" si="24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702</v>
      </c>
      <c r="D67" s="1">
        <v>1013</v>
      </c>
      <c r="E67" s="1">
        <v>619</v>
      </c>
      <c r="F67" s="1">
        <v>527</v>
      </c>
      <c r="G67" s="7">
        <v>0.3</v>
      </c>
      <c r="H67" s="1">
        <v>180</v>
      </c>
      <c r="I67" s="1" t="s">
        <v>44</v>
      </c>
      <c r="J67" s="1">
        <v>622</v>
      </c>
      <c r="K67" s="1">
        <f t="shared" si="15"/>
        <v>-3</v>
      </c>
      <c r="L67" s="1"/>
      <c r="M67" s="1"/>
      <c r="N67" s="1">
        <v>0</v>
      </c>
      <c r="O67" s="1">
        <f t="shared" si="1"/>
        <v>123.8</v>
      </c>
      <c r="P67" s="5">
        <f>13*O67-N67-F67</f>
        <v>1082.3999999999999</v>
      </c>
      <c r="Q67" s="5">
        <f t="shared" si="20"/>
        <v>1008</v>
      </c>
      <c r="R67" s="5"/>
      <c r="S67" s="1"/>
      <c r="T67" s="1">
        <f t="shared" si="2"/>
        <v>12.399030694668822</v>
      </c>
      <c r="U67" s="1">
        <f t="shared" si="3"/>
        <v>4.2568659127625201</v>
      </c>
      <c r="V67" s="1">
        <v>81.2</v>
      </c>
      <c r="W67" s="1">
        <v>71.400000000000006</v>
      </c>
      <c r="X67" s="1">
        <v>104.6</v>
      </c>
      <c r="Y67" s="1">
        <v>106.4</v>
      </c>
      <c r="Z67" s="1">
        <v>155.6</v>
      </c>
      <c r="AA67" s="1">
        <v>128.19999999999999</v>
      </c>
      <c r="AB67" s="1">
        <v>119.6</v>
      </c>
      <c r="AC67" s="1">
        <v>124.2</v>
      </c>
      <c r="AD67" s="1">
        <v>141.80000000000001</v>
      </c>
      <c r="AE67" s="1">
        <v>129.80000000000001</v>
      </c>
      <c r="AF67" s="1"/>
      <c r="AG67" s="1">
        <f t="shared" si="21"/>
        <v>324.71999999999997</v>
      </c>
      <c r="AH67" s="7">
        <v>12</v>
      </c>
      <c r="AI67" s="10">
        <f t="shared" si="22"/>
        <v>84</v>
      </c>
      <c r="AJ67" s="1">
        <f t="shared" si="23"/>
        <v>302.39999999999998</v>
      </c>
      <c r="AK67" s="1">
        <v>14</v>
      </c>
      <c r="AL67" s="1">
        <v>70</v>
      </c>
      <c r="AM67" s="10">
        <f t="shared" si="24"/>
        <v>1.2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5"/>
        <v>0</v>
      </c>
      <c r="L68" s="21"/>
      <c r="M68" s="21"/>
      <c r="N68" s="21"/>
      <c r="O68" s="21">
        <f t="shared" si="1"/>
        <v>0</v>
      </c>
      <c r="P68" s="23"/>
      <c r="Q68" s="23"/>
      <c r="R68" s="23"/>
      <c r="S68" s="21"/>
      <c r="T68" s="21" t="e">
        <f t="shared" si="2"/>
        <v>#DIV/0!</v>
      </c>
      <c r="U68" s="21" t="e">
        <f t="shared" si="3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51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119</v>
      </c>
      <c r="B69" s="1" t="s">
        <v>43</v>
      </c>
      <c r="C69" s="1"/>
      <c r="D69" s="1"/>
      <c r="E69" s="19">
        <f>E14</f>
        <v>50</v>
      </c>
      <c r="F69" s="19">
        <f>F14</f>
        <v>174</v>
      </c>
      <c r="G69" s="7">
        <v>0.48</v>
      </c>
      <c r="H69" s="1">
        <v>180</v>
      </c>
      <c r="I69" s="1" t="s">
        <v>44</v>
      </c>
      <c r="J69" s="1"/>
      <c r="K69" s="1">
        <f t="shared" si="15"/>
        <v>50</v>
      </c>
      <c r="L69" s="1"/>
      <c r="M69" s="1"/>
      <c r="N69" s="1">
        <v>0</v>
      </c>
      <c r="O69" s="1">
        <f t="shared" si="1"/>
        <v>10</v>
      </c>
      <c r="P69" s="5"/>
      <c r="Q69" s="5">
        <f t="shared" ref="Q69:Q74" si="26">AH69*AI69</f>
        <v>0</v>
      </c>
      <c r="R69" s="5"/>
      <c r="S69" s="1"/>
      <c r="T69" s="1">
        <f t="shared" si="2"/>
        <v>17.399999999999999</v>
      </c>
      <c r="U69" s="1">
        <f t="shared" si="3"/>
        <v>17.399999999999999</v>
      </c>
      <c r="V69" s="1">
        <v>9.6</v>
      </c>
      <c r="W69" s="1">
        <v>13.4</v>
      </c>
      <c r="X69" s="1">
        <v>12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 t="shared" ref="AG69:AG74" si="27">G69*P69</f>
        <v>0</v>
      </c>
      <c r="AH69" s="7">
        <v>8</v>
      </c>
      <c r="AI69" s="10">
        <f t="shared" ref="AI69:AI74" si="28">MROUND(P69, AH69*AK69)/AH69</f>
        <v>0</v>
      </c>
      <c r="AJ69" s="1">
        <f t="shared" ref="AJ69:AJ74" si="29">AI69*AH69*G69</f>
        <v>0</v>
      </c>
      <c r="AK69" s="1">
        <v>14</v>
      </c>
      <c r="AL69" s="1">
        <v>70</v>
      </c>
      <c r="AM69" s="10">
        <f t="shared" ref="AM69:AM74" si="30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881</v>
      </c>
      <c r="D70" s="1">
        <v>1564</v>
      </c>
      <c r="E70" s="1">
        <v>822</v>
      </c>
      <c r="F70" s="1">
        <v>825</v>
      </c>
      <c r="G70" s="7">
        <v>0.25</v>
      </c>
      <c r="H70" s="1">
        <v>180</v>
      </c>
      <c r="I70" s="1" t="s">
        <v>44</v>
      </c>
      <c r="J70" s="1">
        <v>816</v>
      </c>
      <c r="K70" s="1">
        <f t="shared" ref="K70:K74" si="31">E70-J70</f>
        <v>6</v>
      </c>
      <c r="L70" s="1"/>
      <c r="M70" s="1"/>
      <c r="N70" s="1">
        <v>504</v>
      </c>
      <c r="O70" s="1">
        <f t="shared" si="1"/>
        <v>164.4</v>
      </c>
      <c r="P70" s="5">
        <f t="shared" ref="P70:P74" si="32">14*O70-N70-F70</f>
        <v>972.59999999999991</v>
      </c>
      <c r="Q70" s="5">
        <f t="shared" si="26"/>
        <v>1008</v>
      </c>
      <c r="R70" s="5"/>
      <c r="S70" s="1"/>
      <c r="T70" s="1">
        <f t="shared" si="2"/>
        <v>14.215328467153284</v>
      </c>
      <c r="U70" s="1">
        <f t="shared" si="3"/>
        <v>8.0839416058394153</v>
      </c>
      <c r="V70" s="1">
        <v>147.19999999999999</v>
      </c>
      <c r="W70" s="1">
        <v>131.4</v>
      </c>
      <c r="X70" s="1">
        <v>159</v>
      </c>
      <c r="Y70" s="1">
        <v>170.2</v>
      </c>
      <c r="Z70" s="1">
        <v>179.8</v>
      </c>
      <c r="AA70" s="1">
        <v>175.8</v>
      </c>
      <c r="AB70" s="1">
        <v>148.6</v>
      </c>
      <c r="AC70" s="1">
        <v>159.6</v>
      </c>
      <c r="AD70" s="1">
        <v>189.6</v>
      </c>
      <c r="AE70" s="1">
        <v>145.19999999999999</v>
      </c>
      <c r="AF70" s="1"/>
      <c r="AG70" s="1">
        <f t="shared" si="27"/>
        <v>243.14999999999998</v>
      </c>
      <c r="AH70" s="7">
        <v>12</v>
      </c>
      <c r="AI70" s="10">
        <f t="shared" si="28"/>
        <v>84</v>
      </c>
      <c r="AJ70" s="1">
        <f t="shared" si="29"/>
        <v>252</v>
      </c>
      <c r="AK70" s="1">
        <v>14</v>
      </c>
      <c r="AL70" s="1">
        <v>70</v>
      </c>
      <c r="AM70" s="10">
        <f t="shared" si="30"/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949</v>
      </c>
      <c r="D71" s="1">
        <v>1833</v>
      </c>
      <c r="E71" s="1">
        <v>821</v>
      </c>
      <c r="F71" s="1">
        <v>821</v>
      </c>
      <c r="G71" s="7">
        <v>0.25</v>
      </c>
      <c r="H71" s="1">
        <v>180</v>
      </c>
      <c r="I71" s="1" t="s">
        <v>44</v>
      </c>
      <c r="J71" s="1">
        <v>822</v>
      </c>
      <c r="K71" s="1">
        <f t="shared" si="31"/>
        <v>-1</v>
      </c>
      <c r="L71" s="1"/>
      <c r="M71" s="1"/>
      <c r="N71" s="1">
        <v>504</v>
      </c>
      <c r="O71" s="1">
        <f t="shared" ref="O71:O74" si="33">E71/5</f>
        <v>164.2</v>
      </c>
      <c r="P71" s="5">
        <f t="shared" si="32"/>
        <v>973.79999999999973</v>
      </c>
      <c r="Q71" s="5">
        <f t="shared" si="26"/>
        <v>1008</v>
      </c>
      <c r="R71" s="5"/>
      <c r="S71" s="1"/>
      <c r="T71" s="1">
        <f t="shared" ref="T71:T74" si="34">(F71+N71+Q71)/O71</f>
        <v>14.20828258221681</v>
      </c>
      <c r="U71" s="1">
        <f t="shared" ref="U71:U74" si="35">(F71+N71)/O71</f>
        <v>8.0694275274056029</v>
      </c>
      <c r="V71" s="1">
        <v>148</v>
      </c>
      <c r="W71" s="1">
        <v>120.8</v>
      </c>
      <c r="X71" s="1">
        <v>145</v>
      </c>
      <c r="Y71" s="1">
        <v>171.2</v>
      </c>
      <c r="Z71" s="1">
        <v>181.6</v>
      </c>
      <c r="AA71" s="1">
        <v>199.2</v>
      </c>
      <c r="AB71" s="1">
        <v>156</v>
      </c>
      <c r="AC71" s="1">
        <v>172</v>
      </c>
      <c r="AD71" s="1">
        <v>204.4</v>
      </c>
      <c r="AE71" s="1">
        <v>162</v>
      </c>
      <c r="AF71" s="1" t="s">
        <v>53</v>
      </c>
      <c r="AG71" s="1">
        <f t="shared" si="27"/>
        <v>243.44999999999993</v>
      </c>
      <c r="AH71" s="7">
        <v>12</v>
      </c>
      <c r="AI71" s="10">
        <f t="shared" si="28"/>
        <v>84</v>
      </c>
      <c r="AJ71" s="1">
        <f t="shared" si="29"/>
        <v>252</v>
      </c>
      <c r="AK71" s="1">
        <v>14</v>
      </c>
      <c r="AL71" s="1">
        <v>70</v>
      </c>
      <c r="AM71" s="10">
        <f t="shared" si="30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126.9</v>
      </c>
      <c r="D72" s="1"/>
      <c r="E72" s="1">
        <v>27</v>
      </c>
      <c r="F72" s="1">
        <v>99.9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31"/>
        <v>0</v>
      </c>
      <c r="L72" s="1"/>
      <c r="M72" s="1"/>
      <c r="N72" s="1">
        <v>0</v>
      </c>
      <c r="O72" s="1">
        <f t="shared" si="33"/>
        <v>5.4</v>
      </c>
      <c r="P72" s="5"/>
      <c r="Q72" s="5">
        <f t="shared" si="26"/>
        <v>0</v>
      </c>
      <c r="R72" s="5"/>
      <c r="S72" s="1"/>
      <c r="T72" s="1">
        <f t="shared" si="34"/>
        <v>18.5</v>
      </c>
      <c r="U72" s="1">
        <f t="shared" si="35"/>
        <v>18.5</v>
      </c>
      <c r="V72" s="1">
        <v>3.24</v>
      </c>
      <c r="W72" s="1">
        <v>9.18</v>
      </c>
      <c r="X72" s="1">
        <v>9.18</v>
      </c>
      <c r="Y72" s="1">
        <v>2.16</v>
      </c>
      <c r="Z72" s="1">
        <v>1.08</v>
      </c>
      <c r="AA72" s="1">
        <v>22.68</v>
      </c>
      <c r="AB72" s="1">
        <v>1.08</v>
      </c>
      <c r="AC72" s="1">
        <v>5.94</v>
      </c>
      <c r="AD72" s="1">
        <v>12.42</v>
      </c>
      <c r="AE72" s="1">
        <v>8.64</v>
      </c>
      <c r="AF72" s="27" t="s">
        <v>69</v>
      </c>
      <c r="AG72" s="1">
        <f t="shared" si="27"/>
        <v>0</v>
      </c>
      <c r="AH72" s="7">
        <v>2.7</v>
      </c>
      <c r="AI72" s="10">
        <f t="shared" si="28"/>
        <v>0</v>
      </c>
      <c r="AJ72" s="1">
        <f t="shared" si="29"/>
        <v>0</v>
      </c>
      <c r="AK72" s="1">
        <v>14</v>
      </c>
      <c r="AL72" s="1">
        <v>126</v>
      </c>
      <c r="AM72" s="10">
        <f t="shared" si="30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507</v>
      </c>
      <c r="D73" s="1">
        <v>1370</v>
      </c>
      <c r="E73" s="1">
        <v>602.70000000000005</v>
      </c>
      <c r="F73" s="1">
        <v>489.3</v>
      </c>
      <c r="G73" s="7">
        <v>1</v>
      </c>
      <c r="H73" s="1">
        <v>180</v>
      </c>
      <c r="I73" s="1" t="s">
        <v>44</v>
      </c>
      <c r="J73" s="1">
        <v>602.9</v>
      </c>
      <c r="K73" s="1">
        <f t="shared" si="31"/>
        <v>-0.19999999999993179</v>
      </c>
      <c r="L73" s="1"/>
      <c r="M73" s="1"/>
      <c r="N73" s="1">
        <v>660</v>
      </c>
      <c r="O73" s="1">
        <f t="shared" si="33"/>
        <v>120.54</v>
      </c>
      <c r="P73" s="5">
        <f t="shared" si="32"/>
        <v>538.26000000000022</v>
      </c>
      <c r="Q73" s="5">
        <f t="shared" si="26"/>
        <v>540</v>
      </c>
      <c r="R73" s="5"/>
      <c r="S73" s="1"/>
      <c r="T73" s="1">
        <f t="shared" si="34"/>
        <v>14.014435042309605</v>
      </c>
      <c r="U73" s="1">
        <f t="shared" si="35"/>
        <v>9.5345943255350907</v>
      </c>
      <c r="V73" s="1">
        <v>129</v>
      </c>
      <c r="W73" s="1">
        <v>89</v>
      </c>
      <c r="X73" s="1">
        <v>99</v>
      </c>
      <c r="Y73" s="1">
        <v>116</v>
      </c>
      <c r="Z73" s="1">
        <v>128.44800000000001</v>
      </c>
      <c r="AA73" s="1">
        <v>119</v>
      </c>
      <c r="AB73" s="1">
        <v>152</v>
      </c>
      <c r="AC73" s="1">
        <v>103</v>
      </c>
      <c r="AD73" s="1">
        <v>114</v>
      </c>
      <c r="AE73" s="1">
        <v>123</v>
      </c>
      <c r="AF73" s="1"/>
      <c r="AG73" s="1">
        <f t="shared" si="27"/>
        <v>538.26000000000022</v>
      </c>
      <c r="AH73" s="7">
        <v>5</v>
      </c>
      <c r="AI73" s="10">
        <f t="shared" si="28"/>
        <v>108</v>
      </c>
      <c r="AJ73" s="1">
        <f t="shared" si="29"/>
        <v>540</v>
      </c>
      <c r="AK73" s="1">
        <v>12</v>
      </c>
      <c r="AL73" s="1">
        <v>84</v>
      </c>
      <c r="AM73" s="10">
        <f t="shared" si="30"/>
        <v>1.2857142857142858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706</v>
      </c>
      <c r="D74" s="1">
        <v>1828</v>
      </c>
      <c r="E74" s="1">
        <v>565</v>
      </c>
      <c r="F74" s="1">
        <v>1196</v>
      </c>
      <c r="G74" s="7">
        <v>0.14000000000000001</v>
      </c>
      <c r="H74" s="1">
        <v>180</v>
      </c>
      <c r="I74" s="1" t="s">
        <v>44</v>
      </c>
      <c r="J74" s="1">
        <v>561</v>
      </c>
      <c r="K74" s="1">
        <f t="shared" si="31"/>
        <v>4</v>
      </c>
      <c r="L74" s="1"/>
      <c r="M74" s="1"/>
      <c r="N74" s="1">
        <v>0</v>
      </c>
      <c r="O74" s="1">
        <f t="shared" si="33"/>
        <v>113</v>
      </c>
      <c r="P74" s="5">
        <f t="shared" si="32"/>
        <v>386</v>
      </c>
      <c r="Q74" s="5">
        <f t="shared" si="26"/>
        <v>264</v>
      </c>
      <c r="R74" s="5"/>
      <c r="S74" s="1"/>
      <c r="T74" s="1">
        <f t="shared" si="34"/>
        <v>12.920353982300885</v>
      </c>
      <c r="U74" s="1">
        <f t="shared" si="35"/>
        <v>10.584070796460177</v>
      </c>
      <c r="V74" s="1">
        <v>112</v>
      </c>
      <c r="W74" s="1">
        <v>132</v>
      </c>
      <c r="X74" s="1">
        <v>149.6</v>
      </c>
      <c r="Y74" s="1">
        <v>143.4</v>
      </c>
      <c r="Z74" s="1">
        <v>141.4</v>
      </c>
      <c r="AA74" s="1">
        <v>173.6</v>
      </c>
      <c r="AB74" s="1">
        <v>165.4</v>
      </c>
      <c r="AC74" s="1">
        <v>178.2</v>
      </c>
      <c r="AD74" s="1">
        <v>183</v>
      </c>
      <c r="AE74" s="1">
        <v>145.4</v>
      </c>
      <c r="AF74" s="1" t="s">
        <v>53</v>
      </c>
      <c r="AG74" s="1">
        <f t="shared" si="27"/>
        <v>54.040000000000006</v>
      </c>
      <c r="AH74" s="7">
        <v>22</v>
      </c>
      <c r="AI74" s="10">
        <f t="shared" si="28"/>
        <v>12</v>
      </c>
      <c r="AJ74" s="1">
        <f t="shared" si="29"/>
        <v>36.96</v>
      </c>
      <c r="AK74" s="1">
        <v>12</v>
      </c>
      <c r="AL74" s="1">
        <v>84</v>
      </c>
      <c r="AM74" s="10">
        <f t="shared" si="30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5B2419C6-E9D5-4F7B-A90F-A88DF4D40D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2025-05-22T11:22:46Z</dcterms:created>
  <dcterms:modified xsi:type="dcterms:W3CDTF">2025-05-23T06:13:50Z</dcterms:modified>
</cp:coreProperties>
</file>