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F7A41C-4653-48CA-878A-C529F40930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Y282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111" i="1" l="1"/>
  <c r="BN111" i="1"/>
  <c r="BP123" i="1"/>
  <c r="BN123" i="1"/>
  <c r="Z123" i="1"/>
  <c r="BP159" i="1"/>
  <c r="BN159" i="1"/>
  <c r="Z159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3" i="1"/>
  <c r="BN253" i="1"/>
  <c r="Z253" i="1"/>
  <c r="BP300" i="1"/>
  <c r="BN300" i="1"/>
  <c r="Z300" i="1"/>
  <c r="S546" i="1"/>
  <c r="Y306" i="1"/>
  <c r="BP305" i="1"/>
  <c r="BN305" i="1"/>
  <c r="Z305" i="1"/>
  <c r="Z306" i="1" s="1"/>
  <c r="BP310" i="1"/>
  <c r="BN310" i="1"/>
  <c r="Z310" i="1"/>
  <c r="BP334" i="1"/>
  <c r="BN334" i="1"/>
  <c r="Z334" i="1"/>
  <c r="BP377" i="1"/>
  <c r="BN377" i="1"/>
  <c r="Z377" i="1"/>
  <c r="BP418" i="1"/>
  <c r="BN418" i="1"/>
  <c r="Z418" i="1"/>
  <c r="BP481" i="1"/>
  <c r="BN481" i="1"/>
  <c r="Z481" i="1"/>
  <c r="BP516" i="1"/>
  <c r="BN516" i="1"/>
  <c r="Z516" i="1"/>
  <c r="B546" i="1"/>
  <c r="X538" i="1"/>
  <c r="Y32" i="1"/>
  <c r="Z35" i="1"/>
  <c r="Z36" i="1" s="1"/>
  <c r="BN35" i="1"/>
  <c r="BP35" i="1"/>
  <c r="Y36" i="1"/>
  <c r="Z41" i="1"/>
  <c r="BN41" i="1"/>
  <c r="Y46" i="1"/>
  <c r="Z58" i="1"/>
  <c r="BN58" i="1"/>
  <c r="Y66" i="1"/>
  <c r="Z76" i="1"/>
  <c r="BN76" i="1"/>
  <c r="Z91" i="1"/>
  <c r="BN91" i="1"/>
  <c r="Y105" i="1"/>
  <c r="Z98" i="1"/>
  <c r="BN98" i="1"/>
  <c r="Z111" i="1"/>
  <c r="BP138" i="1"/>
  <c r="BN138" i="1"/>
  <c r="Z138" i="1"/>
  <c r="BP175" i="1"/>
  <c r="BN175" i="1"/>
  <c r="Z175" i="1"/>
  <c r="BP206" i="1"/>
  <c r="BN206" i="1"/>
  <c r="Z206" i="1"/>
  <c r="BP233" i="1"/>
  <c r="BN233" i="1"/>
  <c r="Z233" i="1"/>
  <c r="BP264" i="1"/>
  <c r="BN264" i="1"/>
  <c r="Z264" i="1"/>
  <c r="BP322" i="1"/>
  <c r="BN322" i="1"/>
  <c r="Z322" i="1"/>
  <c r="BP359" i="1"/>
  <c r="BN359" i="1"/>
  <c r="Z359" i="1"/>
  <c r="Y400" i="1"/>
  <c r="Y399" i="1"/>
  <c r="BP398" i="1"/>
  <c r="BN398" i="1"/>
  <c r="Z398" i="1"/>
  <c r="Z399" i="1" s="1"/>
  <c r="BP402" i="1"/>
  <c r="BN402" i="1"/>
  <c r="Z402" i="1"/>
  <c r="BP469" i="1"/>
  <c r="BN469" i="1"/>
  <c r="Z469" i="1"/>
  <c r="Y518" i="1"/>
  <c r="Y517" i="1"/>
  <c r="BP515" i="1"/>
  <c r="BN515" i="1"/>
  <c r="Z515" i="1"/>
  <c r="Z517" i="1" s="1"/>
  <c r="Y195" i="1"/>
  <c r="Y337" i="1"/>
  <c r="V546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E546" i="1"/>
  <c r="Z100" i="1"/>
  <c r="BN100" i="1"/>
  <c r="Z109" i="1"/>
  <c r="BN109" i="1"/>
  <c r="Z115" i="1"/>
  <c r="BN115" i="1"/>
  <c r="BP115" i="1"/>
  <c r="Y118" i="1"/>
  <c r="Z121" i="1"/>
  <c r="BN121" i="1"/>
  <c r="BP121" i="1"/>
  <c r="Y128" i="1"/>
  <c r="Z125" i="1"/>
  <c r="BN125" i="1"/>
  <c r="Z131" i="1"/>
  <c r="BN131" i="1"/>
  <c r="BP131" i="1"/>
  <c r="Y154" i="1"/>
  <c r="BP153" i="1"/>
  <c r="BN153" i="1"/>
  <c r="Z153" i="1"/>
  <c r="Z154" i="1" s="1"/>
  <c r="Y161" i="1"/>
  <c r="BP157" i="1"/>
  <c r="BN157" i="1"/>
  <c r="Z157" i="1"/>
  <c r="BP173" i="1"/>
  <c r="BN173" i="1"/>
  <c r="Z173" i="1"/>
  <c r="BP183" i="1"/>
  <c r="BN183" i="1"/>
  <c r="Z183" i="1"/>
  <c r="BP204" i="1"/>
  <c r="BN204" i="1"/>
  <c r="Z204" i="1"/>
  <c r="BP216" i="1"/>
  <c r="BN216" i="1"/>
  <c r="Z216" i="1"/>
  <c r="BP231" i="1"/>
  <c r="BN231" i="1"/>
  <c r="Z231" i="1"/>
  <c r="BP243" i="1"/>
  <c r="BN243" i="1"/>
  <c r="Z243" i="1"/>
  <c r="Y249" i="1"/>
  <c r="Y248" i="1"/>
  <c r="BP247" i="1"/>
  <c r="BN247" i="1"/>
  <c r="Z247" i="1"/>
  <c r="Z248" i="1" s="1"/>
  <c r="Y257" i="1"/>
  <c r="BP251" i="1"/>
  <c r="BN251" i="1"/>
  <c r="Z251" i="1"/>
  <c r="BP262" i="1"/>
  <c r="BN262" i="1"/>
  <c r="Z262" i="1"/>
  <c r="BP279" i="1"/>
  <c r="BN279" i="1"/>
  <c r="Z279" i="1"/>
  <c r="Y144" i="1"/>
  <c r="BP142" i="1"/>
  <c r="BN142" i="1"/>
  <c r="Z142" i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BP255" i="1"/>
  <c r="BN255" i="1"/>
  <c r="Z255" i="1"/>
  <c r="BP271" i="1"/>
  <c r="BN271" i="1"/>
  <c r="Z271" i="1"/>
  <c r="BP312" i="1"/>
  <c r="BN312" i="1"/>
  <c r="Z312" i="1"/>
  <c r="Y332" i="1"/>
  <c r="BP326" i="1"/>
  <c r="BN326" i="1"/>
  <c r="Z326" i="1"/>
  <c r="BP336" i="1"/>
  <c r="BN336" i="1"/>
  <c r="Z336" i="1"/>
  <c r="BP367" i="1"/>
  <c r="BN367" i="1"/>
  <c r="Z367" i="1"/>
  <c r="Y134" i="1"/>
  <c r="G546" i="1"/>
  <c r="Y145" i="1"/>
  <c r="Y160" i="1"/>
  <c r="Y178" i="1"/>
  <c r="Y185" i="1"/>
  <c r="Y211" i="1"/>
  <c r="Y223" i="1"/>
  <c r="Y240" i="1"/>
  <c r="BP320" i="1"/>
  <c r="BN320" i="1"/>
  <c r="Z320" i="1"/>
  <c r="BP330" i="1"/>
  <c r="BN330" i="1"/>
  <c r="Z330" i="1"/>
  <c r="BP348" i="1"/>
  <c r="BN348" i="1"/>
  <c r="Z348" i="1"/>
  <c r="BP371" i="1"/>
  <c r="BN371" i="1"/>
  <c r="Z371" i="1"/>
  <c r="BP394" i="1"/>
  <c r="BN394" i="1"/>
  <c r="Z394" i="1"/>
  <c r="BP416" i="1"/>
  <c r="BN416" i="1"/>
  <c r="Z416" i="1"/>
  <c r="BP458" i="1"/>
  <c r="BN458" i="1"/>
  <c r="Z458" i="1"/>
  <c r="BP467" i="1"/>
  <c r="BN467" i="1"/>
  <c r="Z467" i="1"/>
  <c r="Y487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Y383" i="1"/>
  <c r="BP381" i="1"/>
  <c r="BN381" i="1"/>
  <c r="Z381" i="1"/>
  <c r="BP404" i="1"/>
  <c r="BN404" i="1"/>
  <c r="Z404" i="1"/>
  <c r="BP420" i="1"/>
  <c r="BN420" i="1"/>
  <c r="Z420" i="1"/>
  <c r="Y477" i="1"/>
  <c r="BP473" i="1"/>
  <c r="BN473" i="1"/>
  <c r="Z473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31" i="1"/>
  <c r="Y338" i="1"/>
  <c r="U546" i="1"/>
  <c r="Y362" i="1"/>
  <c r="Y384" i="1"/>
  <c r="Y395" i="1"/>
  <c r="Y405" i="1"/>
  <c r="Y476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Z96" i="1"/>
  <c r="BN96" i="1"/>
  <c r="BP96" i="1"/>
  <c r="Z97" i="1"/>
  <c r="BN97" i="1"/>
  <c r="Z99" i="1"/>
  <c r="BN99" i="1"/>
  <c r="Z101" i="1"/>
  <c r="BN101" i="1"/>
  <c r="Z103" i="1"/>
  <c r="BN103" i="1"/>
  <c r="Y104" i="1"/>
  <c r="Z108" i="1"/>
  <c r="BN108" i="1"/>
  <c r="BP108" i="1"/>
  <c r="Z110" i="1"/>
  <c r="BN110" i="1"/>
  <c r="Y113" i="1"/>
  <c r="Z116" i="1"/>
  <c r="Z118" i="1" s="1"/>
  <c r="BN116" i="1"/>
  <c r="BP116" i="1"/>
  <c r="Z122" i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BN158" i="1"/>
  <c r="BP158" i="1"/>
  <c r="I546" i="1"/>
  <c r="Y167" i="1"/>
  <c r="Z170" i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BN193" i="1"/>
  <c r="BP193" i="1"/>
  <c r="Y194" i="1"/>
  <c r="Z197" i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BP234" i="1"/>
  <c r="BN234" i="1"/>
  <c r="Z234" i="1"/>
  <c r="BP238" i="1"/>
  <c r="BN238" i="1"/>
  <c r="Z238" i="1"/>
  <c r="Y245" i="1"/>
  <c r="BP242" i="1"/>
  <c r="BN242" i="1"/>
  <c r="Z242" i="1"/>
  <c r="Z244" i="1" s="1"/>
  <c r="BP254" i="1"/>
  <c r="BN254" i="1"/>
  <c r="Z254" i="1"/>
  <c r="BP263" i="1"/>
  <c r="BN263" i="1"/>
  <c r="Z263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87" i="1"/>
  <c r="Y290" i="1"/>
  <c r="BP289" i="1"/>
  <c r="BN289" i="1"/>
  <c r="Z289" i="1"/>
  <c r="Z290" i="1" s="1"/>
  <c r="Y291" i="1"/>
  <c r="Q546" i="1"/>
  <c r="Y295" i="1"/>
  <c r="BP294" i="1"/>
  <c r="BN294" i="1"/>
  <c r="Z294" i="1"/>
  <c r="Z295" i="1" s="1"/>
  <c r="Y296" i="1"/>
  <c r="R546" i="1"/>
  <c r="Y302" i="1"/>
  <c r="BP299" i="1"/>
  <c r="BN299" i="1"/>
  <c r="Z299" i="1"/>
  <c r="Z301" i="1" s="1"/>
  <c r="BP313" i="1"/>
  <c r="BN313" i="1"/>
  <c r="Z313" i="1"/>
  <c r="BP321" i="1"/>
  <c r="BN321" i="1"/>
  <c r="Z321" i="1"/>
  <c r="F9" i="1"/>
  <c r="J9" i="1"/>
  <c r="Y24" i="1"/>
  <c r="Y59" i="1"/>
  <c r="Y94" i="1"/>
  <c r="Y112" i="1"/>
  <c r="Y139" i="1"/>
  <c r="Y227" i="1"/>
  <c r="BP232" i="1"/>
  <c r="BN232" i="1"/>
  <c r="Z232" i="1"/>
  <c r="BP236" i="1"/>
  <c r="BN236" i="1"/>
  <c r="Z236" i="1"/>
  <c r="BP252" i="1"/>
  <c r="BN252" i="1"/>
  <c r="Z252" i="1"/>
  <c r="Y256" i="1"/>
  <c r="BP261" i="1"/>
  <c r="BN261" i="1"/>
  <c r="Z261" i="1"/>
  <c r="BP265" i="1"/>
  <c r="BN265" i="1"/>
  <c r="Z265" i="1"/>
  <c r="Y267" i="1"/>
  <c r="M546" i="1"/>
  <c r="Y274" i="1"/>
  <c r="BP270" i="1"/>
  <c r="BN270" i="1"/>
  <c r="Z270" i="1"/>
  <c r="BP273" i="1"/>
  <c r="BN273" i="1"/>
  <c r="Z273" i="1"/>
  <c r="Y275" i="1"/>
  <c r="O546" i="1"/>
  <c r="Y281" i="1"/>
  <c r="BP278" i="1"/>
  <c r="BN278" i="1"/>
  <c r="Z278" i="1"/>
  <c r="BP311" i="1"/>
  <c r="BN311" i="1"/>
  <c r="Z311" i="1"/>
  <c r="BP315" i="1"/>
  <c r="BN315" i="1"/>
  <c r="Z315" i="1"/>
  <c r="Y317" i="1"/>
  <c r="Y324" i="1"/>
  <c r="BP319" i="1"/>
  <c r="BN319" i="1"/>
  <c r="Z319" i="1"/>
  <c r="Z323" i="1" s="1"/>
  <c r="Y323" i="1"/>
  <c r="K546" i="1"/>
  <c r="Y239" i="1"/>
  <c r="L546" i="1"/>
  <c r="Y266" i="1"/>
  <c r="Y307" i="1"/>
  <c r="T546" i="1"/>
  <c r="Y316" i="1"/>
  <c r="Z327" i="1"/>
  <c r="BN327" i="1"/>
  <c r="BP327" i="1"/>
  <c r="Z329" i="1"/>
  <c r="BN329" i="1"/>
  <c r="Z335" i="1"/>
  <c r="Z337" i="1" s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Z358" i="1"/>
  <c r="BN358" i="1"/>
  <c r="BP358" i="1"/>
  <c r="Z360" i="1"/>
  <c r="BN360" i="1"/>
  <c r="Y361" i="1"/>
  <c r="Z366" i="1"/>
  <c r="BN366" i="1"/>
  <c r="BP366" i="1"/>
  <c r="Z368" i="1"/>
  <c r="BN368" i="1"/>
  <c r="Z370" i="1"/>
  <c r="BN370" i="1"/>
  <c r="Z372" i="1"/>
  <c r="BN372" i="1"/>
  <c r="Y373" i="1"/>
  <c r="Z376" i="1"/>
  <c r="Z378" i="1" s="1"/>
  <c r="BN376" i="1"/>
  <c r="BP376" i="1"/>
  <c r="Y379" i="1"/>
  <c r="Z382" i="1"/>
  <c r="Z383" i="1" s="1"/>
  <c r="BN382" i="1"/>
  <c r="BP382" i="1"/>
  <c r="Z386" i="1"/>
  <c r="Z387" i="1" s="1"/>
  <c r="BN386" i="1"/>
  <c r="BP386" i="1"/>
  <c r="Y387" i="1"/>
  <c r="Z391" i="1"/>
  <c r="BN391" i="1"/>
  <c r="BP391" i="1"/>
  <c r="Y356" i="1"/>
  <c r="Y374" i="1"/>
  <c r="W546" i="1"/>
  <c r="Y396" i="1"/>
  <c r="BP393" i="1"/>
  <c r="BN393" i="1"/>
  <c r="Z393" i="1"/>
  <c r="Z403" i="1"/>
  <c r="Z405" i="1" s="1"/>
  <c r="BN403" i="1"/>
  <c r="Y406" i="1"/>
  <c r="X546" i="1"/>
  <c r="Z415" i="1"/>
  <c r="BN415" i="1"/>
  <c r="Z417" i="1"/>
  <c r="BN417" i="1"/>
  <c r="Z419" i="1"/>
  <c r="BN419" i="1"/>
  <c r="Z421" i="1"/>
  <c r="BN421" i="1"/>
  <c r="Z423" i="1"/>
  <c r="BN423" i="1"/>
  <c r="Y424" i="1"/>
  <c r="Z427" i="1"/>
  <c r="BN427" i="1"/>
  <c r="BP427" i="1"/>
  <c r="Y430" i="1"/>
  <c r="Z434" i="1"/>
  <c r="BN434" i="1"/>
  <c r="Y435" i="1"/>
  <c r="Z438" i="1"/>
  <c r="BN438" i="1"/>
  <c r="BP438" i="1"/>
  <c r="Z440" i="1"/>
  <c r="BN440" i="1"/>
  <c r="Y443" i="1"/>
  <c r="Y448" i="1"/>
  <c r="Y453" i="1"/>
  <c r="AB546" i="1"/>
  <c r="Y471" i="1"/>
  <c r="Z460" i="1"/>
  <c r="BN460" i="1"/>
  <c r="Z462" i="1"/>
  <c r="BN462" i="1"/>
  <c r="Z464" i="1"/>
  <c r="BN464" i="1"/>
  <c r="Z466" i="1"/>
  <c r="BN466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AA546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493" i="1" l="1"/>
  <c r="Z373" i="1"/>
  <c r="Z361" i="1"/>
  <c r="Z350" i="1"/>
  <c r="Z344" i="1"/>
  <c r="Z331" i="1"/>
  <c r="Z281" i="1"/>
  <c r="Z266" i="1"/>
  <c r="Z256" i="1"/>
  <c r="Z239" i="1"/>
  <c r="Z199" i="1"/>
  <c r="Z194" i="1"/>
  <c r="Z160" i="1"/>
  <c r="Z112" i="1"/>
  <c r="Z104" i="1"/>
  <c r="Z93" i="1"/>
  <c r="Z66" i="1"/>
  <c r="Z59" i="1"/>
  <c r="Z487" i="1"/>
  <c r="Z210" i="1"/>
  <c r="Z45" i="1"/>
  <c r="Z529" i="1"/>
  <c r="Z505" i="1"/>
  <c r="Z470" i="1"/>
  <c r="Z424" i="1"/>
  <c r="Z316" i="1"/>
  <c r="Z178" i="1"/>
  <c r="Z128" i="1"/>
  <c r="Z442" i="1"/>
  <c r="Y538" i="1"/>
  <c r="Z512" i="1"/>
  <c r="Z429" i="1"/>
  <c r="Z395" i="1"/>
  <c r="Z274" i="1"/>
  <c r="Y536" i="1"/>
  <c r="Z222" i="1"/>
  <c r="Z81" i="1"/>
  <c r="Z72" i="1"/>
  <c r="Z32" i="1"/>
  <c r="Y540" i="1"/>
  <c r="Y537" i="1"/>
  <c r="Y539" i="1" l="1"/>
  <c r="Z541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<sst xmlns="http://schemas.openxmlformats.org/spreadsheetml/2006/main" count="2388" uniqueCount="853">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</sst>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13" sqref="AA13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172.8</v>
      </c>
      <c r="Y41" s="592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179.76</v>
      </c>
      <c r="BN41" s="64">
        <f>IFERROR(Y41*I41/H41,"0")</f>
        <v>179.76</v>
      </c>
      <c r="BO41" s="64">
        <f>IFERROR(1/J41*(X41/H41),"0")</f>
        <v>0.25</v>
      </c>
      <c r="BP41" s="64">
        <f>IFERROR(1/J41*(Y41/H41),"0")</f>
        <v>0.25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16</v>
      </c>
      <c r="Y45" s="593">
        <f>IFERROR(Y41/H41,"0")+IFERROR(Y42/H42,"0")+IFERROR(Y43/H43,"0")+IFERROR(Y44/H44,"0")</f>
        <v>16</v>
      </c>
      <c r="Z45" s="593">
        <f>IFERROR(IF(Z41="",0,Z41),"0")+IFERROR(IF(Z42="",0,Z42),"0")+IFERROR(IF(Z43="",0,Z43),"0")+IFERROR(IF(Z44="",0,Z44),"0")</f>
        <v>0.30368000000000001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172.8</v>
      </c>
      <c r="Y46" s="593">
        <f>IFERROR(SUM(Y41:Y44),"0")</f>
        <v>172.8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89.6</v>
      </c>
      <c r="Y53" s="592">
        <f t="shared" ref="Y53:Y58" si="6">IFERROR(IF(X53="",0,CEILING((X53/$H53),1)*$H53),"")</f>
        <v>89.6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93.08</v>
      </c>
      <c r="BN53" s="64">
        <f t="shared" ref="BN53:BN58" si="8">IFERROR(Y53*I53/H53,"0")</f>
        <v>93.08</v>
      </c>
      <c r="BO53" s="64">
        <f t="shared" ref="BO53:BO58" si="9">IFERROR(1/J53*(X53/H53),"0")</f>
        <v>0.125</v>
      </c>
      <c r="BP53" s="64">
        <f t="shared" ref="BP53:BP58" si="10">IFERROR(1/J53*(Y53/H53),"0")</f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86.4</v>
      </c>
      <c r="Y54" s="592">
        <f t="shared" si="6"/>
        <v>86.4</v>
      </c>
      <c r="Z54" s="36">
        <f>IFERROR(IF(Y54=0,"",ROUNDUP(Y54/H54,0)*0.01898),"")</f>
        <v>0.15184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89.88</v>
      </c>
      <c r="BN54" s="64">
        <f t="shared" si="8"/>
        <v>89.88</v>
      </c>
      <c r="BO54" s="64">
        <f t="shared" si="9"/>
        <v>0.125</v>
      </c>
      <c r="BP54" s="64">
        <f t="shared" si="10"/>
        <v>0.125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16</v>
      </c>
      <c r="Y59" s="593">
        <f>IFERROR(Y53/H53,"0")+IFERROR(Y54/H54,"0")+IFERROR(Y55/H55,"0")+IFERROR(Y56/H56,"0")+IFERROR(Y57/H57,"0")+IFERROR(Y58/H58,"0")</f>
        <v>16</v>
      </c>
      <c r="Z59" s="593">
        <f>IFERROR(IF(Z53="",0,Z53),"0")+IFERROR(IF(Z54="",0,Z54),"0")+IFERROR(IF(Z55="",0,Z55),"0")+IFERROR(IF(Z56="",0,Z56),"0")+IFERROR(IF(Z57="",0,Z57),"0")+IFERROR(IF(Z58="",0,Z58),"0")</f>
        <v>0.30368000000000001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176</v>
      </c>
      <c r="Y60" s="593">
        <f>IFERROR(SUM(Y53:Y58),"0")</f>
        <v>176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86.4</v>
      </c>
      <c r="Y62" s="592">
        <f>IFERROR(IF(X62="",0,CEILING((X62/$H62),1)*$H62),"")</f>
        <v>86.4</v>
      </c>
      <c r="Z62" s="36">
        <f>IFERROR(IF(Y62=0,"",ROUNDUP(Y62/H62,0)*0.01898),"")</f>
        <v>0.15184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89.88</v>
      </c>
      <c r="BN62" s="64">
        <f>IFERROR(Y62*I62/H62,"0")</f>
        <v>89.88</v>
      </c>
      <c r="BO62" s="64">
        <f>IFERROR(1/J62*(X62/H62),"0")</f>
        <v>0.125</v>
      </c>
      <c r="BP62" s="64">
        <f>IFERROR(1/J62*(Y62/H62),"0")</f>
        <v>0.125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8</v>
      </c>
      <c r="Y66" s="593">
        <f>IFERROR(Y62/H62,"0")+IFERROR(Y63/H63,"0")+IFERROR(Y64/H64,"0")+IFERROR(Y65/H65,"0")</f>
        <v>8</v>
      </c>
      <c r="Z66" s="593">
        <f>IFERROR(IF(Z62="",0,Z62),"0")+IFERROR(IF(Z63="",0,Z63),"0")+IFERROR(IF(Z64="",0,Z64),"0")+IFERROR(IF(Z65="",0,Z65),"0")</f>
        <v>0.15184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86.4</v>
      </c>
      <c r="Y67" s="593">
        <f>IFERROR(SUM(Y62:Y65),"0")</f>
        <v>86.4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64.8</v>
      </c>
      <c r="Y97" s="592">
        <f t="shared" si="16"/>
        <v>64.8</v>
      </c>
      <c r="Z97" s="36">
        <f>IFERROR(IF(Y97=0,"",ROUNDUP(Y97/H97,0)*0.01898),"")</f>
        <v>0.15184</v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68.951999999999998</v>
      </c>
      <c r="BN97" s="64">
        <f t="shared" si="18"/>
        <v>68.951999999999998</v>
      </c>
      <c r="BO97" s="64">
        <f t="shared" si="19"/>
        <v>0.125</v>
      </c>
      <c r="BP97" s="64">
        <f t="shared" si="20"/>
        <v>0.125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8</v>
      </c>
      <c r="Y104" s="593">
        <f>IFERROR(Y96/H96,"0")+IFERROR(Y97/H97,"0")+IFERROR(Y98/H98,"0")+IFERROR(Y99/H99,"0")+IFERROR(Y100/H100,"0")+IFERROR(Y101/H101,"0")+IFERROR(Y102/H102,"0")+IFERROR(Y103/H103,"0")</f>
        <v>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0.15184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64.8</v>
      </c>
      <c r="Y105" s="593">
        <f>IFERROR(SUM(Y96:Y103),"0")</f>
        <v>64.8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86.4</v>
      </c>
      <c r="Y108" s="592">
        <f>IFERROR(IF(X108="",0,CEILING((X108/$H108),1)*$H108),"")</f>
        <v>86.4</v>
      </c>
      <c r="Z108" s="36">
        <f>IFERROR(IF(Y108=0,"",ROUNDUP(Y108/H108,0)*0.01898),"")</f>
        <v>0.15184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89.88</v>
      </c>
      <c r="BN108" s="64">
        <f>IFERROR(Y108*I108/H108,"0")</f>
        <v>89.88</v>
      </c>
      <c r="BO108" s="64">
        <f>IFERROR(1/J108*(X108/H108),"0")</f>
        <v>0.125</v>
      </c>
      <c r="BP108" s="64">
        <f>IFERROR(1/J108*(Y108/H108),"0")</f>
        <v>0.125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8</v>
      </c>
      <c r="Y112" s="593">
        <f>IFERROR(Y108/H108,"0")+IFERROR(Y109/H109,"0")+IFERROR(Y110/H110,"0")+IFERROR(Y111/H111,"0")</f>
        <v>8</v>
      </c>
      <c r="Z112" s="593">
        <f>IFERROR(IF(Z108="",0,Z108),"0")+IFERROR(IF(Z109="",0,Z109),"0")+IFERROR(IF(Z110="",0,Z110),"0")+IFERROR(IF(Z111="",0,Z111),"0")</f>
        <v>0.15184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86.4</v>
      </c>
      <c r="Y113" s="593">
        <f>IFERROR(SUM(Y108:Y111),"0")</f>
        <v>86.4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64.8</v>
      </c>
      <c r="Y123" s="592">
        <f t="shared" si="21"/>
        <v>64.8</v>
      </c>
      <c r="Z123" s="36">
        <f>IFERROR(IF(Y123=0,"",ROUNDUP(Y123/H123,0)*0.01898),"")</f>
        <v>0.15184</v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68.903999999999996</v>
      </c>
      <c r="BN123" s="64">
        <f t="shared" si="23"/>
        <v>68.903999999999996</v>
      </c>
      <c r="BO123" s="64">
        <f t="shared" si="24"/>
        <v>0.125</v>
      </c>
      <c r="BP123" s="64">
        <f t="shared" si="25"/>
        <v>0.125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8</v>
      </c>
      <c r="Y128" s="593">
        <f>IFERROR(Y121/H121,"0")+IFERROR(Y122/H122,"0")+IFERROR(Y123/H123,"0")+IFERROR(Y124/H124,"0")+IFERROR(Y125/H125,"0")+IFERROR(Y126/H126,"0")+IFERROR(Y127/H127,"0")</f>
        <v>8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0.15184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64.8</v>
      </c>
      <c r="Y129" s="593">
        <f>IFERROR(SUM(Y121:Y127),"0")</f>
        <v>64.8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69.599999999999994</v>
      </c>
      <c r="Y215" s="592">
        <f t="shared" si="36"/>
        <v>69.599999999999994</v>
      </c>
      <c r="Z215" s="36">
        <f>IFERROR(IF(Y215=0,"",ROUNDUP(Y215/H215,0)*0.01898),"")</f>
        <v>0.15184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73.751999999999995</v>
      </c>
      <c r="BN215" s="64">
        <f t="shared" si="38"/>
        <v>73.751999999999995</v>
      </c>
      <c r="BO215" s="64">
        <f t="shared" si="39"/>
        <v>0.125</v>
      </c>
      <c r="BP215" s="64">
        <f t="shared" si="40"/>
        <v>0.125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</v>
      </c>
      <c r="Y222" s="593">
        <f>IFERROR(Y213/H213,"0")+IFERROR(Y214/H214,"0")+IFERROR(Y215/H215,"0")+IFERROR(Y216/H216,"0")+IFERROR(Y217/H217,"0")+IFERROR(Y218/H218,"0")+IFERROR(Y219/H219,"0")+IFERROR(Y220/H220,"0")+IFERROR(Y221/H221,"0")</f>
        <v>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0.15184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69.599999999999994</v>
      </c>
      <c r="Y223" s="593">
        <f>IFERROR(SUM(Y213:Y221),"0")</f>
        <v>69.599999999999994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33.6</v>
      </c>
      <c r="Y279" s="592">
        <f>IFERROR(IF(X279="",0,CEILING((X279/$H279),1)*$H279),"")</f>
        <v>33.6</v>
      </c>
      <c r="Z279" s="36">
        <f>IFERROR(IF(Y279=0,"",ROUNDUP(Y279/H279,0)*0.00651),"")</f>
        <v>9.1139999999999999E-2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37.128000000000007</v>
      </c>
      <c r="BN279" s="64">
        <f>IFERROR(Y279*I279/H279,"0")</f>
        <v>37.128000000000007</v>
      </c>
      <c r="BO279" s="64">
        <f>IFERROR(1/J279*(X279/H279),"0")</f>
        <v>7.6923076923076941E-2</v>
      </c>
      <c r="BP279" s="64">
        <f>IFERROR(1/J279*(Y279/H279),"0")</f>
        <v>7.6923076923076941E-2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33.6</v>
      </c>
      <c r="Y280" s="592">
        <f>IFERROR(IF(X280="",0,CEILING((X280/$H280),1)*$H280),"")</f>
        <v>33.6</v>
      </c>
      <c r="Z280" s="36">
        <f>IFERROR(IF(Y280=0,"",ROUNDUP(Y280/H280,0)*0.00651),"")</f>
        <v>9.1139999999999999E-2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36.120000000000005</v>
      </c>
      <c r="BN280" s="64">
        <f>IFERROR(Y280*I280/H280,"0")</f>
        <v>36.120000000000005</v>
      </c>
      <c r="BO280" s="64">
        <f>IFERROR(1/J280*(X280/H280),"0")</f>
        <v>7.6923076923076941E-2</v>
      </c>
      <c r="BP280" s="64">
        <f>IFERROR(1/J280*(Y280/H280),"0")</f>
        <v>7.6923076923076941E-2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28.000000000000004</v>
      </c>
      <c r="Y281" s="593">
        <f>IFERROR(Y278/H278,"0")+IFERROR(Y279/H279,"0")+IFERROR(Y280/H280,"0")</f>
        <v>28.000000000000004</v>
      </c>
      <c r="Z281" s="593">
        <f>IFERROR(IF(Z278="",0,Z278),"0")+IFERROR(IF(Z279="",0,Z279),"0")+IFERROR(IF(Z280="",0,Z280),"0")</f>
        <v>0.18228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67.2</v>
      </c>
      <c r="Y282" s="593">
        <f>IFERROR(SUM(Y278:Y280),"0")</f>
        <v>67.2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124.8</v>
      </c>
      <c r="Y335" s="592">
        <f>IFERROR(IF(X335="",0,CEILING((X335/$H335),1)*$H335),"")</f>
        <v>124.8</v>
      </c>
      <c r="Z335" s="36">
        <f>IFERROR(IF(Y335=0,"",ROUNDUP(Y335/H335,0)*0.01898),"")</f>
        <v>0.30368000000000001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133.10400000000001</v>
      </c>
      <c r="BN335" s="64">
        <f>IFERROR(Y335*I335/H335,"0")</f>
        <v>133.10400000000001</v>
      </c>
      <c r="BO335" s="64">
        <f>IFERROR(1/J335*(X335/H335),"0")</f>
        <v>0.25</v>
      </c>
      <c r="BP335" s="64">
        <f>IFERROR(1/J335*(Y335/H335),"0")</f>
        <v>0.25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16</v>
      </c>
      <c r="Y337" s="593">
        <f>IFERROR(Y334/H334,"0")+IFERROR(Y335/H335,"0")+IFERROR(Y336/H336,"0")</f>
        <v>16</v>
      </c>
      <c r="Z337" s="593">
        <f>IFERROR(IF(Z334="",0,Z334),"0")+IFERROR(IF(Z335="",0,Z335),"0")+IFERROR(IF(Z336="",0,Z336),"0")</f>
        <v>0.30368000000000001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124.8</v>
      </c>
      <c r="Y338" s="593">
        <f>IFERROR(SUM(Y334:Y336),"0")</f>
        <v>124.8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64.8</v>
      </c>
      <c r="Y358" s="592">
        <f>IFERROR(IF(X358="",0,CEILING((X358/$H358),1)*$H358),"")</f>
        <v>64.8</v>
      </c>
      <c r="Z358" s="36">
        <f>IFERROR(IF(Y358=0,"",ROUNDUP(Y358/H358,0)*0.01898),"")</f>
        <v>0.15184</v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68.951999999999998</v>
      </c>
      <c r="BN358" s="64">
        <f>IFERROR(Y358*I358/H358,"0")</f>
        <v>68.951999999999998</v>
      </c>
      <c r="BO358" s="64">
        <f>IFERROR(1/J358*(X358/H358),"0")</f>
        <v>0.125</v>
      </c>
      <c r="BP358" s="64">
        <f>IFERROR(1/J358*(Y358/H358),"0")</f>
        <v>0.125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8</v>
      </c>
      <c r="Y361" s="593">
        <f>IFERROR(Y358/H358,"0")+IFERROR(Y359/H359,"0")+IFERROR(Y360/H360,"0")</f>
        <v>8</v>
      </c>
      <c r="Z361" s="593">
        <f>IFERROR(IF(Z358="",0,Z358),"0")+IFERROR(IF(Z359="",0,Z359),"0")+IFERROR(IF(Z360="",0,Z360),"0")</f>
        <v>0.15184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64.8</v>
      </c>
      <c r="Y362" s="593">
        <f>IFERROR(SUM(Y358:Y360),"0")</f>
        <v>64.8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240</v>
      </c>
      <c r="Y366" s="592">
        <f t="shared" ref="Y366:Y372" si="57">IFERROR(IF(X366="",0,CEILING((X366/$H366),1)*$H366),"")</f>
        <v>240</v>
      </c>
      <c r="Z366" s="36">
        <f>IFERROR(IF(Y366=0,"",ROUNDUP(Y366/H366,0)*0.02175),"")</f>
        <v>0.34799999999999998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247.68</v>
      </c>
      <c r="BN366" s="64">
        <f t="shared" ref="BN366:BN372" si="59">IFERROR(Y366*I366/H366,"0")</f>
        <v>247.68</v>
      </c>
      <c r="BO366" s="64">
        <f t="shared" ref="BO366:BO372" si="60">IFERROR(1/J366*(X366/H366),"0")</f>
        <v>0.33333333333333331</v>
      </c>
      <c r="BP366" s="64">
        <f t="shared" ref="BP366:BP372" si="61">IFERROR(1/J366*(Y366/H366),"0")</f>
        <v>0.33333333333333331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120</v>
      </c>
      <c r="Y367" s="592">
        <f t="shared" si="57"/>
        <v>120</v>
      </c>
      <c r="Z367" s="36">
        <f>IFERROR(IF(Y367=0,"",ROUNDUP(Y367/H367,0)*0.02175),"")</f>
        <v>0.17399999999999999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123.84</v>
      </c>
      <c r="BN367" s="64">
        <f t="shared" si="59"/>
        <v>123.84</v>
      </c>
      <c r="BO367" s="64">
        <f t="shared" si="60"/>
        <v>0.16666666666666666</v>
      </c>
      <c r="BP367" s="64">
        <f t="shared" si="61"/>
        <v>0.16666666666666666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24</v>
      </c>
      <c r="Y373" s="593">
        <f>IFERROR(Y366/H366,"0")+IFERROR(Y367/H367,"0")+IFERROR(Y368/H368,"0")+IFERROR(Y369/H369,"0")+IFERROR(Y370/H370,"0")+IFERROR(Y371/H371,"0")+IFERROR(Y372/H372,"0")</f>
        <v>24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0.52200000000000002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360</v>
      </c>
      <c r="Y374" s="593">
        <f>IFERROR(SUM(Y366:Y372),"0")</f>
        <v>360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120</v>
      </c>
      <c r="Y376" s="592">
        <f>IFERROR(IF(X376="",0,CEILING((X376/$H376),1)*$H376),"")</f>
        <v>120</v>
      </c>
      <c r="Z376" s="36">
        <f>IFERROR(IF(Y376=0,"",ROUNDUP(Y376/H376,0)*0.02175),"")</f>
        <v>0.17399999999999999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123.84</v>
      </c>
      <c r="BN376" s="64">
        <f>IFERROR(Y376*I376/H376,"0")</f>
        <v>123.84</v>
      </c>
      <c r="BO376" s="64">
        <f>IFERROR(1/J376*(X376/H376),"0")</f>
        <v>0.16666666666666666</v>
      </c>
      <c r="BP376" s="64">
        <f>IFERROR(1/J376*(Y376/H376),"0")</f>
        <v>0.16666666666666666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8</v>
      </c>
      <c r="Y378" s="593">
        <f>IFERROR(Y376/H376,"0")+IFERROR(Y377/H377,"0")</f>
        <v>8</v>
      </c>
      <c r="Z378" s="593">
        <f>IFERROR(IF(Z376="",0,Z376),"0")+IFERROR(IF(Z377="",0,Z377),"0")</f>
        <v>0.17399999999999999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120</v>
      </c>
      <c r="Y379" s="593">
        <f>IFERROR(SUM(Y376:Y377),"0")</f>
        <v>120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259.2</v>
      </c>
      <c r="Y392" s="592">
        <f>IFERROR(IF(X392="",0,CEILING((X392/$H392),1)*$H392),"")</f>
        <v>259.20000000000005</v>
      </c>
      <c r="Z392" s="36">
        <f>IFERROR(IF(Y392=0,"",ROUNDUP(Y392/H392,0)*0.01898),"")</f>
        <v>0.45552000000000004</v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269.63999999999993</v>
      </c>
      <c r="BN392" s="64">
        <f>IFERROR(Y392*I392/H392,"0")</f>
        <v>269.64000000000004</v>
      </c>
      <c r="BO392" s="64">
        <f>IFERROR(1/J392*(X392/H392),"0")</f>
        <v>0.37499999999999994</v>
      </c>
      <c r="BP392" s="64">
        <f>IFERROR(1/J392*(Y392/H392),"0")</f>
        <v>0.37500000000000006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23.999999999999996</v>
      </c>
      <c r="Y395" s="593">
        <f>IFERROR(Y391/H391,"0")+IFERROR(Y392/H392,"0")+IFERROR(Y393/H393,"0")+IFERROR(Y394/H394,"0")</f>
        <v>24.000000000000004</v>
      </c>
      <c r="Z395" s="593">
        <f>IFERROR(IF(Z391="",0,Z391),"0")+IFERROR(IF(Z392="",0,Z392),"0")+IFERROR(IF(Z393="",0,Z393),"0")+IFERROR(IF(Z394="",0,Z394),"0")</f>
        <v>0.45552000000000004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259.2</v>
      </c>
      <c r="Y396" s="593">
        <f>IFERROR(SUM(Y391:Y394),"0")</f>
        <v>259.20000000000005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144</v>
      </c>
      <c r="Y402" s="592">
        <f>IFERROR(IF(X402="",0,CEILING((X402/$H402),1)*$H402),"")</f>
        <v>144</v>
      </c>
      <c r="Z402" s="36">
        <f>IFERROR(IF(Y402=0,"",ROUNDUP(Y402/H402,0)*0.01898),"")</f>
        <v>0.30368000000000001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152.304</v>
      </c>
      <c r="BN402" s="64">
        <f>IFERROR(Y402*I402/H402,"0")</f>
        <v>152.304</v>
      </c>
      <c r="BO402" s="64">
        <f>IFERROR(1/J402*(X402/H402),"0")</f>
        <v>0.25</v>
      </c>
      <c r="BP402" s="64">
        <f>IFERROR(1/J402*(Y402/H402),"0")</f>
        <v>0.25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33.6</v>
      </c>
      <c r="Y404" s="592">
        <f>IFERROR(IF(X404="",0,CEILING((X404/$H404),1)*$H404),"")</f>
        <v>33.6</v>
      </c>
      <c r="Z404" s="36">
        <f>IFERROR(IF(Y404=0,"",ROUNDUP(Y404/H404,0)*0.00651),"")</f>
        <v>9.1139999999999999E-2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37.296000000000006</v>
      </c>
      <c r="BN404" s="64">
        <f>IFERROR(Y404*I404/H404,"0")</f>
        <v>37.296000000000006</v>
      </c>
      <c r="BO404" s="64">
        <f>IFERROR(1/J404*(X404/H404),"0")</f>
        <v>7.6923076923076941E-2</v>
      </c>
      <c r="BP404" s="64">
        <f>IFERROR(1/J404*(Y404/H404),"0")</f>
        <v>7.6923076923076941E-2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30</v>
      </c>
      <c r="Y405" s="593">
        <f>IFERROR(Y402/H402,"0")+IFERROR(Y403/H403,"0")+IFERROR(Y404/H404,"0")</f>
        <v>30</v>
      </c>
      <c r="Z405" s="593">
        <f>IFERROR(IF(Z402="",0,Z402),"0")+IFERROR(IF(Z403="",0,Z403),"0")+IFERROR(IF(Z404="",0,Z404),"0")</f>
        <v>0.39482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177.6</v>
      </c>
      <c r="Y406" s="593">
        <f>IFERROR(SUM(Y402:Y404),"0")</f>
        <v>177.6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84.48</v>
      </c>
      <c r="Y459" s="592">
        <f t="shared" si="68"/>
        <v>84.48</v>
      </c>
      <c r="Z459" s="36">
        <f t="shared" si="69"/>
        <v>0.19136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90.24</v>
      </c>
      <c r="BN459" s="64">
        <f t="shared" si="71"/>
        <v>90.24</v>
      </c>
      <c r="BO459" s="64">
        <f t="shared" si="72"/>
        <v>0.15384615384615385</v>
      </c>
      <c r="BP459" s="64">
        <f t="shared" si="73"/>
        <v>0.15384615384615385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126.72</v>
      </c>
      <c r="Y461" s="592">
        <f t="shared" si="68"/>
        <v>126.72</v>
      </c>
      <c r="Z461" s="36">
        <f t="shared" si="69"/>
        <v>0.28704000000000002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135.35999999999999</v>
      </c>
      <c r="BN461" s="64">
        <f t="shared" si="71"/>
        <v>135.35999999999999</v>
      </c>
      <c r="BO461" s="64">
        <f t="shared" si="72"/>
        <v>0.23076923076923078</v>
      </c>
      <c r="BP461" s="64">
        <f t="shared" si="73"/>
        <v>0.23076923076923078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0.47840000000000005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211.2</v>
      </c>
      <c r="Y471" s="593">
        <f>IFERROR(SUM(Y457:Y469),"0")</f>
        <v>211.2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42.24</v>
      </c>
      <c r="Y479" s="592">
        <f t="shared" ref="Y479:Y486" si="74">IFERROR(IF(X479="",0,CEILING((X479/$H479),1)*$H479),"")</f>
        <v>42.24</v>
      </c>
      <c r="Z479" s="36">
        <f>IFERROR(IF(Y479=0,"",ROUNDUP(Y479/H479,0)*0.01196),"")</f>
        <v>9.5680000000000001E-2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45.12</v>
      </c>
      <c r="BN479" s="64">
        <f t="shared" ref="BN479:BN486" si="76">IFERROR(Y479*I479/H479,"0")</f>
        <v>45.12</v>
      </c>
      <c r="BO479" s="64">
        <f t="shared" ref="BO479:BO486" si="77">IFERROR(1/J479*(X479/H479),"0")</f>
        <v>7.6923076923076927E-2</v>
      </c>
      <c r="BP479" s="64">
        <f t="shared" ref="BP479:BP486" si="78">IFERROR(1/J479*(Y479/H479),"0")</f>
        <v>7.6923076923076927E-2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42.24</v>
      </c>
      <c r="Y481" s="592">
        <f t="shared" si="74"/>
        <v>42.24</v>
      </c>
      <c r="Z481" s="36">
        <f>IFERROR(IF(Y481=0,"",ROUNDUP(Y481/H481,0)*0.01196),"")</f>
        <v>9.5680000000000001E-2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45.12</v>
      </c>
      <c r="BN481" s="64">
        <f t="shared" si="76"/>
        <v>45.12</v>
      </c>
      <c r="BO481" s="64">
        <f t="shared" si="77"/>
        <v>7.6923076923076927E-2</v>
      </c>
      <c r="BP481" s="64">
        <f t="shared" si="78"/>
        <v>7.6923076923076927E-2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16</v>
      </c>
      <c r="Y487" s="593">
        <f>IFERROR(Y479/H479,"0")+IFERROR(Y480/H480,"0")+IFERROR(Y481/H481,"0")+IFERROR(Y482/H482,"0")+IFERROR(Y483/H483,"0")+IFERROR(Y484/H484,"0")+IFERROR(Y485/H485,"0")+IFERROR(Y486/H486,"0")</f>
        <v>16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0.19136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84.48</v>
      </c>
      <c r="Y488" s="593">
        <f>IFERROR(SUM(Y479:Y486),"0")</f>
        <v>84.48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2190.08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2190.08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2299.8319999999994</v>
      </c>
      <c r="Y537" s="593">
        <f>IFERROR(SUM(BN22:BN533),"0")</f>
        <v>2299.8319999999999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2399.8319999999994</v>
      </c>
      <c r="Y539" s="593">
        <f>GrossWeightTotalR+PalletQtyTotalR*25</f>
        <v>2399.8319999999999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266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266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4.220460000000001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172.8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262.39999999999998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64.8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151.19999999999999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69.599999999999994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67.2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124.8</v>
      </c>
      <c r="U546" s="46">
        <f>IFERROR(Y354*1,"0")+IFERROR(Y358*1,"0")+IFERROR(Y359*1,"0")+IFERROR(Y360*1,"0")</f>
        <v>64.8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480</v>
      </c>
      <c r="W546" s="46">
        <f>IFERROR(Y391*1,"0")+IFERROR(Y392*1,"0")+IFERROR(Y393*1,"0")+IFERROR(Y394*1,"0")+IFERROR(Y398*1,"0")+IFERROR(Y402*1,"0")+IFERROR(Y403*1,"0")+IFERROR(Y404*1,"0")+IFERROR(Y408*1,"0")</f>
        <v>436.80000000000007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295.68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0,00"/>
        <filter val="124,80"/>
        <filter val="126,72"/>
        <filter val="144,00"/>
        <filter val="16,00"/>
        <filter val="172,80"/>
        <filter val="176,00"/>
        <filter val="177,60"/>
        <filter val="2 190,08"/>
        <filter val="2 299,83"/>
        <filter val="2 399,83"/>
        <filter val="211,20"/>
        <filter val="24,00"/>
        <filter val="240,00"/>
        <filter val="259,20"/>
        <filter val="266,00"/>
        <filter val="28,00"/>
        <filter val="30,00"/>
        <filter val="33,60"/>
        <filter val="360,00"/>
        <filter val="4"/>
        <filter val="40,00"/>
        <filter val="42,24"/>
        <filter val="64,80"/>
        <filter val="67,20"/>
        <filter val="69,60"/>
        <filter val="8,00"/>
        <filter val="84,48"/>
        <filter val="86,40"/>
        <filter val="89,6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