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D499344-E3A5-41D6-8FC1-DC7FB732E9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N466" i="1"/>
  <c r="BM466" i="1"/>
  <c r="Z466" i="1"/>
  <c r="Y466" i="1"/>
  <c r="BP466" i="1" s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Y395" i="1" s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Y350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N310" i="1"/>
  <c r="BM310" i="1"/>
  <c r="Z310" i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Y257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X67" i="1"/>
  <c r="X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P48" i="1"/>
  <c r="X46" i="1"/>
  <c r="X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F10" i="1"/>
  <c r="J9" i="1"/>
  <c r="F9" i="1"/>
  <c r="A9" i="1"/>
  <c r="A10" i="1" s="1"/>
  <c r="D7" i="1"/>
  <c r="Q6" i="1"/>
  <c r="P2" i="1"/>
  <c r="BP55" i="1" l="1"/>
  <c r="BN55" i="1"/>
  <c r="Z55" i="1"/>
  <c r="BP71" i="1"/>
  <c r="BN71" i="1"/>
  <c r="Z71" i="1"/>
  <c r="Y82" i="1"/>
  <c r="BP75" i="1"/>
  <c r="BN75" i="1"/>
  <c r="Z75" i="1"/>
  <c r="BP79" i="1"/>
  <c r="BN79" i="1"/>
  <c r="Z79" i="1"/>
  <c r="Y104" i="1"/>
  <c r="BP96" i="1"/>
  <c r="BN96" i="1"/>
  <c r="Z96" i="1"/>
  <c r="Y113" i="1"/>
  <c r="BP108" i="1"/>
  <c r="BN108" i="1"/>
  <c r="Z108" i="1"/>
  <c r="F546" i="1"/>
  <c r="Y112" i="1"/>
  <c r="BP116" i="1"/>
  <c r="BN116" i="1"/>
  <c r="Z116" i="1"/>
  <c r="Z118" i="1" s="1"/>
  <c r="BP124" i="1"/>
  <c r="BN124" i="1"/>
  <c r="Z124" i="1"/>
  <c r="BP132" i="1"/>
  <c r="BN132" i="1"/>
  <c r="Z132" i="1"/>
  <c r="Z133" i="1" s="1"/>
  <c r="G546" i="1"/>
  <c r="Y140" i="1"/>
  <c r="BP137" i="1"/>
  <c r="BN137" i="1"/>
  <c r="Z137" i="1"/>
  <c r="Z139" i="1" s="1"/>
  <c r="BP158" i="1"/>
  <c r="BN158" i="1"/>
  <c r="Z158" i="1"/>
  <c r="Z160" i="1" s="1"/>
  <c r="BP176" i="1"/>
  <c r="BN176" i="1"/>
  <c r="Z176" i="1"/>
  <c r="Y200" i="1"/>
  <c r="BP197" i="1"/>
  <c r="BN197" i="1"/>
  <c r="Z197" i="1"/>
  <c r="Z199" i="1" s="1"/>
  <c r="BP205" i="1"/>
  <c r="BN205" i="1"/>
  <c r="Z205" i="1"/>
  <c r="Y211" i="1"/>
  <c r="BP217" i="1"/>
  <c r="BN217" i="1"/>
  <c r="Z217" i="1"/>
  <c r="BP221" i="1"/>
  <c r="BN221" i="1"/>
  <c r="Z221" i="1"/>
  <c r="Y228" i="1"/>
  <c r="BP225" i="1"/>
  <c r="BN225" i="1"/>
  <c r="Z225" i="1"/>
  <c r="Z227" i="1" s="1"/>
  <c r="BP234" i="1"/>
  <c r="BN234" i="1"/>
  <c r="Z234" i="1"/>
  <c r="BP238" i="1"/>
  <c r="BN238" i="1"/>
  <c r="Z238" i="1"/>
  <c r="Y240" i="1"/>
  <c r="Y245" i="1"/>
  <c r="BP242" i="1"/>
  <c r="BN242" i="1"/>
  <c r="Z242" i="1"/>
  <c r="Z244" i="1" s="1"/>
  <c r="BP254" i="1"/>
  <c r="BN254" i="1"/>
  <c r="Z254" i="1"/>
  <c r="BP263" i="1"/>
  <c r="BN263" i="1"/>
  <c r="Z263" i="1"/>
  <c r="BP272" i="1"/>
  <c r="BN272" i="1"/>
  <c r="Z272" i="1"/>
  <c r="BP280" i="1"/>
  <c r="BN280" i="1"/>
  <c r="Z280" i="1"/>
  <c r="Y282" i="1"/>
  <c r="P546" i="1"/>
  <c r="Y286" i="1"/>
  <c r="BP285" i="1"/>
  <c r="BN285" i="1"/>
  <c r="Z285" i="1"/>
  <c r="Z286" i="1" s="1"/>
  <c r="Y287" i="1"/>
  <c r="Y290" i="1"/>
  <c r="BP289" i="1"/>
  <c r="BN289" i="1"/>
  <c r="Z289" i="1"/>
  <c r="Z290" i="1" s="1"/>
  <c r="Y291" i="1"/>
  <c r="Q546" i="1"/>
  <c r="Y295" i="1"/>
  <c r="BP294" i="1"/>
  <c r="BN294" i="1"/>
  <c r="Z294" i="1"/>
  <c r="Z295" i="1" s="1"/>
  <c r="Y296" i="1"/>
  <c r="R546" i="1"/>
  <c r="Y302" i="1"/>
  <c r="BP299" i="1"/>
  <c r="BN299" i="1"/>
  <c r="Z299" i="1"/>
  <c r="Z301" i="1" s="1"/>
  <c r="Z361" i="1"/>
  <c r="BP359" i="1"/>
  <c r="BN359" i="1"/>
  <c r="Z359" i="1"/>
  <c r="Y361" i="1"/>
  <c r="BP394" i="1"/>
  <c r="BN394" i="1"/>
  <c r="Z394" i="1"/>
  <c r="W546" i="1"/>
  <c r="Y396" i="1"/>
  <c r="Y399" i="1"/>
  <c r="BP398" i="1"/>
  <c r="BN398" i="1"/>
  <c r="Z398" i="1"/>
  <c r="Z399" i="1" s="1"/>
  <c r="Y400" i="1"/>
  <c r="Y405" i="1"/>
  <c r="BP402" i="1"/>
  <c r="BN402" i="1"/>
  <c r="Z402" i="1"/>
  <c r="Y406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546" i="1"/>
  <c r="Y436" i="1"/>
  <c r="BP433" i="1"/>
  <c r="BN433" i="1"/>
  <c r="Z433" i="1"/>
  <c r="Z435" i="1" s="1"/>
  <c r="Y435" i="1"/>
  <c r="BP28" i="1"/>
  <c r="BN28" i="1"/>
  <c r="Z28" i="1"/>
  <c r="Y32" i="1"/>
  <c r="BP42" i="1"/>
  <c r="BN42" i="1"/>
  <c r="Z42" i="1"/>
  <c r="Z45" i="1" s="1"/>
  <c r="Y59" i="1"/>
  <c r="BP63" i="1"/>
  <c r="BN63" i="1"/>
  <c r="Z63" i="1"/>
  <c r="Z66" i="1" s="1"/>
  <c r="Y73" i="1"/>
  <c r="BP92" i="1"/>
  <c r="BN92" i="1"/>
  <c r="Z92" i="1"/>
  <c r="Y94" i="1"/>
  <c r="BP99" i="1"/>
  <c r="BN99" i="1"/>
  <c r="Z99" i="1"/>
  <c r="BP103" i="1"/>
  <c r="BN103" i="1"/>
  <c r="Z103" i="1"/>
  <c r="Y105" i="1"/>
  <c r="Y128" i="1"/>
  <c r="Y134" i="1"/>
  <c r="BP172" i="1"/>
  <c r="BN172" i="1"/>
  <c r="Z172" i="1"/>
  <c r="BP193" i="1"/>
  <c r="BN193" i="1"/>
  <c r="Z193" i="1"/>
  <c r="Z194" i="1" s="1"/>
  <c r="Y195" i="1"/>
  <c r="BP209" i="1"/>
  <c r="BN209" i="1"/>
  <c r="Z209" i="1"/>
  <c r="Y222" i="1"/>
  <c r="BP213" i="1"/>
  <c r="BN213" i="1"/>
  <c r="Z213" i="1"/>
  <c r="B546" i="1"/>
  <c r="Y23" i="1"/>
  <c r="BP22" i="1"/>
  <c r="BN22" i="1"/>
  <c r="Z22" i="1"/>
  <c r="Z23" i="1" s="1"/>
  <c r="X538" i="1"/>
  <c r="X539" i="1" s="1"/>
  <c r="Y24" i="1"/>
  <c r="Y33" i="1"/>
  <c r="BP26" i="1"/>
  <c r="BN26" i="1"/>
  <c r="Z26" i="1"/>
  <c r="BP30" i="1"/>
  <c r="BN30" i="1"/>
  <c r="Z30" i="1"/>
  <c r="BP44" i="1"/>
  <c r="BN44" i="1"/>
  <c r="Z44" i="1"/>
  <c r="Y46" i="1"/>
  <c r="Y49" i="1"/>
  <c r="BP48" i="1"/>
  <c r="BN48" i="1"/>
  <c r="Z48" i="1"/>
  <c r="Z49" i="1" s="1"/>
  <c r="Y50" i="1"/>
  <c r="D546" i="1"/>
  <c r="Y60" i="1"/>
  <c r="BP53" i="1"/>
  <c r="BN53" i="1"/>
  <c r="Z53" i="1"/>
  <c r="Z59" i="1" s="1"/>
  <c r="BP57" i="1"/>
  <c r="BN57" i="1"/>
  <c r="Z57" i="1"/>
  <c r="Y66" i="1"/>
  <c r="BP65" i="1"/>
  <c r="BN65" i="1"/>
  <c r="Z65" i="1"/>
  <c r="Y67" i="1"/>
  <c r="Y72" i="1"/>
  <c r="BP69" i="1"/>
  <c r="BN69" i="1"/>
  <c r="Z69" i="1"/>
  <c r="Z72" i="1" s="1"/>
  <c r="BP77" i="1"/>
  <c r="BN77" i="1"/>
  <c r="Z77" i="1"/>
  <c r="Y81" i="1"/>
  <c r="BP85" i="1"/>
  <c r="BN85" i="1"/>
  <c r="Z85" i="1"/>
  <c r="Z86" i="1" s="1"/>
  <c r="Y87" i="1"/>
  <c r="E546" i="1"/>
  <c r="Y93" i="1"/>
  <c r="BP90" i="1"/>
  <c r="BN90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Z178" i="1" s="1"/>
  <c r="Y178" i="1"/>
  <c r="Z184" i="1"/>
  <c r="BP182" i="1"/>
  <c r="BN182" i="1"/>
  <c r="Z182" i="1"/>
  <c r="J546" i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Y227" i="1"/>
  <c r="BP232" i="1"/>
  <c r="BN232" i="1"/>
  <c r="Z232" i="1"/>
  <c r="BP236" i="1"/>
  <c r="BN236" i="1"/>
  <c r="Z236" i="1"/>
  <c r="Y244" i="1"/>
  <c r="Z256" i="1"/>
  <c r="BP252" i="1"/>
  <c r="BN252" i="1"/>
  <c r="Z252" i="1"/>
  <c r="Y256" i="1"/>
  <c r="BP261" i="1"/>
  <c r="BN261" i="1"/>
  <c r="Z261" i="1"/>
  <c r="Z266" i="1" s="1"/>
  <c r="BP265" i="1"/>
  <c r="BN265" i="1"/>
  <c r="Z265" i="1"/>
  <c r="Y267" i="1"/>
  <c r="M546" i="1"/>
  <c r="Y274" i="1"/>
  <c r="BP270" i="1"/>
  <c r="BN270" i="1"/>
  <c r="Z270" i="1"/>
  <c r="Z274" i="1" s="1"/>
  <c r="BP273" i="1"/>
  <c r="BN273" i="1"/>
  <c r="Z273" i="1"/>
  <c r="Y275" i="1"/>
  <c r="Y281" i="1"/>
  <c r="BP278" i="1"/>
  <c r="BN278" i="1"/>
  <c r="Z278" i="1"/>
  <c r="Z281" i="1" s="1"/>
  <c r="O546" i="1"/>
  <c r="Y301" i="1"/>
  <c r="BP312" i="1"/>
  <c r="BN312" i="1"/>
  <c r="Z312" i="1"/>
  <c r="Z316" i="1" s="1"/>
  <c r="Y316" i="1"/>
  <c r="BP320" i="1"/>
  <c r="BN320" i="1"/>
  <c r="Z320" i="1"/>
  <c r="Y324" i="1"/>
  <c r="BP328" i="1"/>
  <c r="BN328" i="1"/>
  <c r="Z328" i="1"/>
  <c r="BP336" i="1"/>
  <c r="BN336" i="1"/>
  <c r="Z336" i="1"/>
  <c r="Y338" i="1"/>
  <c r="Z344" i="1"/>
  <c r="BP342" i="1"/>
  <c r="BN342" i="1"/>
  <c r="Z342" i="1"/>
  <c r="Y344" i="1"/>
  <c r="BP369" i="1"/>
  <c r="BN369" i="1"/>
  <c r="Z369" i="1"/>
  <c r="Y373" i="1"/>
  <c r="BP377" i="1"/>
  <c r="BN377" i="1"/>
  <c r="Z377" i="1"/>
  <c r="Z378" i="1" s="1"/>
  <c r="Y379" i="1"/>
  <c r="Y384" i="1"/>
  <c r="BP381" i="1"/>
  <c r="BN381" i="1"/>
  <c r="Z381" i="1"/>
  <c r="Z383" i="1" s="1"/>
  <c r="Y383" i="1"/>
  <c r="BP441" i="1"/>
  <c r="BN441" i="1"/>
  <c r="Z441" i="1"/>
  <c r="Y443" i="1"/>
  <c r="Z546" i="1"/>
  <c r="Y447" i="1"/>
  <c r="BP446" i="1"/>
  <c r="BN446" i="1"/>
  <c r="Z446" i="1"/>
  <c r="Z447" i="1" s="1"/>
  <c r="Y448" i="1"/>
  <c r="Y452" i="1"/>
  <c r="BP451" i="1"/>
  <c r="BN451" i="1"/>
  <c r="Z451" i="1"/>
  <c r="Z452" i="1" s="1"/>
  <c r="Y453" i="1"/>
  <c r="AB546" i="1"/>
  <c r="Y471" i="1"/>
  <c r="Y470" i="1"/>
  <c r="BP457" i="1"/>
  <c r="BN457" i="1"/>
  <c r="Z457" i="1"/>
  <c r="BP461" i="1"/>
  <c r="BN461" i="1"/>
  <c r="Z461" i="1"/>
  <c r="BP465" i="1"/>
  <c r="BN465" i="1"/>
  <c r="Z465" i="1"/>
  <c r="BP480" i="1"/>
  <c r="BN480" i="1"/>
  <c r="Z480" i="1"/>
  <c r="Z487" i="1" s="1"/>
  <c r="Y488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AC546" i="1"/>
  <c r="Y513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H9" i="1"/>
  <c r="X536" i="1"/>
  <c r="C546" i="1"/>
  <c r="Y45" i="1"/>
  <c r="H546" i="1"/>
  <c r="Y155" i="1"/>
  <c r="I546" i="1"/>
  <c r="Y167" i="1"/>
  <c r="Y194" i="1"/>
  <c r="K546" i="1"/>
  <c r="Y239" i="1"/>
  <c r="L546" i="1"/>
  <c r="Y266" i="1"/>
  <c r="Y307" i="1"/>
  <c r="T546" i="1"/>
  <c r="Y317" i="1"/>
  <c r="BP310" i="1"/>
  <c r="BP314" i="1"/>
  <c r="BN314" i="1"/>
  <c r="Z314" i="1"/>
  <c r="Y323" i="1"/>
  <c r="BP322" i="1"/>
  <c r="BN322" i="1"/>
  <c r="Z322" i="1"/>
  <c r="Z323" i="1" s="1"/>
  <c r="Y331" i="1"/>
  <c r="BP326" i="1"/>
  <c r="BN326" i="1"/>
  <c r="Z326" i="1"/>
  <c r="Z331" i="1" s="1"/>
  <c r="BP330" i="1"/>
  <c r="BN330" i="1"/>
  <c r="Z330" i="1"/>
  <c r="Y332" i="1"/>
  <c r="Y337" i="1"/>
  <c r="BP334" i="1"/>
  <c r="BN334" i="1"/>
  <c r="Z334" i="1"/>
  <c r="Z337" i="1" s="1"/>
  <c r="Y345" i="1"/>
  <c r="Z350" i="1"/>
  <c r="BP348" i="1"/>
  <c r="BN348" i="1"/>
  <c r="Z348" i="1"/>
  <c r="U546" i="1"/>
  <c r="Y362" i="1"/>
  <c r="BP367" i="1"/>
  <c r="BN367" i="1"/>
  <c r="Z367" i="1"/>
  <c r="BP371" i="1"/>
  <c r="BN371" i="1"/>
  <c r="Z371" i="1"/>
  <c r="Z373" i="1" s="1"/>
  <c r="Y378" i="1"/>
  <c r="BP392" i="1"/>
  <c r="BN392" i="1"/>
  <c r="Z392" i="1"/>
  <c r="Z395" i="1" s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Y429" i="1"/>
  <c r="BP439" i="1"/>
  <c r="BN439" i="1"/>
  <c r="Z439" i="1"/>
  <c r="Z442" i="1" s="1"/>
  <c r="BP459" i="1"/>
  <c r="BN459" i="1"/>
  <c r="Z459" i="1"/>
  <c r="BP463" i="1"/>
  <c r="BN463" i="1"/>
  <c r="Z463" i="1"/>
  <c r="BP468" i="1"/>
  <c r="BN468" i="1"/>
  <c r="Z468" i="1"/>
  <c r="AA546" i="1"/>
  <c r="Y356" i="1"/>
  <c r="V546" i="1"/>
  <c r="Y374" i="1"/>
  <c r="BP474" i="1"/>
  <c r="BN474" i="1"/>
  <c r="Z474" i="1"/>
  <c r="Z476" i="1" s="1"/>
  <c r="Y487" i="1"/>
  <c r="BP482" i="1"/>
  <c r="BN482" i="1"/>
  <c r="Z482" i="1"/>
  <c r="BP486" i="1"/>
  <c r="BN486" i="1"/>
  <c r="Z486" i="1"/>
  <c r="Y493" i="1"/>
  <c r="BP490" i="1"/>
  <c r="BN490" i="1"/>
  <c r="Z490" i="1"/>
  <c r="Z493" i="1" s="1"/>
  <c r="BP509" i="1"/>
  <c r="BN509" i="1"/>
  <c r="Z509" i="1"/>
  <c r="BP511" i="1"/>
  <c r="BN511" i="1"/>
  <c r="Z511" i="1"/>
  <c r="Y522" i="1"/>
  <c r="BP520" i="1"/>
  <c r="BN520" i="1"/>
  <c r="Z520" i="1"/>
  <c r="Z522" i="1" s="1"/>
  <c r="Z424" i="1" l="1"/>
  <c r="Z512" i="1"/>
  <c r="Z239" i="1"/>
  <c r="Z32" i="1"/>
  <c r="Y536" i="1"/>
  <c r="Y538" i="1"/>
  <c r="Z112" i="1"/>
  <c r="Z104" i="1"/>
  <c r="Z470" i="1"/>
  <c r="Y537" i="1"/>
  <c r="Y540" i="1"/>
  <c r="Z222" i="1"/>
  <c r="Z405" i="1"/>
  <c r="Z81" i="1"/>
  <c r="Z541" i="1" s="1"/>
  <c r="Y539" i="1" l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<sst xmlns="http://schemas.openxmlformats.org/spreadsheetml/2006/main" count="2387" uniqueCount="852">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</sst>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400</v>
      </c>
      <c r="Y41" s="592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37.037037037037038</v>
      </c>
      <c r="Y45" s="593">
        <f>IFERROR(Y41/H41,"0")+IFERROR(Y42/H42,"0")+IFERROR(Y43/H43,"0")+IFERROR(Y44/H44,"0")</f>
        <v>38</v>
      </c>
      <c r="Z45" s="593">
        <f>IFERROR(IF(Z41="",0,Z41),"0")+IFERROR(IF(Z42="",0,Z42),"0")+IFERROR(IF(Z43="",0,Z43),"0")+IFERROR(IF(Z44="",0,Z44),"0")</f>
        <v>0.72123999999999999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400</v>
      </c>
      <c r="Y46" s="593">
        <f>IFERROR(SUM(Y41:Y44),"0")</f>
        <v>410.40000000000003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500</v>
      </c>
      <c r="Y90" s="592">
        <f>IFERROR(IF(X90="",0,CEILING((X90/$H90),1)*$H90),"")</f>
        <v>507.6</v>
      </c>
      <c r="Z90" s="36">
        <f>IFERROR(IF(Y90=0,"",ROUNDUP(Y90/H90,0)*0.01898),"")</f>
        <v>0.89205999999999996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520.1388888888888</v>
      </c>
      <c r="BN90" s="64">
        <f>IFERROR(Y90*I90/H90,"0")</f>
        <v>528.04499999999996</v>
      </c>
      <c r="BO90" s="64">
        <f>IFERROR(1/J90*(X90/H90),"0")</f>
        <v>0.72337962962962954</v>
      </c>
      <c r="BP90" s="64">
        <f>IFERROR(1/J90*(Y90/H90),"0")</f>
        <v>0.734375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46.296296296296291</v>
      </c>
      <c r="Y93" s="593">
        <f>IFERROR(Y90/H90,"0")+IFERROR(Y91/H91,"0")+IFERROR(Y92/H92,"0")</f>
        <v>47</v>
      </c>
      <c r="Z93" s="593">
        <f>IFERROR(IF(Z90="",0,Z90),"0")+IFERROR(IF(Z91="",0,Z91),"0")+IFERROR(IF(Z92="",0,Z92),"0")</f>
        <v>0.89205999999999996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500</v>
      </c>
      <c r="Y94" s="593">
        <f>IFERROR(SUM(Y90:Y92),"0")</f>
        <v>507.6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500</v>
      </c>
      <c r="Y108" s="592">
        <f>IFERROR(IF(X108="",0,CEILING((X108/$H108),1)*$H108),"")</f>
        <v>507.6</v>
      </c>
      <c r="Z108" s="36">
        <f>IFERROR(IF(Y108=0,"",ROUNDUP(Y108/H108,0)*0.01898),"")</f>
        <v>0.89205999999999996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520.1388888888888</v>
      </c>
      <c r="BN108" s="64">
        <f>IFERROR(Y108*I108/H108,"0")</f>
        <v>528.04499999999996</v>
      </c>
      <c r="BO108" s="64">
        <f>IFERROR(1/J108*(X108/H108),"0")</f>
        <v>0.72337962962962954</v>
      </c>
      <c r="BP108" s="64">
        <f>IFERROR(1/J108*(Y108/H108),"0")</f>
        <v>0.734375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46.296296296296291</v>
      </c>
      <c r="Y112" s="593">
        <f>IFERROR(Y108/H108,"0")+IFERROR(Y109/H109,"0")+IFERROR(Y110/H110,"0")+IFERROR(Y111/H111,"0")</f>
        <v>47</v>
      </c>
      <c r="Z112" s="593">
        <f>IFERROR(IF(Z108="",0,Z108),"0")+IFERROR(IF(Z109="",0,Z109),"0")+IFERROR(IF(Z110="",0,Z110),"0")+IFERROR(IF(Z111="",0,Z111),"0")</f>
        <v>0.89205999999999996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500</v>
      </c>
      <c r="Y113" s="593">
        <f>IFERROR(SUM(Y108:Y111),"0")</f>
        <v>507.6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300</v>
      </c>
      <c r="Y215" s="592">
        <f t="shared" si="36"/>
        <v>304.5</v>
      </c>
      <c r="Z215" s="36">
        <f>IFERROR(IF(Y215=0,"",ROUNDUP(Y215/H215,0)*0.01898),"")</f>
        <v>0.6643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317.89655172413796</v>
      </c>
      <c r="BN215" s="64">
        <f t="shared" si="38"/>
        <v>322.66500000000002</v>
      </c>
      <c r="BO215" s="64">
        <f t="shared" si="39"/>
        <v>0.53879310344827591</v>
      </c>
      <c r="BP215" s="64">
        <f t="shared" si="40"/>
        <v>0.546875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200</v>
      </c>
      <c r="Y218" s="592">
        <f t="shared" si="36"/>
        <v>201.6</v>
      </c>
      <c r="Z218" s="36">
        <f t="shared" si="41"/>
        <v>0.54683999999999999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400</v>
      </c>
      <c r="Y219" s="592">
        <f t="shared" si="36"/>
        <v>400.8</v>
      </c>
      <c r="Z219" s="36">
        <f t="shared" si="41"/>
        <v>1.08717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442</v>
      </c>
      <c r="BN219" s="64">
        <f t="shared" si="38"/>
        <v>442.88400000000007</v>
      </c>
      <c r="BO219" s="64">
        <f t="shared" si="39"/>
        <v>0.91575091575091594</v>
      </c>
      <c r="BP219" s="64">
        <f t="shared" si="40"/>
        <v>0.91758241758241765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284.48275862068965</v>
      </c>
      <c r="Y222" s="593">
        <f>IFERROR(Y213/H213,"0")+IFERROR(Y214/H214,"0")+IFERROR(Y215/H215,"0")+IFERROR(Y216/H216,"0")+IFERROR(Y217/H217,"0")+IFERROR(Y218/H218,"0")+IFERROR(Y219/H219,"0")+IFERROR(Y220/H220,"0")+IFERROR(Y221/H221,"0")</f>
        <v>286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2.2983099999999999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900</v>
      </c>
      <c r="Y223" s="593">
        <f>IFERROR(SUM(Y213:Y221),"0")</f>
        <v>906.90000000000009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500</v>
      </c>
      <c r="Y366" s="592">
        <f t="shared" ref="Y366:Y372" si="57">IFERROR(IF(X366="",0,CEILING((X366/$H366),1)*$H366),"")</f>
        <v>510</v>
      </c>
      <c r="Z366" s="36">
        <f>IFERROR(IF(Y366=0,"",ROUNDUP(Y366/H366,0)*0.02175),"")</f>
        <v>0.73949999999999994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516</v>
      </c>
      <c r="BN366" s="64">
        <f t="shared" ref="BN366:BN372" si="59">IFERROR(Y366*I366/H366,"0")</f>
        <v>526.32000000000005</v>
      </c>
      <c r="BO366" s="64">
        <f t="shared" ref="BO366:BO372" si="60">IFERROR(1/J366*(X366/H366),"0")</f>
        <v>0.69444444444444442</v>
      </c>
      <c r="BP366" s="64">
        <f t="shared" ref="BP366:BP372" si="61">IFERROR(1/J366*(Y366/H366),"0")</f>
        <v>0.70833333333333326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600</v>
      </c>
      <c r="Y367" s="592">
        <f t="shared" si="57"/>
        <v>600</v>
      </c>
      <c r="Z367" s="36">
        <f>IFERROR(IF(Y367=0,"",ROUNDUP(Y367/H367,0)*0.02175),"")</f>
        <v>0.86999999999999988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619.20000000000005</v>
      </c>
      <c r="BN367" s="64">
        <f t="shared" si="59"/>
        <v>619.20000000000005</v>
      </c>
      <c r="BO367" s="64">
        <f t="shared" si="60"/>
        <v>0.83333333333333326</v>
      </c>
      <c r="BP367" s="64">
        <f t="shared" si="61"/>
        <v>0.83333333333333326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600</v>
      </c>
      <c r="Y368" s="592">
        <f t="shared" si="57"/>
        <v>600</v>
      </c>
      <c r="Z368" s="36">
        <f>IFERROR(IF(Y368=0,"",ROUNDUP(Y368/H368,0)*0.02175),"")</f>
        <v>0.86999999999999988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619.20000000000005</v>
      </c>
      <c r="BN368" s="64">
        <f t="shared" si="59"/>
        <v>619.20000000000005</v>
      </c>
      <c r="BO368" s="64">
        <f t="shared" si="60"/>
        <v>0.83333333333333326</v>
      </c>
      <c r="BP368" s="64">
        <f t="shared" si="61"/>
        <v>0.83333333333333326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320</v>
      </c>
      <c r="Y369" s="592">
        <f t="shared" si="57"/>
        <v>330</v>
      </c>
      <c r="Z369" s="36">
        <f>IFERROR(IF(Y369=0,"",ROUNDUP(Y369/H369,0)*0.02175),"")</f>
        <v>0.47849999999999998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330.24</v>
      </c>
      <c r="BN369" s="64">
        <f t="shared" si="59"/>
        <v>340.56000000000006</v>
      </c>
      <c r="BO369" s="64">
        <f t="shared" si="60"/>
        <v>0.44444444444444442</v>
      </c>
      <c r="BP369" s="64">
        <f t="shared" si="61"/>
        <v>0.45833333333333331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134.66666666666669</v>
      </c>
      <c r="Y373" s="593">
        <f>IFERROR(Y366/H366,"0")+IFERROR(Y367/H367,"0")+IFERROR(Y368/H368,"0")+IFERROR(Y369/H369,"0")+IFERROR(Y370/H370,"0")+IFERROR(Y371/H371,"0")+IFERROR(Y372/H372,"0")</f>
        <v>136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2.9579999999999997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2020</v>
      </c>
      <c r="Y374" s="593">
        <f>IFERROR(SUM(Y366:Y372),"0")</f>
        <v>2040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800</v>
      </c>
      <c r="Y376" s="592">
        <f>IFERROR(IF(X376="",0,CEILING((X376/$H376),1)*$H376),"")</f>
        <v>810</v>
      </c>
      <c r="Z376" s="36">
        <f>IFERROR(IF(Y376=0,"",ROUNDUP(Y376/H376,0)*0.02175),"")</f>
        <v>1.1744999999999999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825.6</v>
      </c>
      <c r="BN376" s="64">
        <f>IFERROR(Y376*I376/H376,"0")</f>
        <v>835.92000000000007</v>
      </c>
      <c r="BO376" s="64">
        <f>IFERROR(1/J376*(X376/H376),"0")</f>
        <v>1.1111111111111112</v>
      </c>
      <c r="BP376" s="64">
        <f>IFERROR(1/J376*(Y376/H376),"0")</f>
        <v>1.125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53.333333333333336</v>
      </c>
      <c r="Y378" s="593">
        <f>IFERROR(Y376/H376,"0")+IFERROR(Y377/H377,"0")</f>
        <v>54</v>
      </c>
      <c r="Z378" s="593">
        <f>IFERROR(IF(Z376="",0,Z376),"0")+IFERROR(IF(Z377="",0,Z377),"0")</f>
        <v>1.1744999999999999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800</v>
      </c>
      <c r="Y379" s="593">
        <f>IFERROR(SUM(Y376:Y377),"0")</f>
        <v>810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1000</v>
      </c>
      <c r="Y402" s="592">
        <f>IFERROR(IF(X402="",0,CEILING((X402/$H402),1)*$H402),"")</f>
        <v>1008</v>
      </c>
      <c r="Z402" s="36">
        <f>IFERROR(IF(Y402=0,"",ROUNDUP(Y402/H402,0)*0.01898),"")</f>
        <v>2.1257600000000001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1057.6666666666667</v>
      </c>
      <c r="BN402" s="64">
        <f>IFERROR(Y402*I402/H402,"0")</f>
        <v>1066.1279999999999</v>
      </c>
      <c r="BO402" s="64">
        <f>IFERROR(1/J402*(X402/H402),"0")</f>
        <v>1.7361111111111112</v>
      </c>
      <c r="BP402" s="64">
        <f>IFERROR(1/J402*(Y402/H402),"0")</f>
        <v>1.75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111.11111111111111</v>
      </c>
      <c r="Y405" s="593">
        <f>IFERROR(Y402/H402,"0")+IFERROR(Y403/H403,"0")+IFERROR(Y404/H404,"0")</f>
        <v>112</v>
      </c>
      <c r="Z405" s="593">
        <f>IFERROR(IF(Z402="",0,Z402),"0")+IFERROR(IF(Z403="",0,Z403),"0")+IFERROR(IF(Z404="",0,Z404),"0")</f>
        <v>2.1257600000000001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1000</v>
      </c>
      <c r="Y406" s="593">
        <f>IFERROR(SUM(Y402:Y404),"0")</f>
        <v>1008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900</v>
      </c>
      <c r="Y461" s="592">
        <f t="shared" si="68"/>
        <v>902.88</v>
      </c>
      <c r="Z461" s="36">
        <f t="shared" si="69"/>
        <v>2.0451600000000001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961.36363636363637</v>
      </c>
      <c r="BN461" s="64">
        <f t="shared" si="71"/>
        <v>964.43999999999994</v>
      </c>
      <c r="BO461" s="64">
        <f t="shared" si="72"/>
        <v>1.638986013986014</v>
      </c>
      <c r="BP461" s="64">
        <f t="shared" si="73"/>
        <v>1.6442307692307694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170.45454545454544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171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2.0451600000000001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900</v>
      </c>
      <c r="Y471" s="593">
        <f>IFERROR(SUM(Y457:Y469),"0")</f>
        <v>902.88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400</v>
      </c>
      <c r="Y480" s="592">
        <f t="shared" si="74"/>
        <v>401.28000000000003</v>
      </c>
      <c r="Z480" s="36">
        <f>IFERROR(IF(Y480=0,"",ROUNDUP(Y480/H480,0)*0.01196),"")</f>
        <v>0.90895999999999999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427.27272727272725</v>
      </c>
      <c r="BN480" s="64">
        <f t="shared" si="76"/>
        <v>428.64</v>
      </c>
      <c r="BO480" s="64">
        <f t="shared" si="77"/>
        <v>0.72843822843822836</v>
      </c>
      <c r="BP480" s="64">
        <f t="shared" si="78"/>
        <v>0.73076923076923084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75.757575757575751</v>
      </c>
      <c r="Y487" s="593">
        <f>IFERROR(Y479/H479,"0")+IFERROR(Y480/H480,"0")+IFERROR(Y481/H481,"0")+IFERROR(Y482/H482,"0")+IFERROR(Y483/H483,"0")+IFERROR(Y484/H484,"0")+IFERROR(Y485/H485,"0")+IFERROR(Y486/H486,"0")</f>
        <v>76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0.90895999999999999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400</v>
      </c>
      <c r="Y488" s="593">
        <f>IFERROR(SUM(Y479:Y486),"0")</f>
        <v>401.28000000000003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7420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7494.66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7793.8284709160562</v>
      </c>
      <c r="Y537" s="593">
        <f>IFERROR(SUM(BN22:BN533),"0")</f>
        <v>7871.7449999999999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12</v>
      </c>
      <c r="Y538" s="38">
        <f>ROUNDUP(SUM(BP22:BP533),0)</f>
        <v>13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8093.8284709160562</v>
      </c>
      <c r="Y539" s="593">
        <f>GrossWeightTotalR+PalletQtyTotalR*25</f>
        <v>8196.744999999999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959.43562057355166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967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14.01605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410.40000000000003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507.6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507.6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906.90000000000009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2850</v>
      </c>
      <c r="W546" s="46">
        <f>IFERROR(Y391*1,"0")+IFERROR(Y392*1,"0")+IFERROR(Y393*1,"0")+IFERROR(Y394*1,"0")+IFERROR(Y398*1,"0")+IFERROR(Y402*1,"0")+IFERROR(Y403*1,"0")+IFERROR(Y404*1,"0")+IFERROR(Y408*1,"0")</f>
        <v>1008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1304.1600000000001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