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"/>
    </mc:Choice>
  </mc:AlternateContent>
  <xr:revisionPtr revIDLastSave="0" documentId="13_ncr:1_{50C130D0-5E46-4375-82ED-B766540D95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P16" i="1" s="1"/>
  <c r="O17" i="1"/>
  <c r="P17" i="1" s="1"/>
  <c r="O18" i="1"/>
  <c r="O19" i="1"/>
  <c r="O20" i="1"/>
  <c r="O21" i="1"/>
  <c r="P21" i="1" s="1"/>
  <c r="O22" i="1"/>
  <c r="S22" i="1" s="1"/>
  <c r="O23" i="1"/>
  <c r="AF23" i="1" s="1"/>
  <c r="O24" i="1"/>
  <c r="O25" i="1"/>
  <c r="O26" i="1"/>
  <c r="S26" i="1" s="1"/>
  <c r="O27" i="1"/>
  <c r="O28" i="1"/>
  <c r="O29" i="1"/>
  <c r="S29" i="1" s="1"/>
  <c r="O30" i="1"/>
  <c r="O31" i="1"/>
  <c r="AF31" i="1" s="1"/>
  <c r="O32" i="1"/>
  <c r="O33" i="1"/>
  <c r="AF33" i="1" s="1"/>
  <c r="O34" i="1"/>
  <c r="O35" i="1"/>
  <c r="AF35" i="1" s="1"/>
  <c r="O36" i="1"/>
  <c r="P36" i="1" s="1"/>
  <c r="O37" i="1"/>
  <c r="P37" i="1" s="1"/>
  <c r="AF37" i="1" s="1"/>
  <c r="O38" i="1"/>
  <c r="O39" i="1"/>
  <c r="O40" i="1"/>
  <c r="O41" i="1"/>
  <c r="P41" i="1" s="1"/>
  <c r="AF41" i="1" s="1"/>
  <c r="O42" i="1"/>
  <c r="O43" i="1"/>
  <c r="P43" i="1" s="1"/>
  <c r="AF43" i="1" s="1"/>
  <c r="O44" i="1"/>
  <c r="P44" i="1" s="1"/>
  <c r="O45" i="1"/>
  <c r="P45" i="1" s="1"/>
  <c r="AF45" i="1" s="1"/>
  <c r="O46" i="1"/>
  <c r="O47" i="1"/>
  <c r="AF47" i="1" s="1"/>
  <c r="O48" i="1"/>
  <c r="O49" i="1"/>
  <c r="P49" i="1" s="1"/>
  <c r="AF49" i="1" s="1"/>
  <c r="O50" i="1"/>
  <c r="O51" i="1"/>
  <c r="AF51" i="1" s="1"/>
  <c r="O52" i="1"/>
  <c r="O53" i="1"/>
  <c r="S53" i="1" s="1"/>
  <c r="O54" i="1"/>
  <c r="O55" i="1"/>
  <c r="O56" i="1"/>
  <c r="O57" i="1"/>
  <c r="O58" i="1"/>
  <c r="O59" i="1"/>
  <c r="O60" i="1"/>
  <c r="O61" i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AF69" i="1" s="1"/>
  <c r="O70" i="1"/>
  <c r="S70" i="1" s="1"/>
  <c r="O71" i="1"/>
  <c r="S71" i="1" s="1"/>
  <c r="O72" i="1"/>
  <c r="S72" i="1" s="1"/>
  <c r="O73" i="1"/>
  <c r="S73" i="1" s="1"/>
  <c r="O74" i="1"/>
  <c r="O75" i="1"/>
  <c r="AF75" i="1" s="1"/>
  <c r="O76" i="1"/>
  <c r="P76" i="1" s="1"/>
  <c r="O77" i="1"/>
  <c r="AF77" i="1" s="1"/>
  <c r="O78" i="1"/>
  <c r="P78" i="1" s="1"/>
  <c r="O79" i="1"/>
  <c r="AF79" i="1" s="1"/>
  <c r="O80" i="1"/>
  <c r="O81" i="1"/>
  <c r="AF81" i="1" s="1"/>
  <c r="O82" i="1"/>
  <c r="S82" i="1" s="1"/>
  <c r="O83" i="1"/>
  <c r="O84" i="1"/>
  <c r="O85" i="1"/>
  <c r="O86" i="1"/>
  <c r="O87" i="1"/>
  <c r="P87" i="1" s="1"/>
  <c r="O88" i="1"/>
  <c r="O89" i="1"/>
  <c r="O90" i="1"/>
  <c r="O91" i="1"/>
  <c r="O92" i="1"/>
  <c r="O93" i="1"/>
  <c r="T93" i="1" s="1"/>
  <c r="O94" i="1"/>
  <c r="O95" i="1"/>
  <c r="T95" i="1" s="1"/>
  <c r="O96" i="1"/>
  <c r="T96" i="1" s="1"/>
  <c r="O97" i="1"/>
  <c r="T97" i="1" s="1"/>
  <c r="O6" i="1"/>
  <c r="T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25" i="1" l="1"/>
  <c r="AF39" i="1"/>
  <c r="T94" i="1"/>
  <c r="AF94" i="1"/>
  <c r="T92" i="1"/>
  <c r="P92" i="1"/>
  <c r="AF92" i="1" s="1"/>
  <c r="AF90" i="1"/>
  <c r="AF88" i="1"/>
  <c r="AF86" i="1"/>
  <c r="AF84" i="1"/>
  <c r="AF80" i="1"/>
  <c r="AF78" i="1"/>
  <c r="AF76" i="1"/>
  <c r="P74" i="1"/>
  <c r="AF74" i="1" s="1"/>
  <c r="AF60" i="1"/>
  <c r="P58" i="1"/>
  <c r="AF58" i="1" s="1"/>
  <c r="AF56" i="1"/>
  <c r="AF54" i="1"/>
  <c r="AF52" i="1"/>
  <c r="AF50" i="1"/>
  <c r="AF48" i="1"/>
  <c r="AF46" i="1"/>
  <c r="AF44" i="1"/>
  <c r="AF42" i="1"/>
  <c r="P40" i="1"/>
  <c r="AF40" i="1" s="1"/>
  <c r="P38" i="1"/>
  <c r="AF38" i="1" s="1"/>
  <c r="AF36" i="1"/>
  <c r="AF34" i="1"/>
  <c r="AF32" i="1"/>
  <c r="AF30" i="1"/>
  <c r="AF28" i="1"/>
  <c r="AF24" i="1"/>
  <c r="P20" i="1"/>
  <c r="AF20" i="1" s="1"/>
  <c r="P18" i="1"/>
  <c r="AF18" i="1" s="1"/>
  <c r="AF16" i="1"/>
  <c r="AF14" i="1"/>
  <c r="AF12" i="1"/>
  <c r="AF10" i="1"/>
  <c r="P6" i="1"/>
  <c r="AF6" i="1" s="1"/>
  <c r="AF8" i="1"/>
  <c r="S87" i="1"/>
  <c r="S21" i="1"/>
  <c r="AF7" i="1"/>
  <c r="P9" i="1"/>
  <c r="AF9" i="1" s="1"/>
  <c r="P11" i="1"/>
  <c r="AF11" i="1" s="1"/>
  <c r="P13" i="1"/>
  <c r="AF13" i="1" s="1"/>
  <c r="P15" i="1"/>
  <c r="AF15" i="1" s="1"/>
  <c r="AF17" i="1"/>
  <c r="AF19" i="1"/>
  <c r="AF21" i="1"/>
  <c r="AF27" i="1"/>
  <c r="P55" i="1"/>
  <c r="AF55" i="1" s="1"/>
  <c r="P57" i="1"/>
  <c r="AF57" i="1" s="1"/>
  <c r="P59" i="1"/>
  <c r="AF59" i="1" s="1"/>
  <c r="AF61" i="1"/>
  <c r="AF83" i="1"/>
  <c r="AF85" i="1"/>
  <c r="AF87" i="1"/>
  <c r="AF89" i="1"/>
  <c r="AF91" i="1"/>
  <c r="P93" i="1"/>
  <c r="AF93" i="1" s="1"/>
  <c r="AF95" i="1"/>
  <c r="S81" i="1"/>
  <c r="S79" i="1"/>
  <c r="S77" i="1"/>
  <c r="S75" i="1"/>
  <c r="S69" i="1"/>
  <c r="S51" i="1"/>
  <c r="S49" i="1"/>
  <c r="S47" i="1"/>
  <c r="S45" i="1"/>
  <c r="S43" i="1"/>
  <c r="S41" i="1"/>
  <c r="S39" i="1"/>
  <c r="S37" i="1"/>
  <c r="S35" i="1"/>
  <c r="S33" i="1"/>
  <c r="S31" i="1"/>
  <c r="S25" i="1"/>
  <c r="S23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7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2" i="1" l="1"/>
  <c r="S93" i="1"/>
  <c r="S9" i="1"/>
  <c r="S17" i="1"/>
  <c r="S55" i="1"/>
  <c r="S83" i="1"/>
  <c r="S91" i="1"/>
  <c r="S6" i="1"/>
  <c r="S95" i="1"/>
  <c r="P5" i="1"/>
  <c r="AF5" i="1"/>
  <c r="S13" i="1"/>
  <c r="S59" i="1"/>
  <c r="S94" i="1"/>
  <c r="S7" i="1"/>
  <c r="S11" i="1"/>
  <c r="S15" i="1"/>
  <c r="S19" i="1"/>
  <c r="S27" i="1"/>
  <c r="S57" i="1"/>
  <c r="S61" i="1"/>
  <c r="S85" i="1"/>
  <c r="S89" i="1"/>
  <c r="S8" i="1"/>
  <c r="S10" i="1"/>
  <c r="S12" i="1"/>
  <c r="S14" i="1"/>
  <c r="S16" i="1"/>
  <c r="S18" i="1"/>
  <c r="S20" i="1"/>
  <c r="S24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74" i="1"/>
  <c r="S76" i="1"/>
  <c r="S78" i="1"/>
  <c r="S80" i="1"/>
  <c r="S84" i="1"/>
  <c r="S86" i="1"/>
  <c r="S88" i="1"/>
  <c r="S90" i="1"/>
</calcChain>
</file>

<file path=xl/sharedStrings.xml><?xml version="1.0" encoding="utf-8"?>
<sst xmlns="http://schemas.openxmlformats.org/spreadsheetml/2006/main" count="370" uniqueCount="153">
  <si>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</si>
  <si>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</si>
  <si>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</si>
  <si>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</si>
  <si>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</si>
  <si>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</si>
  <si>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</si>
  <si>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</si>
  <si>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</si>
  <si>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</si>
  <si>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</si>
  <si>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</si>
  <si>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</si>
  <si>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</si>
  <si>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</si>
  <si>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</si>
  <si>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</si>
  <si>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</si>
  <si>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</si>
  <si>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</si>
  <si>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</si>
  <si>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</si>
  <si>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</si>
  <si>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</si>
  <si>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</si>
  <si>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</si>
  <si>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</si>
  <si>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</si>
  <si>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</si>
  <si>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</si>
  <si>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</si>
  <si>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</si>
  <si>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</si>
  <si>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</si>
  <si>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</si>
  <si>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</si>
  <si>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</si>
  <si>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</si>
  <si>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</si>
  <si>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</si>
  <si>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</si>
  <si>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</si>
  <si>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</si>
  <si>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</si>
  <si>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</si>
  <si>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</si>
  <si>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</si>
  <si>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</si>
  <si>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</si>
  <si>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</si>
  <si>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</si>
  <si>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</si>
  <si>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</si>
  <si>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</si>
  <si>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</si>
  <si>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</si>
  <si>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</si>
  <si>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</si>
  <si>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</si>
  <si>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</si>
  <si>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</si>
  <si>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</si>
  <si>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</si>
  <si>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</si>
  <si>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</si>
  <si>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</si>
  <si>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</si>
  <si>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</si>
  <si>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</si>
  <si>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</si>
  <si>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</si>
  <si>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</si>
  <si>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</si>
  <si>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</si>
  <si>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</si>
  <si>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</si>
  <si>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</si>
  <si>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</si>
  <si>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</si>
  <si>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</si>
  <si>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</si>
  <si>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</si>
  <si>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</si>
  <si>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</si>
  <si>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</si>
  <si>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</si>
  <si>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</si>
  <si>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</si>
  <si>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</si>
  <si>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</si>
  <si>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</si>
  <si>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</si>
  <si>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</si>
  <si>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</si>
  <si>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</si>
  <si>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</si>
  <si>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</si>
  <si>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</si>
  <si>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</si>
  <si>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</si>
  <si>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</si>
  <si>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</si>
  <si>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</si>
  <si>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</si>
  <si>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</si>
  <si>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</si>
  <si>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</si>
  <si>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</si>
  <si>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</si>
  <si>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</si>
  <si>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</si>
  <si>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</si>
  <si>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</si>
  <si>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</si>
  <si>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</si>
  <si>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</si>
  <si>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</si>
  <si>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</si>
  <si>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вывод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</si>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</sst>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8243.2750000000015</v>
      </c>
      <c r="F5" s="4">
        <f>SUM(F6:F500)</f>
        <v>13858.956999999999</v>
      </c>
      <c r="G5" s="7"/>
      <c r="H5" s="1"/>
      <c r="I5" s="1"/>
      <c r="J5" s="4">
        <f t="shared" ref="J5:Q5" si="0">SUM(J6:J500)</f>
        <v>4896</v>
      </c>
      <c r="K5" s="4">
        <f t="shared" si="0"/>
        <v>3347.2749999999992</v>
      </c>
      <c r="L5" s="4">
        <f t="shared" si="0"/>
        <v>0</v>
      </c>
      <c r="M5" s="4">
        <f t="shared" si="0"/>
        <v>0</v>
      </c>
      <c r="N5" s="4">
        <f t="shared" si="0"/>
        <v>3167.5562000000004</v>
      </c>
      <c r="O5" s="4">
        <f t="shared" si="0"/>
        <v>1648.655</v>
      </c>
      <c r="P5" s="4">
        <f t="shared" si="0"/>
        <v>1241.7527999999995</v>
      </c>
      <c r="Q5" s="4">
        <f t="shared" si="0"/>
        <v>0</v>
      </c>
      <c r="R5" s="1"/>
      <c r="S5" s="1"/>
      <c r="T5" s="1"/>
      <c r="U5" s="4">
        <f t="shared" ref="U5:AD5" si="1">SUM(U6:U500)</f>
        <v>1633.9194</v>
      </c>
      <c r="V5" s="4">
        <f t="shared" si="1"/>
        <v>1980.5669999999996</v>
      </c>
      <c r="W5" s="4">
        <f t="shared" si="1"/>
        <v>2087.6347999999998</v>
      </c>
      <c r="X5" s="4">
        <f t="shared" si="1"/>
        <v>1749.0840000000005</v>
      </c>
      <c r="Y5" s="4">
        <f t="shared" si="1"/>
        <v>1717.9726000000003</v>
      </c>
      <c r="Z5" s="4">
        <f t="shared" si="1"/>
        <v>1702.9536000000005</v>
      </c>
      <c r="AA5" s="4">
        <f t="shared" si="1"/>
        <v>1651.7740000000003</v>
      </c>
      <c r="AB5" s="4">
        <f t="shared" si="1"/>
        <v>1635.8345999999999</v>
      </c>
      <c r="AC5" s="4">
        <f t="shared" si="1"/>
        <v>1586.2564000000002</v>
      </c>
      <c r="AD5" s="4">
        <f t="shared" si="1"/>
        <v>1585.9336000000008</v>
      </c>
      <c r="AE5" s="1"/>
      <c r="AF5" s="4">
        <f>SUM(AF6:AF500)</f>
        <v>928.22279999999989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1.4159999999999999</v>
      </c>
      <c r="D6" s="1">
        <v>240.77699999999999</v>
      </c>
      <c r="E6" s="1">
        <v>64.488</v>
      </c>
      <c r="F6" s="1">
        <v>128.35300000000001</v>
      </c>
      <c r="G6" s="7">
        <v>1</v>
      </c>
      <c r="H6" s="1">
        <v>50</v>
      </c>
      <c r="I6" s="1" t="s">
        <v>37</v>
      </c>
      <c r="J6" s="1">
        <v>38.4</v>
      </c>
      <c r="K6" s="1">
        <f t="shared" ref="K6:K37" si="2">E6-J6</f>
        <v>26.088000000000001</v>
      </c>
      <c r="L6" s="1"/>
      <c r="M6" s="1"/>
      <c r="N6" s="1"/>
      <c r="O6" s="1">
        <f>E6/5</f>
        <v>12.897600000000001</v>
      </c>
      <c r="P6" s="5">
        <f>11*O6-N6-F6</f>
        <v>13.520600000000002</v>
      </c>
      <c r="Q6" s="5"/>
      <c r="R6" s="1"/>
      <c r="S6" s="1">
        <f>(F6+N6+P6)/O6</f>
        <v>11</v>
      </c>
      <c r="T6" s="1">
        <f>(F6+N6)/O6</f>
        <v>9.9516964396476872</v>
      </c>
      <c r="U6" s="1">
        <v>8.4556000000000004</v>
      </c>
      <c r="V6" s="1">
        <v>15.535399999999999</v>
      </c>
      <c r="W6" s="1">
        <v>20.977799999999998</v>
      </c>
      <c r="X6" s="1">
        <v>13.548999999999999</v>
      </c>
      <c r="Y6" s="1">
        <v>8.5701999999999998</v>
      </c>
      <c r="Z6" s="1">
        <v>13.3444</v>
      </c>
      <c r="AA6" s="1">
        <v>13.601599999999999</v>
      </c>
      <c r="AB6" s="1">
        <v>13.6288</v>
      </c>
      <c r="AC6" s="1">
        <v>13.6348</v>
      </c>
      <c r="AD6" s="1">
        <v>15.9084</v>
      </c>
      <c r="AE6" s="1"/>
      <c r="AF6" s="1">
        <f>G6*P6</f>
        <v>13.520600000000002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133.00200000000001</v>
      </c>
      <c r="D7" s="1">
        <v>189.21600000000001</v>
      </c>
      <c r="E7" s="1">
        <v>34.625</v>
      </c>
      <c r="F7" s="1">
        <v>164.10499999999999</v>
      </c>
      <c r="G7" s="7">
        <v>1</v>
      </c>
      <c r="H7" s="1">
        <v>45</v>
      </c>
      <c r="I7" s="1" t="s">
        <v>37</v>
      </c>
      <c r="J7" s="1">
        <v>20.6</v>
      </c>
      <c r="K7" s="1">
        <f t="shared" si="2"/>
        <v>14.024999999999999</v>
      </c>
      <c r="L7" s="1"/>
      <c r="M7" s="1"/>
      <c r="N7" s="1"/>
      <c r="O7" s="1">
        <f t="shared" ref="O7:O70" si="3">E7/5</f>
        <v>6.9249999999999998</v>
      </c>
      <c r="P7" s="5"/>
      <c r="Q7" s="5"/>
      <c r="R7" s="1"/>
      <c r="S7" s="1">
        <f t="shared" ref="S7:S70" si="4">(F7+N7+P7)/O7</f>
        <v>23.697472924187725</v>
      </c>
      <c r="T7" s="1">
        <f t="shared" ref="T7:T70" si="5">(F7+N7)/O7</f>
        <v>23.697472924187725</v>
      </c>
      <c r="U7" s="1">
        <v>12.549799999999999</v>
      </c>
      <c r="V7" s="1">
        <v>17.000800000000002</v>
      </c>
      <c r="W7" s="1">
        <v>8.9068000000000005</v>
      </c>
      <c r="X7" s="1">
        <v>14.735200000000001</v>
      </c>
      <c r="Y7" s="1">
        <v>16.3428</v>
      </c>
      <c r="Z7" s="1">
        <v>13.2232</v>
      </c>
      <c r="AA7" s="1">
        <v>12.142200000000001</v>
      </c>
      <c r="AB7" s="1">
        <v>11.3558</v>
      </c>
      <c r="AC7" s="1">
        <v>7.5780000000000003</v>
      </c>
      <c r="AD7" s="1">
        <v>3.7393999999999998</v>
      </c>
      <c r="AE7" s="1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38.258000000000003</v>
      </c>
      <c r="D8" s="1">
        <v>152.13999999999999</v>
      </c>
      <c r="E8" s="1">
        <v>43.868000000000002</v>
      </c>
      <c r="F8" s="1">
        <v>100.6</v>
      </c>
      <c r="G8" s="7">
        <v>1</v>
      </c>
      <c r="H8" s="1">
        <v>45</v>
      </c>
      <c r="I8" s="1" t="s">
        <v>37</v>
      </c>
      <c r="J8" s="1">
        <v>15.3</v>
      </c>
      <c r="K8" s="1">
        <f t="shared" si="2"/>
        <v>28.568000000000001</v>
      </c>
      <c r="L8" s="1"/>
      <c r="M8" s="1"/>
      <c r="N8" s="1"/>
      <c r="O8" s="1">
        <f t="shared" si="3"/>
        <v>8.7736000000000001</v>
      </c>
      <c r="P8" s="5"/>
      <c r="Q8" s="5"/>
      <c r="R8" s="1"/>
      <c r="S8" s="1">
        <f t="shared" si="4"/>
        <v>11.466216832315126</v>
      </c>
      <c r="T8" s="1">
        <f t="shared" si="5"/>
        <v>11.466216832315126</v>
      </c>
      <c r="U8" s="1">
        <v>7.1635999999999997</v>
      </c>
      <c r="V8" s="1">
        <v>10.969200000000001</v>
      </c>
      <c r="W8" s="1">
        <v>12.621600000000001</v>
      </c>
      <c r="X8" s="1">
        <v>10.3916</v>
      </c>
      <c r="Y8" s="1">
        <v>9.8203999999999994</v>
      </c>
      <c r="Z8" s="1">
        <v>8.6752000000000002</v>
      </c>
      <c r="AA8" s="1">
        <v>8.1319999999999997</v>
      </c>
      <c r="AB8" s="1">
        <v>6.8900000000000006</v>
      </c>
      <c r="AC8" s="1">
        <v>6.0771999999999986</v>
      </c>
      <c r="AD8" s="1">
        <v>7.2907999999999999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104</v>
      </c>
      <c r="D9" s="1">
        <v>487</v>
      </c>
      <c r="E9" s="1">
        <v>190</v>
      </c>
      <c r="F9" s="1">
        <v>228</v>
      </c>
      <c r="G9" s="7">
        <v>0.45</v>
      </c>
      <c r="H9" s="1">
        <v>45</v>
      </c>
      <c r="I9" s="1" t="s">
        <v>37</v>
      </c>
      <c r="J9" s="1">
        <v>135</v>
      </c>
      <c r="K9" s="1">
        <f t="shared" si="2"/>
        <v>55</v>
      </c>
      <c r="L9" s="1"/>
      <c r="M9" s="1"/>
      <c r="N9" s="1">
        <v>119.2</v>
      </c>
      <c r="O9" s="1">
        <f t="shared" si="3"/>
        <v>38</v>
      </c>
      <c r="P9" s="5">
        <f t="shared" ref="P7:P21" si="6">11*O9-N9-F9</f>
        <v>70.800000000000011</v>
      </c>
      <c r="Q9" s="5"/>
      <c r="R9" s="1"/>
      <c r="S9" s="1">
        <f t="shared" si="4"/>
        <v>11</v>
      </c>
      <c r="T9" s="1">
        <f t="shared" si="5"/>
        <v>9.1368421052631579</v>
      </c>
      <c r="U9" s="1">
        <v>35</v>
      </c>
      <c r="V9" s="1">
        <v>37.6</v>
      </c>
      <c r="W9" s="1">
        <v>39.6</v>
      </c>
      <c r="X9" s="1">
        <v>32.200000000000003</v>
      </c>
      <c r="Y9" s="1">
        <v>27</v>
      </c>
      <c r="Z9" s="1">
        <v>27.8</v>
      </c>
      <c r="AA9" s="1">
        <v>28.2</v>
      </c>
      <c r="AB9" s="1">
        <v>26.6</v>
      </c>
      <c r="AC9" s="1">
        <v>27.2</v>
      </c>
      <c r="AD9" s="1">
        <v>22.2</v>
      </c>
      <c r="AE9" s="1" t="s">
        <v>39</v>
      </c>
      <c r="AF9" s="1">
        <f>G9*P9</f>
        <v>31.860000000000007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43</v>
      </c>
      <c r="B10" s="21" t="s">
        <v>42</v>
      </c>
      <c r="C10" s="21">
        <v>126</v>
      </c>
      <c r="D10" s="21">
        <v>466</v>
      </c>
      <c r="E10" s="21">
        <v>193</v>
      </c>
      <c r="F10" s="21">
        <v>189</v>
      </c>
      <c r="G10" s="22">
        <v>0.45</v>
      </c>
      <c r="H10" s="21">
        <v>45</v>
      </c>
      <c r="I10" s="21" t="s">
        <v>37</v>
      </c>
      <c r="J10" s="21">
        <v>133</v>
      </c>
      <c r="K10" s="21">
        <f t="shared" si="2"/>
        <v>60</v>
      </c>
      <c r="L10" s="21"/>
      <c r="M10" s="21"/>
      <c r="N10" s="21">
        <v>126.6</v>
      </c>
      <c r="O10" s="21">
        <f t="shared" si="3"/>
        <v>38.6</v>
      </c>
      <c r="P10" s="23"/>
      <c r="Q10" s="23"/>
      <c r="R10" s="21"/>
      <c r="S10" s="21">
        <f t="shared" si="4"/>
        <v>8.1761658031088089</v>
      </c>
      <c r="T10" s="21">
        <f t="shared" si="5"/>
        <v>8.1761658031088089</v>
      </c>
      <c r="U10" s="21">
        <v>40.200000000000003</v>
      </c>
      <c r="V10" s="21">
        <v>37.799999999999997</v>
      </c>
      <c r="W10" s="21">
        <v>41</v>
      </c>
      <c r="X10" s="21">
        <v>35</v>
      </c>
      <c r="Y10" s="21">
        <v>29</v>
      </c>
      <c r="Z10" s="21">
        <v>26.6</v>
      </c>
      <c r="AA10" s="21">
        <v>24.6</v>
      </c>
      <c r="AB10" s="21">
        <v>20.6</v>
      </c>
      <c r="AC10" s="21">
        <v>19.8</v>
      </c>
      <c r="AD10" s="21">
        <v>23</v>
      </c>
      <c r="AE10" s="21" t="s">
        <v>44</v>
      </c>
      <c r="AF10" s="2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3</v>
      </c>
      <c r="D11" s="1">
        <v>165</v>
      </c>
      <c r="E11" s="1">
        <v>43</v>
      </c>
      <c r="F11" s="1">
        <v>50</v>
      </c>
      <c r="G11" s="7">
        <v>0.17</v>
      </c>
      <c r="H11" s="1">
        <v>180</v>
      </c>
      <c r="I11" s="1" t="s">
        <v>37</v>
      </c>
      <c r="J11" s="1">
        <v>40</v>
      </c>
      <c r="K11" s="1">
        <f t="shared" si="2"/>
        <v>3</v>
      </c>
      <c r="L11" s="1"/>
      <c r="M11" s="1"/>
      <c r="N11" s="1"/>
      <c r="O11" s="1">
        <f t="shared" si="3"/>
        <v>8.6</v>
      </c>
      <c r="P11" s="5">
        <f t="shared" si="6"/>
        <v>44.599999999999994</v>
      </c>
      <c r="Q11" s="5"/>
      <c r="R11" s="1"/>
      <c r="S11" s="1">
        <f t="shared" si="4"/>
        <v>11</v>
      </c>
      <c r="T11" s="1">
        <f t="shared" si="5"/>
        <v>5.8139534883720936</v>
      </c>
      <c r="U11" s="1">
        <v>2.2000000000000002</v>
      </c>
      <c r="V11" s="1">
        <v>1.6</v>
      </c>
      <c r="W11" s="1">
        <v>8.1999999999999993</v>
      </c>
      <c r="X11" s="1">
        <v>7.6</v>
      </c>
      <c r="Y11" s="1">
        <v>1.6</v>
      </c>
      <c r="Z11" s="1">
        <v>3.6</v>
      </c>
      <c r="AA11" s="1">
        <v>4</v>
      </c>
      <c r="AB11" s="1">
        <v>5.4</v>
      </c>
      <c r="AC11" s="1">
        <v>4.5999999999999996</v>
      </c>
      <c r="AD11" s="1">
        <v>2.8</v>
      </c>
      <c r="AE11" s="1"/>
      <c r="AF11" s="1">
        <f>G11*P11</f>
        <v>7.5819999999999999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42</v>
      </c>
      <c r="C12" s="1">
        <v>30</v>
      </c>
      <c r="D12" s="1">
        <v>77</v>
      </c>
      <c r="E12" s="1">
        <v>12</v>
      </c>
      <c r="F12" s="1">
        <v>68</v>
      </c>
      <c r="G12" s="7">
        <v>0.3</v>
      </c>
      <c r="H12" s="1">
        <v>40</v>
      </c>
      <c r="I12" s="1" t="s">
        <v>37</v>
      </c>
      <c r="J12" s="1">
        <v>9</v>
      </c>
      <c r="K12" s="1">
        <f t="shared" si="2"/>
        <v>3</v>
      </c>
      <c r="L12" s="1"/>
      <c r="M12" s="1"/>
      <c r="N12" s="1"/>
      <c r="O12" s="1">
        <f t="shared" si="3"/>
        <v>2.4</v>
      </c>
      <c r="P12" s="5"/>
      <c r="Q12" s="5"/>
      <c r="R12" s="1"/>
      <c r="S12" s="1">
        <f t="shared" si="4"/>
        <v>28.333333333333336</v>
      </c>
      <c r="T12" s="1">
        <f t="shared" si="5"/>
        <v>28.333333333333336</v>
      </c>
      <c r="U12" s="1">
        <v>2.6</v>
      </c>
      <c r="V12" s="1">
        <v>7.2</v>
      </c>
      <c r="W12" s="1">
        <v>7.2</v>
      </c>
      <c r="X12" s="1">
        <v>5</v>
      </c>
      <c r="Y12" s="1">
        <v>5.4</v>
      </c>
      <c r="Z12" s="1">
        <v>6</v>
      </c>
      <c r="AA12" s="1">
        <v>4.8</v>
      </c>
      <c r="AB12" s="1">
        <v>2.4</v>
      </c>
      <c r="AC12" s="1">
        <v>1.8</v>
      </c>
      <c r="AD12" s="1">
        <v>1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1</v>
      </c>
      <c r="D13" s="1">
        <v>194</v>
      </c>
      <c r="E13" s="1">
        <v>40</v>
      </c>
      <c r="F13" s="1">
        <v>66</v>
      </c>
      <c r="G13" s="7">
        <v>0.17</v>
      </c>
      <c r="H13" s="1">
        <v>180</v>
      </c>
      <c r="I13" s="1" t="s">
        <v>37</v>
      </c>
      <c r="J13" s="1">
        <v>39</v>
      </c>
      <c r="K13" s="1">
        <f t="shared" si="2"/>
        <v>1</v>
      </c>
      <c r="L13" s="1"/>
      <c r="M13" s="1"/>
      <c r="N13" s="1"/>
      <c r="O13" s="1">
        <f t="shared" si="3"/>
        <v>8</v>
      </c>
      <c r="P13" s="5">
        <f t="shared" si="6"/>
        <v>22</v>
      </c>
      <c r="Q13" s="5"/>
      <c r="R13" s="1"/>
      <c r="S13" s="1">
        <f t="shared" si="4"/>
        <v>11</v>
      </c>
      <c r="T13" s="1">
        <f t="shared" si="5"/>
        <v>8.25</v>
      </c>
      <c r="U13" s="1">
        <v>1.6</v>
      </c>
      <c r="V13" s="1">
        <v>2.2000000000000002</v>
      </c>
      <c r="W13" s="1">
        <v>8.6</v>
      </c>
      <c r="X13" s="1">
        <v>9</v>
      </c>
      <c r="Y13" s="1">
        <v>4.2</v>
      </c>
      <c r="Z13" s="1">
        <v>4.5999999999999996</v>
      </c>
      <c r="AA13" s="1">
        <v>4.4000000000000004</v>
      </c>
      <c r="AB13" s="1">
        <v>6.6</v>
      </c>
      <c r="AC13" s="1">
        <v>6.6</v>
      </c>
      <c r="AD13" s="1">
        <v>7.2</v>
      </c>
      <c r="AE13" s="1"/>
      <c r="AF13" s="1">
        <f>G13*P13</f>
        <v>3.74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12</v>
      </c>
      <c r="D14" s="1">
        <v>18</v>
      </c>
      <c r="E14" s="1">
        <v>4</v>
      </c>
      <c r="F14" s="1">
        <v>14</v>
      </c>
      <c r="G14" s="7">
        <v>0.35</v>
      </c>
      <c r="H14" s="1">
        <v>50</v>
      </c>
      <c r="I14" s="1" t="s">
        <v>37</v>
      </c>
      <c r="J14" s="1">
        <v>4</v>
      </c>
      <c r="K14" s="1">
        <f t="shared" si="2"/>
        <v>0</v>
      </c>
      <c r="L14" s="1"/>
      <c r="M14" s="1"/>
      <c r="N14" s="1"/>
      <c r="O14" s="1">
        <f t="shared" si="3"/>
        <v>0.8</v>
      </c>
      <c r="P14" s="5"/>
      <c r="Q14" s="5"/>
      <c r="R14" s="1"/>
      <c r="S14" s="1">
        <f t="shared" si="4"/>
        <v>17.5</v>
      </c>
      <c r="T14" s="1">
        <f t="shared" si="5"/>
        <v>17.5</v>
      </c>
      <c r="U14" s="1">
        <v>0.4</v>
      </c>
      <c r="V14" s="1">
        <v>1.6</v>
      </c>
      <c r="W14" s="1">
        <v>1.8</v>
      </c>
      <c r="X14" s="1">
        <v>1.2</v>
      </c>
      <c r="Y14" s="1">
        <v>1.2</v>
      </c>
      <c r="Z14" s="1">
        <v>1.2</v>
      </c>
      <c r="AA14" s="1">
        <v>1.6</v>
      </c>
      <c r="AB14" s="1">
        <v>1.6</v>
      </c>
      <c r="AC14" s="1">
        <v>1</v>
      </c>
      <c r="AD14" s="1">
        <v>2.2000000000000002</v>
      </c>
      <c r="AE14" s="24" t="s">
        <v>46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28</v>
      </c>
      <c r="D15" s="1">
        <v>15</v>
      </c>
      <c r="E15" s="1">
        <v>13</v>
      </c>
      <c r="F15" s="1">
        <v>9</v>
      </c>
      <c r="G15" s="7">
        <v>0.35</v>
      </c>
      <c r="H15" s="1">
        <v>50</v>
      </c>
      <c r="I15" s="1" t="s">
        <v>37</v>
      </c>
      <c r="J15" s="1">
        <v>6</v>
      </c>
      <c r="K15" s="1">
        <f t="shared" si="2"/>
        <v>7</v>
      </c>
      <c r="L15" s="1"/>
      <c r="M15" s="1"/>
      <c r="N15" s="1">
        <v>7</v>
      </c>
      <c r="O15" s="1">
        <f t="shared" si="3"/>
        <v>2.6</v>
      </c>
      <c r="P15" s="5">
        <f t="shared" si="6"/>
        <v>12.600000000000001</v>
      </c>
      <c r="Q15" s="5"/>
      <c r="R15" s="1"/>
      <c r="S15" s="1">
        <f t="shared" si="4"/>
        <v>11</v>
      </c>
      <c r="T15" s="1">
        <f t="shared" si="5"/>
        <v>6.1538461538461533</v>
      </c>
      <c r="U15" s="1">
        <v>2</v>
      </c>
      <c r="V15" s="1">
        <v>1.8</v>
      </c>
      <c r="W15" s="1">
        <v>2.2000000000000002</v>
      </c>
      <c r="X15" s="1">
        <v>3</v>
      </c>
      <c r="Y15" s="1">
        <v>3.6</v>
      </c>
      <c r="Z15" s="1">
        <v>2.2000000000000002</v>
      </c>
      <c r="AA15" s="1">
        <v>3.2</v>
      </c>
      <c r="AB15" s="1">
        <v>4</v>
      </c>
      <c r="AC15" s="1">
        <v>-0.6</v>
      </c>
      <c r="AD15" s="1">
        <v>0.6</v>
      </c>
      <c r="AE15" s="1"/>
      <c r="AF15" s="1">
        <f>G15*P15</f>
        <v>4.41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51</v>
      </c>
      <c r="B16" s="18" t="s">
        <v>36</v>
      </c>
      <c r="C16" s="18">
        <v>108.01300000000001</v>
      </c>
      <c r="D16" s="18">
        <v>254.946</v>
      </c>
      <c r="E16" s="18">
        <v>99.736000000000004</v>
      </c>
      <c r="F16" s="18">
        <v>201.291</v>
      </c>
      <c r="G16" s="19">
        <v>1</v>
      </c>
      <c r="H16" s="18">
        <v>55</v>
      </c>
      <c r="I16" s="18" t="s">
        <v>37</v>
      </c>
      <c r="J16" s="18">
        <v>53.5</v>
      </c>
      <c r="K16" s="18">
        <f t="shared" si="2"/>
        <v>46.236000000000004</v>
      </c>
      <c r="L16" s="18"/>
      <c r="M16" s="18"/>
      <c r="N16" s="18">
        <v>9.7785999999999547</v>
      </c>
      <c r="O16" s="18">
        <f t="shared" si="3"/>
        <v>19.947200000000002</v>
      </c>
      <c r="P16" s="20">
        <f>12*O16-N16-F16</f>
        <v>28.296800000000076</v>
      </c>
      <c r="Q16" s="20"/>
      <c r="R16" s="18"/>
      <c r="S16" s="18">
        <f t="shared" si="4"/>
        <v>12</v>
      </c>
      <c r="T16" s="18">
        <f t="shared" si="5"/>
        <v>10.58141493542953</v>
      </c>
      <c r="U16" s="18">
        <v>18.540800000000001</v>
      </c>
      <c r="V16" s="18">
        <v>19.453800000000001</v>
      </c>
      <c r="W16" s="18">
        <v>20.724399999999999</v>
      </c>
      <c r="X16" s="18">
        <v>17.834800000000001</v>
      </c>
      <c r="Y16" s="18">
        <v>17.088999999999999</v>
      </c>
      <c r="Z16" s="18">
        <v>15.062200000000001</v>
      </c>
      <c r="AA16" s="18">
        <v>15.239800000000001</v>
      </c>
      <c r="AB16" s="18">
        <v>16.4664</v>
      </c>
      <c r="AC16" s="18">
        <v>15.4156</v>
      </c>
      <c r="AD16" s="18">
        <v>13.6122</v>
      </c>
      <c r="AE16" s="18" t="s">
        <v>52</v>
      </c>
      <c r="AF16" s="18">
        <f>G16*P16</f>
        <v>28.296800000000076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53</v>
      </c>
      <c r="B17" s="21" t="s">
        <v>36</v>
      </c>
      <c r="C17" s="21">
        <v>1020.5</v>
      </c>
      <c r="D17" s="21">
        <v>1923.5060000000001</v>
      </c>
      <c r="E17" s="21">
        <v>872.57</v>
      </c>
      <c r="F17" s="21">
        <v>902.16200000000003</v>
      </c>
      <c r="G17" s="22">
        <v>1</v>
      </c>
      <c r="H17" s="21">
        <v>50</v>
      </c>
      <c r="I17" s="21" t="s">
        <v>37</v>
      </c>
      <c r="J17" s="21">
        <v>510</v>
      </c>
      <c r="K17" s="21">
        <f t="shared" si="2"/>
        <v>362.57000000000005</v>
      </c>
      <c r="L17" s="21"/>
      <c r="M17" s="21"/>
      <c r="N17" s="21">
        <v>391.0870000000001</v>
      </c>
      <c r="O17" s="21">
        <f t="shared" si="3"/>
        <v>174.51400000000001</v>
      </c>
      <c r="P17" s="23">
        <f>8*O17-N17-F17</f>
        <v>102.86299999999994</v>
      </c>
      <c r="Q17" s="23"/>
      <c r="R17" s="21"/>
      <c r="S17" s="21">
        <f t="shared" si="4"/>
        <v>8</v>
      </c>
      <c r="T17" s="21">
        <f t="shared" si="5"/>
        <v>7.4105745097814513</v>
      </c>
      <c r="U17" s="21">
        <v>173.89599999999999</v>
      </c>
      <c r="V17" s="21">
        <v>189.08680000000001</v>
      </c>
      <c r="W17" s="21">
        <v>189.3938</v>
      </c>
      <c r="X17" s="21">
        <v>169.25819999999999</v>
      </c>
      <c r="Y17" s="21">
        <v>175.43199999999999</v>
      </c>
      <c r="Z17" s="21">
        <v>162.33439999999999</v>
      </c>
      <c r="AA17" s="21">
        <v>149.93940000000001</v>
      </c>
      <c r="AB17" s="21">
        <v>116.25620000000001</v>
      </c>
      <c r="AC17" s="21">
        <v>111.2418</v>
      </c>
      <c r="AD17" s="21">
        <v>144.4392</v>
      </c>
      <c r="AE17" s="21" t="s">
        <v>44</v>
      </c>
      <c r="AF17" s="21">
        <f>G17*P17</f>
        <v>102.86299999999994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29.381</v>
      </c>
      <c r="D18" s="1">
        <v>38.284999999999997</v>
      </c>
      <c r="E18" s="1">
        <v>35.253</v>
      </c>
      <c r="F18" s="1">
        <v>28.928999999999998</v>
      </c>
      <c r="G18" s="7">
        <v>1</v>
      </c>
      <c r="H18" s="1">
        <v>60</v>
      </c>
      <c r="I18" s="1" t="s">
        <v>37</v>
      </c>
      <c r="J18" s="1">
        <v>5.6</v>
      </c>
      <c r="K18" s="1">
        <f t="shared" si="2"/>
        <v>29.652999999999999</v>
      </c>
      <c r="L18" s="1"/>
      <c r="M18" s="1"/>
      <c r="N18" s="1">
        <v>39.381000000000007</v>
      </c>
      <c r="O18" s="1">
        <f t="shared" si="3"/>
        <v>7.0506000000000002</v>
      </c>
      <c r="P18" s="5">
        <f t="shared" si="6"/>
        <v>9.2465999999999973</v>
      </c>
      <c r="Q18" s="5"/>
      <c r="R18" s="1"/>
      <c r="S18" s="1">
        <f t="shared" si="4"/>
        <v>11</v>
      </c>
      <c r="T18" s="1">
        <f t="shared" si="5"/>
        <v>9.6885371457748271</v>
      </c>
      <c r="U18" s="1">
        <v>6.8697999999999997</v>
      </c>
      <c r="V18" s="1">
        <v>4.7909999999999986</v>
      </c>
      <c r="W18" s="1">
        <v>4.6210000000000004</v>
      </c>
      <c r="X18" s="1">
        <v>4.4123999999999999</v>
      </c>
      <c r="Y18" s="1">
        <v>4.5872000000000002</v>
      </c>
      <c r="Z18" s="1">
        <v>5.8892000000000007</v>
      </c>
      <c r="AA18" s="1">
        <v>6.6017999999999999</v>
      </c>
      <c r="AB18" s="1">
        <v>4.4964000000000004</v>
      </c>
      <c r="AC18" s="1">
        <v>3.2553999999999998</v>
      </c>
      <c r="AD18" s="1">
        <v>5.6042000000000014</v>
      </c>
      <c r="AE18" s="1"/>
      <c r="AF18" s="1">
        <f>G18*P18</f>
        <v>9.2465999999999973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55</v>
      </c>
      <c r="B19" s="18" t="s">
        <v>36</v>
      </c>
      <c r="C19" s="18">
        <v>140.26</v>
      </c>
      <c r="D19" s="18">
        <v>959.53300000000002</v>
      </c>
      <c r="E19" s="18">
        <v>226.464</v>
      </c>
      <c r="F19" s="18">
        <v>637.13699999999994</v>
      </c>
      <c r="G19" s="19">
        <v>1</v>
      </c>
      <c r="H19" s="18">
        <v>60</v>
      </c>
      <c r="I19" s="18" t="s">
        <v>37</v>
      </c>
      <c r="J19" s="18">
        <v>150</v>
      </c>
      <c r="K19" s="18">
        <f t="shared" si="2"/>
        <v>76.463999999999999</v>
      </c>
      <c r="L19" s="18"/>
      <c r="M19" s="18"/>
      <c r="N19" s="18"/>
      <c r="O19" s="18">
        <f t="shared" si="3"/>
        <v>45.2928</v>
      </c>
      <c r="P19" s="20"/>
      <c r="Q19" s="20"/>
      <c r="R19" s="18"/>
      <c r="S19" s="18">
        <f t="shared" si="4"/>
        <v>14.067070262823229</v>
      </c>
      <c r="T19" s="18">
        <f t="shared" si="5"/>
        <v>14.067070262823229</v>
      </c>
      <c r="U19" s="18">
        <v>45.804000000000002</v>
      </c>
      <c r="V19" s="18">
        <v>65.795400000000001</v>
      </c>
      <c r="W19" s="18">
        <v>66.757199999999997</v>
      </c>
      <c r="X19" s="18">
        <v>49.3</v>
      </c>
      <c r="Y19" s="18">
        <v>47.334600000000002</v>
      </c>
      <c r="Z19" s="18">
        <v>51.328800000000001</v>
      </c>
      <c r="AA19" s="18">
        <v>51.327199999999998</v>
      </c>
      <c r="AB19" s="18">
        <v>59.601599999999998</v>
      </c>
      <c r="AC19" s="18">
        <v>62.465599999999988</v>
      </c>
      <c r="AD19" s="18">
        <v>64.222000000000008</v>
      </c>
      <c r="AE19" s="18" t="s">
        <v>56</v>
      </c>
      <c r="AF19" s="18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19.565999999999999</v>
      </c>
      <c r="D20" s="1">
        <v>38.750999999999998</v>
      </c>
      <c r="E20" s="1">
        <v>17.751000000000001</v>
      </c>
      <c r="F20" s="1">
        <v>28.181999999999999</v>
      </c>
      <c r="G20" s="7">
        <v>1</v>
      </c>
      <c r="H20" s="1">
        <v>60</v>
      </c>
      <c r="I20" s="1" t="s">
        <v>37</v>
      </c>
      <c r="J20" s="1">
        <v>10.6</v>
      </c>
      <c r="K20" s="1">
        <f t="shared" si="2"/>
        <v>7.1510000000000016</v>
      </c>
      <c r="L20" s="1"/>
      <c r="M20" s="1"/>
      <c r="N20" s="1">
        <v>5.3524000000000056</v>
      </c>
      <c r="O20" s="1">
        <f t="shared" si="3"/>
        <v>3.5502000000000002</v>
      </c>
      <c r="P20" s="5">
        <f t="shared" si="6"/>
        <v>5.5177999999999976</v>
      </c>
      <c r="Q20" s="5"/>
      <c r="R20" s="1"/>
      <c r="S20" s="1">
        <f t="shared" si="4"/>
        <v>10.999999999999998</v>
      </c>
      <c r="T20" s="1">
        <f t="shared" si="5"/>
        <v>9.445777702664639</v>
      </c>
      <c r="U20" s="1">
        <v>3.4950000000000001</v>
      </c>
      <c r="V20" s="1">
        <v>3.8235999999999999</v>
      </c>
      <c r="W20" s="1">
        <v>3.5247999999999999</v>
      </c>
      <c r="X20" s="1">
        <v>3.3382000000000001</v>
      </c>
      <c r="Y20" s="1">
        <v>3.3626</v>
      </c>
      <c r="Z20" s="1">
        <v>4.3752000000000004</v>
      </c>
      <c r="AA20" s="1">
        <v>4.6950000000000003</v>
      </c>
      <c r="AB20" s="1">
        <v>2.4542000000000002</v>
      </c>
      <c r="AC20" s="1">
        <v>2.4695999999999998</v>
      </c>
      <c r="AD20" s="1">
        <v>2.5988000000000002</v>
      </c>
      <c r="AE20" s="1"/>
      <c r="AF20" s="1">
        <f>G20*P20</f>
        <v>5.5177999999999976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58</v>
      </c>
      <c r="B21" s="18" t="s">
        <v>36</v>
      </c>
      <c r="C21" s="18">
        <v>87.308000000000007</v>
      </c>
      <c r="D21" s="18">
        <v>385.24599999999998</v>
      </c>
      <c r="E21" s="18">
        <v>163.29499999999999</v>
      </c>
      <c r="F21" s="18">
        <v>194.69800000000001</v>
      </c>
      <c r="G21" s="19">
        <v>1</v>
      </c>
      <c r="H21" s="18">
        <v>60</v>
      </c>
      <c r="I21" s="18" t="s">
        <v>37</v>
      </c>
      <c r="J21" s="18">
        <v>91.1</v>
      </c>
      <c r="K21" s="18">
        <f t="shared" si="2"/>
        <v>72.194999999999993</v>
      </c>
      <c r="L21" s="18"/>
      <c r="M21" s="18"/>
      <c r="N21" s="18">
        <v>154.0068</v>
      </c>
      <c r="O21" s="18">
        <f t="shared" si="3"/>
        <v>32.658999999999999</v>
      </c>
      <c r="P21" s="20">
        <f>12*O21-N21-F21</f>
        <v>43.20320000000001</v>
      </c>
      <c r="Q21" s="20"/>
      <c r="R21" s="18"/>
      <c r="S21" s="18">
        <f t="shared" si="4"/>
        <v>12</v>
      </c>
      <c r="T21" s="18">
        <f t="shared" si="5"/>
        <v>10.67714259469059</v>
      </c>
      <c r="U21" s="18">
        <v>30.229399999999998</v>
      </c>
      <c r="V21" s="18">
        <v>27.745000000000001</v>
      </c>
      <c r="W21" s="18">
        <v>32.214599999999997</v>
      </c>
      <c r="X21" s="18">
        <v>27.084</v>
      </c>
      <c r="Y21" s="18">
        <v>24.551600000000001</v>
      </c>
      <c r="Z21" s="18">
        <v>26.191800000000001</v>
      </c>
      <c r="AA21" s="18">
        <v>29.2666</v>
      </c>
      <c r="AB21" s="18">
        <v>27.683599999999998</v>
      </c>
      <c r="AC21" s="18">
        <v>21.972000000000001</v>
      </c>
      <c r="AD21" s="18">
        <v>23.081199999999999</v>
      </c>
      <c r="AE21" s="18" t="s">
        <v>59</v>
      </c>
      <c r="AF21" s="18">
        <f>G21*P21</f>
        <v>43.20320000000001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60</v>
      </c>
      <c r="B22" s="10" t="s">
        <v>36</v>
      </c>
      <c r="C22" s="10"/>
      <c r="D22" s="10">
        <v>268.86</v>
      </c>
      <c r="E22" s="10"/>
      <c r="F22" s="10"/>
      <c r="G22" s="11">
        <v>0</v>
      </c>
      <c r="H22" s="10">
        <v>60</v>
      </c>
      <c r="I22" s="10" t="s">
        <v>117</v>
      </c>
      <c r="J22" s="10"/>
      <c r="K22" s="10">
        <f t="shared" si="2"/>
        <v>0</v>
      </c>
      <c r="L22" s="10"/>
      <c r="M22" s="10"/>
      <c r="N22" s="10"/>
      <c r="O22" s="10">
        <f t="shared" si="3"/>
        <v>0</v>
      </c>
      <c r="P22" s="12"/>
      <c r="Q22" s="12"/>
      <c r="R22" s="10"/>
      <c r="S22" s="10" t="e">
        <f t="shared" si="4"/>
        <v>#DIV/0!</v>
      </c>
      <c r="T22" s="10" t="e">
        <f t="shared" si="5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/>
      <c r="AF22" s="1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2.2010000000000001</v>
      </c>
      <c r="D23" s="1">
        <v>179.619</v>
      </c>
      <c r="E23" s="1">
        <v>11.385999999999999</v>
      </c>
      <c r="F23" s="1">
        <v>167.804</v>
      </c>
      <c r="G23" s="7">
        <v>1</v>
      </c>
      <c r="H23" s="1">
        <v>60</v>
      </c>
      <c r="I23" s="1" t="s">
        <v>37</v>
      </c>
      <c r="J23" s="1">
        <v>12.9</v>
      </c>
      <c r="K23" s="1">
        <f t="shared" si="2"/>
        <v>-1.5140000000000011</v>
      </c>
      <c r="L23" s="1"/>
      <c r="M23" s="1"/>
      <c r="N23" s="1"/>
      <c r="O23" s="1">
        <f t="shared" si="3"/>
        <v>2.2771999999999997</v>
      </c>
      <c r="P23" s="5"/>
      <c r="Q23" s="5"/>
      <c r="R23" s="1"/>
      <c r="S23" s="1">
        <f t="shared" si="4"/>
        <v>73.688740558580719</v>
      </c>
      <c r="T23" s="1">
        <f t="shared" si="5"/>
        <v>73.688740558580719</v>
      </c>
      <c r="U23" s="1">
        <v>0.52600000000000002</v>
      </c>
      <c r="V23" s="1">
        <v>15.9482</v>
      </c>
      <c r="W23" s="1">
        <v>17.189</v>
      </c>
      <c r="X23" s="1">
        <v>6.3448000000000002</v>
      </c>
      <c r="Y23" s="1">
        <v>7.3616000000000001</v>
      </c>
      <c r="Z23" s="1">
        <v>9.8872</v>
      </c>
      <c r="AA23" s="1">
        <v>10.6092</v>
      </c>
      <c r="AB23" s="1">
        <v>14.253</v>
      </c>
      <c r="AC23" s="1">
        <v>11.8004</v>
      </c>
      <c r="AD23" s="1">
        <v>11.9008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62</v>
      </c>
      <c r="B24" s="18" t="s">
        <v>36</v>
      </c>
      <c r="C24" s="18">
        <v>22.231999999999999</v>
      </c>
      <c r="D24" s="18">
        <v>163.07599999999999</v>
      </c>
      <c r="E24" s="18">
        <v>20.207000000000001</v>
      </c>
      <c r="F24" s="18">
        <v>158.67099999999999</v>
      </c>
      <c r="G24" s="19">
        <v>1</v>
      </c>
      <c r="H24" s="18">
        <v>60</v>
      </c>
      <c r="I24" s="18" t="s">
        <v>37</v>
      </c>
      <c r="J24" s="18">
        <v>5.6</v>
      </c>
      <c r="K24" s="18">
        <f t="shared" si="2"/>
        <v>14.607000000000001</v>
      </c>
      <c r="L24" s="18"/>
      <c r="M24" s="18"/>
      <c r="N24" s="18"/>
      <c r="O24" s="18">
        <f t="shared" si="3"/>
        <v>4.0414000000000003</v>
      </c>
      <c r="P24" s="20"/>
      <c r="Q24" s="20"/>
      <c r="R24" s="18"/>
      <c r="S24" s="18">
        <f t="shared" si="4"/>
        <v>39.261394566239417</v>
      </c>
      <c r="T24" s="18">
        <f t="shared" si="5"/>
        <v>39.261394566239417</v>
      </c>
      <c r="U24" s="18">
        <v>3.8635999999999999</v>
      </c>
      <c r="V24" s="18">
        <v>13.1774</v>
      </c>
      <c r="W24" s="18">
        <v>13.1762</v>
      </c>
      <c r="X24" s="18">
        <v>5.1058000000000003</v>
      </c>
      <c r="Y24" s="18">
        <v>6.1634000000000002</v>
      </c>
      <c r="Z24" s="18">
        <v>9.3064</v>
      </c>
      <c r="AA24" s="18">
        <v>9.3054000000000006</v>
      </c>
      <c r="AB24" s="18">
        <v>11.7018</v>
      </c>
      <c r="AC24" s="18">
        <v>10.821400000000001</v>
      </c>
      <c r="AD24" s="18">
        <v>11.795</v>
      </c>
      <c r="AE24" s="18" t="s">
        <v>56</v>
      </c>
      <c r="AF24" s="18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63</v>
      </c>
      <c r="B25" s="21" t="s">
        <v>36</v>
      </c>
      <c r="C25" s="21">
        <v>49.451999999999998</v>
      </c>
      <c r="D25" s="21">
        <v>198.84800000000001</v>
      </c>
      <c r="E25" s="21">
        <v>64.373999999999995</v>
      </c>
      <c r="F25" s="21">
        <v>129.87200000000001</v>
      </c>
      <c r="G25" s="22">
        <v>1</v>
      </c>
      <c r="H25" s="21">
        <v>60</v>
      </c>
      <c r="I25" s="21" t="s">
        <v>37</v>
      </c>
      <c r="J25" s="21">
        <v>29.2</v>
      </c>
      <c r="K25" s="21">
        <f t="shared" si="2"/>
        <v>35.173999999999992</v>
      </c>
      <c r="L25" s="21"/>
      <c r="M25" s="21"/>
      <c r="N25" s="21"/>
      <c r="O25" s="21">
        <f t="shared" si="3"/>
        <v>12.874799999999999</v>
      </c>
      <c r="P25" s="23"/>
      <c r="Q25" s="23"/>
      <c r="R25" s="21"/>
      <c r="S25" s="21">
        <f t="shared" si="4"/>
        <v>10.087302327026441</v>
      </c>
      <c r="T25" s="21">
        <f t="shared" si="5"/>
        <v>10.087302327026441</v>
      </c>
      <c r="U25" s="21">
        <v>13.7438</v>
      </c>
      <c r="V25" s="21">
        <v>19.859200000000001</v>
      </c>
      <c r="W25" s="21">
        <v>20.581399999999999</v>
      </c>
      <c r="X25" s="21">
        <v>15.2364</v>
      </c>
      <c r="Y25" s="21">
        <v>15.0488</v>
      </c>
      <c r="Z25" s="21">
        <v>18.793800000000001</v>
      </c>
      <c r="AA25" s="21">
        <v>16.871200000000002</v>
      </c>
      <c r="AB25" s="21">
        <v>10.5442</v>
      </c>
      <c r="AC25" s="21">
        <v>9.3069999999999986</v>
      </c>
      <c r="AD25" s="21">
        <v>8.2669999999999995</v>
      </c>
      <c r="AE25" s="21" t="s">
        <v>44</v>
      </c>
      <c r="AF25" s="2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64</v>
      </c>
      <c r="B26" s="13" t="s">
        <v>36</v>
      </c>
      <c r="C26" s="13"/>
      <c r="D26" s="13"/>
      <c r="E26" s="13"/>
      <c r="F26" s="13"/>
      <c r="G26" s="14">
        <v>0</v>
      </c>
      <c r="H26" s="13">
        <v>30</v>
      </c>
      <c r="I26" s="13" t="s">
        <v>37</v>
      </c>
      <c r="J26" s="13"/>
      <c r="K26" s="13">
        <f t="shared" si="2"/>
        <v>0</v>
      </c>
      <c r="L26" s="13"/>
      <c r="M26" s="13"/>
      <c r="N26" s="13"/>
      <c r="O26" s="13">
        <f t="shared" si="3"/>
        <v>0</v>
      </c>
      <c r="P26" s="15"/>
      <c r="Q26" s="15"/>
      <c r="R26" s="13"/>
      <c r="S26" s="13" t="e">
        <f t="shared" si="4"/>
        <v>#DIV/0!</v>
      </c>
      <c r="T26" s="13" t="e">
        <f t="shared" si="5"/>
        <v>#DIV/0!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 t="s">
        <v>65</v>
      </c>
      <c r="AF26" s="13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26.527000000000001</v>
      </c>
      <c r="D27" s="1">
        <v>225.16300000000001</v>
      </c>
      <c r="E27" s="1">
        <v>40.615000000000002</v>
      </c>
      <c r="F27" s="1">
        <v>176.43600000000001</v>
      </c>
      <c r="G27" s="7">
        <v>1</v>
      </c>
      <c r="H27" s="1">
        <v>30</v>
      </c>
      <c r="I27" s="1" t="s">
        <v>37</v>
      </c>
      <c r="J27" s="1">
        <v>30.6</v>
      </c>
      <c r="K27" s="1">
        <f t="shared" si="2"/>
        <v>10.015000000000001</v>
      </c>
      <c r="L27" s="1"/>
      <c r="M27" s="1"/>
      <c r="N27" s="1"/>
      <c r="O27" s="1">
        <f t="shared" si="3"/>
        <v>8.1230000000000011</v>
      </c>
      <c r="P27" s="5"/>
      <c r="Q27" s="5"/>
      <c r="R27" s="1"/>
      <c r="S27" s="1">
        <f t="shared" si="4"/>
        <v>21.720546596085189</v>
      </c>
      <c r="T27" s="1">
        <f t="shared" si="5"/>
        <v>21.720546596085189</v>
      </c>
      <c r="U27" s="1">
        <v>10.2006</v>
      </c>
      <c r="V27" s="1">
        <v>19.416599999999999</v>
      </c>
      <c r="W27" s="1">
        <v>20.5974</v>
      </c>
      <c r="X27" s="1">
        <v>11.5892</v>
      </c>
      <c r="Y27" s="1">
        <v>12.207000000000001</v>
      </c>
      <c r="Z27" s="1">
        <v>15.1922</v>
      </c>
      <c r="AA27" s="1">
        <v>13.005800000000001</v>
      </c>
      <c r="AB27" s="1">
        <v>12.7714</v>
      </c>
      <c r="AC27" s="1">
        <v>13.972</v>
      </c>
      <c r="AD27" s="1">
        <v>14.302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47.006999999999998</v>
      </c>
      <c r="D28" s="1">
        <v>155.96100000000001</v>
      </c>
      <c r="E28" s="1">
        <v>52.75</v>
      </c>
      <c r="F28" s="1">
        <v>137.43899999999999</v>
      </c>
      <c r="G28" s="7">
        <v>1</v>
      </c>
      <c r="H28" s="1">
        <v>30</v>
      </c>
      <c r="I28" s="1" t="s">
        <v>37</v>
      </c>
      <c r="J28" s="1">
        <v>24.2</v>
      </c>
      <c r="K28" s="1">
        <f t="shared" si="2"/>
        <v>28.55</v>
      </c>
      <c r="L28" s="1"/>
      <c r="M28" s="1"/>
      <c r="N28" s="1"/>
      <c r="O28" s="1">
        <f t="shared" si="3"/>
        <v>10.55</v>
      </c>
      <c r="P28" s="5"/>
      <c r="Q28" s="5"/>
      <c r="R28" s="1"/>
      <c r="S28" s="1">
        <f t="shared" si="4"/>
        <v>13.027393364928908</v>
      </c>
      <c r="T28" s="1">
        <f t="shared" si="5"/>
        <v>13.027393364928908</v>
      </c>
      <c r="U28" s="1">
        <v>8.7118000000000002</v>
      </c>
      <c r="V28" s="1">
        <v>16.401599999999998</v>
      </c>
      <c r="W28" s="1">
        <v>19.401199999999999</v>
      </c>
      <c r="X28" s="1">
        <v>11.340199999999999</v>
      </c>
      <c r="Y28" s="1">
        <v>11.754</v>
      </c>
      <c r="Z28" s="1">
        <v>17.199400000000001</v>
      </c>
      <c r="AA28" s="1">
        <v>14.986599999999999</v>
      </c>
      <c r="AB28" s="1">
        <v>10.329800000000001</v>
      </c>
      <c r="AC28" s="1">
        <v>11.004799999999999</v>
      </c>
      <c r="AD28" s="1">
        <v>12.1896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68</v>
      </c>
      <c r="B29" s="13" t="s">
        <v>36</v>
      </c>
      <c r="C29" s="13"/>
      <c r="D29" s="13"/>
      <c r="E29" s="13"/>
      <c r="F29" s="13"/>
      <c r="G29" s="14">
        <v>0</v>
      </c>
      <c r="H29" s="13">
        <v>45</v>
      </c>
      <c r="I29" s="13" t="s">
        <v>37</v>
      </c>
      <c r="J29" s="13"/>
      <c r="K29" s="13">
        <f t="shared" si="2"/>
        <v>0</v>
      </c>
      <c r="L29" s="13"/>
      <c r="M29" s="13"/>
      <c r="N29" s="13"/>
      <c r="O29" s="13">
        <f t="shared" si="3"/>
        <v>0</v>
      </c>
      <c r="P29" s="15"/>
      <c r="Q29" s="15"/>
      <c r="R29" s="13"/>
      <c r="S29" s="13" t="e">
        <f t="shared" si="4"/>
        <v>#DIV/0!</v>
      </c>
      <c r="T29" s="13" t="e">
        <f t="shared" si="5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-0.27179999999999999</v>
      </c>
      <c r="AA29" s="13">
        <v>-0.27179999999999999</v>
      </c>
      <c r="AB29" s="13">
        <v>0</v>
      </c>
      <c r="AC29" s="13">
        <v>0</v>
      </c>
      <c r="AD29" s="13">
        <v>0</v>
      </c>
      <c r="AE29" s="13" t="s">
        <v>65</v>
      </c>
      <c r="AF29" s="13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2.2160000000000002</v>
      </c>
      <c r="D30" s="1">
        <v>100.86199999999999</v>
      </c>
      <c r="E30" s="1">
        <v>-0.68200000000000005</v>
      </c>
      <c r="F30" s="1">
        <v>95.799000000000007</v>
      </c>
      <c r="G30" s="7">
        <v>1</v>
      </c>
      <c r="H30" s="1">
        <v>40</v>
      </c>
      <c r="I30" s="1" t="s">
        <v>37</v>
      </c>
      <c r="J30" s="1">
        <v>1.5</v>
      </c>
      <c r="K30" s="1">
        <f t="shared" si="2"/>
        <v>-2.1819999999999999</v>
      </c>
      <c r="L30" s="1"/>
      <c r="M30" s="1"/>
      <c r="N30" s="1"/>
      <c r="O30" s="1">
        <f t="shared" si="3"/>
        <v>-0.13640000000000002</v>
      </c>
      <c r="P30" s="5"/>
      <c r="Q30" s="5"/>
      <c r="R30" s="1"/>
      <c r="S30" s="1">
        <f t="shared" si="4"/>
        <v>-702.33870967741927</v>
      </c>
      <c r="T30" s="1">
        <f t="shared" si="5"/>
        <v>-702.33870967741927</v>
      </c>
      <c r="U30" s="1">
        <v>0.71940000000000004</v>
      </c>
      <c r="V30" s="1">
        <v>7.7378</v>
      </c>
      <c r="W30" s="1">
        <v>7.1599999999999993</v>
      </c>
      <c r="X30" s="1">
        <v>3.2061999999999999</v>
      </c>
      <c r="Y30" s="1">
        <v>2.3170000000000002</v>
      </c>
      <c r="Z30" s="1">
        <v>3.9834000000000001</v>
      </c>
      <c r="AA30" s="1">
        <v>5.851</v>
      </c>
      <c r="AB30" s="1">
        <v>4.3043999999999993</v>
      </c>
      <c r="AC30" s="1">
        <v>3.3824000000000001</v>
      </c>
      <c r="AD30" s="1">
        <v>1.5608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-0.50600000000000001</v>
      </c>
      <c r="D31" s="1">
        <v>77.28</v>
      </c>
      <c r="E31" s="1">
        <v>10.31</v>
      </c>
      <c r="F31" s="1">
        <v>41.493000000000002</v>
      </c>
      <c r="G31" s="7">
        <v>1</v>
      </c>
      <c r="H31" s="1">
        <v>30</v>
      </c>
      <c r="I31" s="1" t="s">
        <v>37</v>
      </c>
      <c r="J31" s="1">
        <v>7.9</v>
      </c>
      <c r="K31" s="1">
        <f t="shared" si="2"/>
        <v>2.41</v>
      </c>
      <c r="L31" s="1"/>
      <c r="M31" s="1"/>
      <c r="N31" s="1"/>
      <c r="O31" s="1">
        <f t="shared" si="3"/>
        <v>2.0620000000000003</v>
      </c>
      <c r="P31" s="5"/>
      <c r="Q31" s="5"/>
      <c r="R31" s="1"/>
      <c r="S31" s="1">
        <f t="shared" si="4"/>
        <v>20.122696411251212</v>
      </c>
      <c r="T31" s="1">
        <f t="shared" si="5"/>
        <v>20.122696411251212</v>
      </c>
      <c r="U31" s="1">
        <v>1.1832</v>
      </c>
      <c r="V31" s="1">
        <v>1.4474</v>
      </c>
      <c r="W31" s="1">
        <v>3.846200000000001</v>
      </c>
      <c r="X31" s="1">
        <v>2.4762</v>
      </c>
      <c r="Y31" s="1">
        <v>0.66479999999999995</v>
      </c>
      <c r="Z31" s="1">
        <v>1.7914000000000001</v>
      </c>
      <c r="AA31" s="1">
        <v>2.6497999999999999</v>
      </c>
      <c r="AB31" s="1">
        <v>1.0267999999999999</v>
      </c>
      <c r="AC31" s="1">
        <v>0.4476</v>
      </c>
      <c r="AD31" s="1">
        <v>1.7303999999999999</v>
      </c>
      <c r="AE31" s="1" t="s">
        <v>71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49.893000000000001</v>
      </c>
      <c r="D32" s="1">
        <v>238.92500000000001</v>
      </c>
      <c r="E32" s="1">
        <v>53.08</v>
      </c>
      <c r="F32" s="1">
        <v>188.10599999999999</v>
      </c>
      <c r="G32" s="7">
        <v>1</v>
      </c>
      <c r="H32" s="1">
        <v>50</v>
      </c>
      <c r="I32" s="1" t="s">
        <v>37</v>
      </c>
      <c r="J32" s="1">
        <v>20.100000000000001</v>
      </c>
      <c r="K32" s="1">
        <f t="shared" si="2"/>
        <v>32.979999999999997</v>
      </c>
      <c r="L32" s="1"/>
      <c r="M32" s="1"/>
      <c r="N32" s="1"/>
      <c r="O32" s="1">
        <f t="shared" si="3"/>
        <v>10.616</v>
      </c>
      <c r="P32" s="5"/>
      <c r="Q32" s="5"/>
      <c r="R32" s="1"/>
      <c r="S32" s="1">
        <f t="shared" si="4"/>
        <v>17.71910324039186</v>
      </c>
      <c r="T32" s="1">
        <f t="shared" si="5"/>
        <v>17.71910324039186</v>
      </c>
      <c r="U32" s="1">
        <v>11.342599999999999</v>
      </c>
      <c r="V32" s="1">
        <v>21.8964</v>
      </c>
      <c r="W32" s="1">
        <v>22.627600000000001</v>
      </c>
      <c r="X32" s="1">
        <v>16.433399999999999</v>
      </c>
      <c r="Y32" s="1">
        <v>16.041</v>
      </c>
      <c r="Z32" s="1">
        <v>19.473199999999999</v>
      </c>
      <c r="AA32" s="1">
        <v>20.415199999999999</v>
      </c>
      <c r="AB32" s="1">
        <v>15.876200000000001</v>
      </c>
      <c r="AC32" s="1">
        <v>16.593399999999999</v>
      </c>
      <c r="AD32" s="1">
        <v>19.454799999999999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68.459999999999994</v>
      </c>
      <c r="D33" s="1">
        <v>132.09899999999999</v>
      </c>
      <c r="E33" s="1">
        <v>43.850999999999999</v>
      </c>
      <c r="F33" s="1">
        <v>100.343</v>
      </c>
      <c r="G33" s="7">
        <v>1</v>
      </c>
      <c r="H33" s="1">
        <v>50</v>
      </c>
      <c r="I33" s="1" t="s">
        <v>37</v>
      </c>
      <c r="J33" s="1">
        <v>16.600000000000001</v>
      </c>
      <c r="K33" s="1">
        <f t="shared" si="2"/>
        <v>27.250999999999998</v>
      </c>
      <c r="L33" s="1"/>
      <c r="M33" s="1"/>
      <c r="N33" s="1"/>
      <c r="O33" s="1">
        <f t="shared" si="3"/>
        <v>8.7701999999999991</v>
      </c>
      <c r="P33" s="5"/>
      <c r="Q33" s="5"/>
      <c r="R33" s="1"/>
      <c r="S33" s="1">
        <f t="shared" si="4"/>
        <v>11.44135823584411</v>
      </c>
      <c r="T33" s="1">
        <f t="shared" si="5"/>
        <v>11.44135823584411</v>
      </c>
      <c r="U33" s="1">
        <v>9.8938000000000006</v>
      </c>
      <c r="V33" s="1">
        <v>12.867000000000001</v>
      </c>
      <c r="W33" s="1">
        <v>12.877000000000001</v>
      </c>
      <c r="X33" s="1">
        <v>12.206</v>
      </c>
      <c r="Y33" s="1">
        <v>12.917400000000001</v>
      </c>
      <c r="Z33" s="1">
        <v>15.041399999999999</v>
      </c>
      <c r="AA33" s="1">
        <v>13.742800000000001</v>
      </c>
      <c r="AB33" s="1">
        <v>10.2728</v>
      </c>
      <c r="AC33" s="1">
        <v>11.0204</v>
      </c>
      <c r="AD33" s="1">
        <v>11.9618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74</v>
      </c>
      <c r="B34" s="21" t="s">
        <v>42</v>
      </c>
      <c r="C34" s="21">
        <v>692</v>
      </c>
      <c r="D34" s="21">
        <v>903</v>
      </c>
      <c r="E34" s="21">
        <v>518</v>
      </c>
      <c r="F34" s="21">
        <v>501</v>
      </c>
      <c r="G34" s="22">
        <v>0.4</v>
      </c>
      <c r="H34" s="21">
        <v>45</v>
      </c>
      <c r="I34" s="21" t="s">
        <v>37</v>
      </c>
      <c r="J34" s="21">
        <v>332</v>
      </c>
      <c r="K34" s="21">
        <f t="shared" si="2"/>
        <v>186</v>
      </c>
      <c r="L34" s="21"/>
      <c r="M34" s="21"/>
      <c r="N34" s="21">
        <v>358.6</v>
      </c>
      <c r="O34" s="21">
        <f t="shared" si="3"/>
        <v>103.6</v>
      </c>
      <c r="P34" s="23"/>
      <c r="Q34" s="23"/>
      <c r="R34" s="21"/>
      <c r="S34" s="21">
        <f t="shared" si="4"/>
        <v>8.2972972972972983</v>
      </c>
      <c r="T34" s="21">
        <f t="shared" si="5"/>
        <v>8.2972972972972983</v>
      </c>
      <c r="U34" s="21">
        <v>113.2</v>
      </c>
      <c r="V34" s="21">
        <v>126</v>
      </c>
      <c r="W34" s="21">
        <v>123.4</v>
      </c>
      <c r="X34" s="21">
        <v>112.6</v>
      </c>
      <c r="Y34" s="21">
        <v>115.4</v>
      </c>
      <c r="Z34" s="21">
        <v>113.8</v>
      </c>
      <c r="AA34" s="21">
        <v>105.2</v>
      </c>
      <c r="AB34" s="21">
        <v>81.599999999999994</v>
      </c>
      <c r="AC34" s="21">
        <v>76.400000000000006</v>
      </c>
      <c r="AD34" s="21">
        <v>65.599999999999994</v>
      </c>
      <c r="AE34" s="21" t="s">
        <v>75</v>
      </c>
      <c r="AF34" s="2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266</v>
      </c>
      <c r="D35" s="1">
        <v>217</v>
      </c>
      <c r="E35" s="1">
        <v>71</v>
      </c>
      <c r="F35" s="1">
        <v>181</v>
      </c>
      <c r="G35" s="7">
        <v>0.45</v>
      </c>
      <c r="H35" s="1">
        <v>50</v>
      </c>
      <c r="I35" s="1" t="s">
        <v>37</v>
      </c>
      <c r="J35" s="1">
        <v>33</v>
      </c>
      <c r="K35" s="1">
        <f t="shared" si="2"/>
        <v>38</v>
      </c>
      <c r="L35" s="1"/>
      <c r="M35" s="1"/>
      <c r="N35" s="1"/>
      <c r="O35" s="1">
        <f t="shared" si="3"/>
        <v>14.2</v>
      </c>
      <c r="P35" s="5"/>
      <c r="Q35" s="5"/>
      <c r="R35" s="1"/>
      <c r="S35" s="1">
        <f t="shared" si="4"/>
        <v>12.746478873239438</v>
      </c>
      <c r="T35" s="1">
        <f t="shared" si="5"/>
        <v>12.746478873239438</v>
      </c>
      <c r="U35" s="1">
        <v>16.2</v>
      </c>
      <c r="V35" s="1">
        <v>16</v>
      </c>
      <c r="W35" s="1">
        <v>15.8</v>
      </c>
      <c r="X35" s="1">
        <v>25</v>
      </c>
      <c r="Y35" s="1">
        <v>34.6</v>
      </c>
      <c r="Z35" s="1">
        <v>18.2</v>
      </c>
      <c r="AA35" s="1">
        <v>12.2</v>
      </c>
      <c r="AB35" s="1">
        <v>28.8</v>
      </c>
      <c r="AC35" s="1">
        <v>24.8</v>
      </c>
      <c r="AD35" s="1">
        <v>15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77</v>
      </c>
      <c r="B36" s="21" t="s">
        <v>42</v>
      </c>
      <c r="C36" s="21">
        <v>407</v>
      </c>
      <c r="D36" s="21">
        <v>858</v>
      </c>
      <c r="E36" s="21">
        <v>390</v>
      </c>
      <c r="F36" s="21">
        <v>438</v>
      </c>
      <c r="G36" s="22">
        <v>0.4</v>
      </c>
      <c r="H36" s="21">
        <v>45</v>
      </c>
      <c r="I36" s="21" t="s">
        <v>37</v>
      </c>
      <c r="J36" s="21">
        <v>268</v>
      </c>
      <c r="K36" s="21">
        <f t="shared" si="2"/>
        <v>122</v>
      </c>
      <c r="L36" s="21"/>
      <c r="M36" s="21"/>
      <c r="N36" s="21">
        <v>124.8</v>
      </c>
      <c r="O36" s="21">
        <f t="shared" si="3"/>
        <v>78</v>
      </c>
      <c r="P36" s="23">
        <f>8*O36-N36-F36</f>
        <v>61.199999999999989</v>
      </c>
      <c r="Q36" s="23"/>
      <c r="R36" s="21"/>
      <c r="S36" s="21">
        <f t="shared" si="4"/>
        <v>8</v>
      </c>
      <c r="T36" s="21">
        <f t="shared" si="5"/>
        <v>7.2153846153846146</v>
      </c>
      <c r="U36" s="21">
        <v>76</v>
      </c>
      <c r="V36" s="21">
        <v>102.4</v>
      </c>
      <c r="W36" s="21">
        <v>107</v>
      </c>
      <c r="X36" s="21">
        <v>93</v>
      </c>
      <c r="Y36" s="21">
        <v>93.8</v>
      </c>
      <c r="Z36" s="21">
        <v>96</v>
      </c>
      <c r="AA36" s="21">
        <v>90.8</v>
      </c>
      <c r="AB36" s="21">
        <v>74</v>
      </c>
      <c r="AC36" s="21">
        <v>71</v>
      </c>
      <c r="AD36" s="21">
        <v>62</v>
      </c>
      <c r="AE36" s="21" t="s">
        <v>44</v>
      </c>
      <c r="AF36" s="21">
        <f>G36*P36</f>
        <v>24.479999999999997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36</v>
      </c>
      <c r="C37" s="1">
        <v>27.704000000000001</v>
      </c>
      <c r="D37" s="1">
        <v>132.68100000000001</v>
      </c>
      <c r="E37" s="1">
        <v>53.012999999999998</v>
      </c>
      <c r="F37" s="1">
        <v>45.01</v>
      </c>
      <c r="G37" s="7">
        <v>1</v>
      </c>
      <c r="H37" s="1">
        <v>45</v>
      </c>
      <c r="I37" s="1" t="s">
        <v>37</v>
      </c>
      <c r="J37" s="1">
        <v>39.5</v>
      </c>
      <c r="K37" s="1">
        <f t="shared" si="2"/>
        <v>13.512999999999998</v>
      </c>
      <c r="L37" s="1"/>
      <c r="M37" s="1"/>
      <c r="N37" s="1">
        <v>15.127000000000001</v>
      </c>
      <c r="O37" s="1">
        <f t="shared" si="3"/>
        <v>10.602599999999999</v>
      </c>
      <c r="P37" s="5">
        <f t="shared" ref="P30:P52" si="7">11*O37-N37-F37</f>
        <v>56.491599999999998</v>
      </c>
      <c r="Q37" s="5"/>
      <c r="R37" s="1"/>
      <c r="S37" s="1">
        <f t="shared" si="4"/>
        <v>11.000000000000002</v>
      </c>
      <c r="T37" s="1">
        <f t="shared" si="5"/>
        <v>5.6719106634221799</v>
      </c>
      <c r="U37" s="1">
        <v>8.16</v>
      </c>
      <c r="V37" s="1">
        <v>8.3394000000000013</v>
      </c>
      <c r="W37" s="1">
        <v>10.5808</v>
      </c>
      <c r="X37" s="1">
        <v>8.1257999999999999</v>
      </c>
      <c r="Y37" s="1">
        <v>6.3630000000000004</v>
      </c>
      <c r="Z37" s="1">
        <v>7.8832000000000004</v>
      </c>
      <c r="AA37" s="1">
        <v>5.8759999999999986</v>
      </c>
      <c r="AB37" s="1">
        <v>5.7595999999999998</v>
      </c>
      <c r="AC37" s="1">
        <v>4.8548</v>
      </c>
      <c r="AD37" s="1">
        <v>5.9968000000000004</v>
      </c>
      <c r="AE37" s="1"/>
      <c r="AF37" s="1">
        <f>G37*P37</f>
        <v>56.491599999999998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42</v>
      </c>
      <c r="C38" s="1">
        <v>43</v>
      </c>
      <c r="D38" s="1">
        <v>72</v>
      </c>
      <c r="E38" s="1">
        <v>37</v>
      </c>
      <c r="F38" s="1">
        <v>29</v>
      </c>
      <c r="G38" s="7">
        <v>0.45</v>
      </c>
      <c r="H38" s="1">
        <v>45</v>
      </c>
      <c r="I38" s="1" t="s">
        <v>37</v>
      </c>
      <c r="J38" s="1">
        <v>22</v>
      </c>
      <c r="K38" s="1">
        <f t="shared" ref="K38:K69" si="8">E38-J38</f>
        <v>15</v>
      </c>
      <c r="L38" s="1"/>
      <c r="M38" s="1"/>
      <c r="N38" s="1">
        <v>30</v>
      </c>
      <c r="O38" s="1">
        <f t="shared" si="3"/>
        <v>7.4</v>
      </c>
      <c r="P38" s="5">
        <f t="shared" si="7"/>
        <v>22.400000000000006</v>
      </c>
      <c r="Q38" s="5"/>
      <c r="R38" s="1"/>
      <c r="S38" s="1">
        <f t="shared" si="4"/>
        <v>11</v>
      </c>
      <c r="T38" s="1">
        <f t="shared" si="5"/>
        <v>7.9729729729729728</v>
      </c>
      <c r="U38" s="1">
        <v>6.6</v>
      </c>
      <c r="V38" s="1">
        <v>5.8</v>
      </c>
      <c r="W38" s="1">
        <v>6.6</v>
      </c>
      <c r="X38" s="1">
        <v>7.8</v>
      </c>
      <c r="Y38" s="1">
        <v>7.2</v>
      </c>
      <c r="Z38" s="1">
        <v>6.6</v>
      </c>
      <c r="AA38" s="1">
        <v>9.6</v>
      </c>
      <c r="AB38" s="1">
        <v>6.4</v>
      </c>
      <c r="AC38" s="1">
        <v>3.6</v>
      </c>
      <c r="AD38" s="1">
        <v>5.4</v>
      </c>
      <c r="AE38" s="1"/>
      <c r="AF38" s="1">
        <f>G38*P38</f>
        <v>10.080000000000004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80</v>
      </c>
      <c r="B39" s="21" t="s">
        <v>42</v>
      </c>
      <c r="C39" s="21">
        <v>161</v>
      </c>
      <c r="D39" s="21">
        <v>224</v>
      </c>
      <c r="E39" s="21">
        <v>131</v>
      </c>
      <c r="F39" s="21">
        <v>159</v>
      </c>
      <c r="G39" s="22">
        <v>0.35</v>
      </c>
      <c r="H39" s="21">
        <v>40</v>
      </c>
      <c r="I39" s="21" t="s">
        <v>37</v>
      </c>
      <c r="J39" s="21">
        <v>69</v>
      </c>
      <c r="K39" s="21">
        <f t="shared" si="8"/>
        <v>62</v>
      </c>
      <c r="L39" s="21"/>
      <c r="M39" s="21"/>
      <c r="N39" s="21">
        <v>86.6</v>
      </c>
      <c r="O39" s="21">
        <f t="shared" si="3"/>
        <v>26.2</v>
      </c>
      <c r="P39" s="23"/>
      <c r="Q39" s="23"/>
      <c r="R39" s="21"/>
      <c r="S39" s="21">
        <f t="shared" si="4"/>
        <v>9.3740458015267176</v>
      </c>
      <c r="T39" s="21">
        <f t="shared" si="5"/>
        <v>9.3740458015267176</v>
      </c>
      <c r="U39" s="21">
        <v>31.8</v>
      </c>
      <c r="V39" s="21">
        <v>35.6</v>
      </c>
      <c r="W39" s="21">
        <v>30.2</v>
      </c>
      <c r="X39" s="21">
        <v>21.2</v>
      </c>
      <c r="Y39" s="21">
        <v>22.2</v>
      </c>
      <c r="Z39" s="21">
        <v>27.4</v>
      </c>
      <c r="AA39" s="21">
        <v>30</v>
      </c>
      <c r="AB39" s="21">
        <v>29</v>
      </c>
      <c r="AC39" s="21">
        <v>26.6</v>
      </c>
      <c r="AD39" s="21">
        <v>37</v>
      </c>
      <c r="AE39" s="21" t="s">
        <v>75</v>
      </c>
      <c r="AF39" s="2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79.322999999999993</v>
      </c>
      <c r="D40" s="1">
        <v>186.251</v>
      </c>
      <c r="E40" s="1">
        <v>103.20699999999999</v>
      </c>
      <c r="F40" s="1">
        <v>111.72199999999999</v>
      </c>
      <c r="G40" s="7">
        <v>1</v>
      </c>
      <c r="H40" s="1">
        <v>40</v>
      </c>
      <c r="I40" s="1" t="s">
        <v>37</v>
      </c>
      <c r="J40" s="1">
        <v>48.7</v>
      </c>
      <c r="K40" s="1">
        <f t="shared" si="8"/>
        <v>54.506999999999991</v>
      </c>
      <c r="L40" s="1"/>
      <c r="M40" s="1"/>
      <c r="N40" s="1">
        <v>82.153600000000012</v>
      </c>
      <c r="O40" s="1">
        <f t="shared" si="3"/>
        <v>20.641399999999997</v>
      </c>
      <c r="P40" s="5">
        <f t="shared" si="7"/>
        <v>33.179799999999958</v>
      </c>
      <c r="Q40" s="5"/>
      <c r="R40" s="1"/>
      <c r="S40" s="1">
        <f t="shared" si="4"/>
        <v>11</v>
      </c>
      <c r="T40" s="1">
        <f t="shared" si="5"/>
        <v>9.3925605821310594</v>
      </c>
      <c r="U40" s="1">
        <v>19.6478</v>
      </c>
      <c r="V40" s="1">
        <v>18.955400000000001</v>
      </c>
      <c r="W40" s="1">
        <v>20.2606</v>
      </c>
      <c r="X40" s="1">
        <v>17.544</v>
      </c>
      <c r="Y40" s="1">
        <v>18.682400000000001</v>
      </c>
      <c r="Z40" s="1">
        <v>19.9544</v>
      </c>
      <c r="AA40" s="1">
        <v>19.109400000000001</v>
      </c>
      <c r="AB40" s="1">
        <v>15.2486</v>
      </c>
      <c r="AC40" s="1">
        <v>14.505800000000001</v>
      </c>
      <c r="AD40" s="1">
        <v>20.279800000000002</v>
      </c>
      <c r="AE40" s="1"/>
      <c r="AF40" s="1">
        <f>G40*P40</f>
        <v>33.179799999999958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42</v>
      </c>
      <c r="C41" s="1">
        <v>84</v>
      </c>
      <c r="D41" s="1">
        <v>263</v>
      </c>
      <c r="E41" s="1">
        <v>68</v>
      </c>
      <c r="F41" s="1">
        <v>120</v>
      </c>
      <c r="G41" s="7">
        <v>0.4</v>
      </c>
      <c r="H41" s="1">
        <v>40</v>
      </c>
      <c r="I41" s="1" t="s">
        <v>37</v>
      </c>
      <c r="J41" s="1">
        <v>44</v>
      </c>
      <c r="K41" s="1">
        <f t="shared" si="8"/>
        <v>24</v>
      </c>
      <c r="L41" s="1"/>
      <c r="M41" s="1"/>
      <c r="N41" s="1">
        <v>10.399999999999981</v>
      </c>
      <c r="O41" s="1">
        <f t="shared" si="3"/>
        <v>13.6</v>
      </c>
      <c r="P41" s="5">
        <f t="shared" si="7"/>
        <v>19.200000000000017</v>
      </c>
      <c r="Q41" s="5"/>
      <c r="R41" s="1"/>
      <c r="S41" s="1">
        <f t="shared" si="4"/>
        <v>11</v>
      </c>
      <c r="T41" s="1">
        <f t="shared" si="5"/>
        <v>9.588235294117645</v>
      </c>
      <c r="U41" s="1">
        <v>14.4</v>
      </c>
      <c r="V41" s="1">
        <v>17.8</v>
      </c>
      <c r="W41" s="1">
        <v>20.8</v>
      </c>
      <c r="X41" s="1">
        <v>21.8</v>
      </c>
      <c r="Y41" s="1">
        <v>18.600000000000001</v>
      </c>
      <c r="Z41" s="1">
        <v>16.8</v>
      </c>
      <c r="AA41" s="1">
        <v>14.8</v>
      </c>
      <c r="AB41" s="1">
        <v>5.8</v>
      </c>
      <c r="AC41" s="1">
        <v>6.6</v>
      </c>
      <c r="AD41" s="1">
        <v>21.4</v>
      </c>
      <c r="AE41" s="1"/>
      <c r="AF41" s="1">
        <f>G41*P41</f>
        <v>7.6800000000000068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42</v>
      </c>
      <c r="C42" s="1">
        <v>199</v>
      </c>
      <c r="D42" s="1">
        <v>395</v>
      </c>
      <c r="E42" s="1">
        <v>162</v>
      </c>
      <c r="F42" s="1">
        <v>196</v>
      </c>
      <c r="G42" s="7">
        <v>0.4</v>
      </c>
      <c r="H42" s="1">
        <v>45</v>
      </c>
      <c r="I42" s="1" t="s">
        <v>37</v>
      </c>
      <c r="J42" s="1">
        <v>122</v>
      </c>
      <c r="K42" s="1">
        <f t="shared" si="8"/>
        <v>40</v>
      </c>
      <c r="L42" s="1"/>
      <c r="M42" s="1"/>
      <c r="N42" s="1">
        <v>183.8</v>
      </c>
      <c r="O42" s="1">
        <f t="shared" si="3"/>
        <v>32.4</v>
      </c>
      <c r="P42" s="5"/>
      <c r="Q42" s="5"/>
      <c r="R42" s="1"/>
      <c r="S42" s="1">
        <f t="shared" si="4"/>
        <v>11.722222222222223</v>
      </c>
      <c r="T42" s="1">
        <f t="shared" si="5"/>
        <v>11.722222222222223</v>
      </c>
      <c r="U42" s="1">
        <v>38.799999999999997</v>
      </c>
      <c r="V42" s="1">
        <v>33</v>
      </c>
      <c r="W42" s="1">
        <v>32.6</v>
      </c>
      <c r="X42" s="1">
        <v>36.200000000000003</v>
      </c>
      <c r="Y42" s="1">
        <v>35.6</v>
      </c>
      <c r="Z42" s="1">
        <v>25.6</v>
      </c>
      <c r="AA42" s="1">
        <v>24.2</v>
      </c>
      <c r="AB42" s="1">
        <v>28</v>
      </c>
      <c r="AC42" s="1">
        <v>25.8</v>
      </c>
      <c r="AD42" s="1">
        <v>20.2</v>
      </c>
      <c r="AE42" s="1" t="s">
        <v>39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36</v>
      </c>
      <c r="C43" s="1">
        <v>108.501</v>
      </c>
      <c r="D43" s="1">
        <v>255.624</v>
      </c>
      <c r="E43" s="1">
        <v>108.10299999999999</v>
      </c>
      <c r="F43" s="1">
        <v>163.33600000000001</v>
      </c>
      <c r="G43" s="7">
        <v>1</v>
      </c>
      <c r="H43" s="1">
        <v>40</v>
      </c>
      <c r="I43" s="1" t="s">
        <v>37</v>
      </c>
      <c r="J43" s="1">
        <v>63.3</v>
      </c>
      <c r="K43" s="1">
        <f t="shared" si="8"/>
        <v>44.802999999999997</v>
      </c>
      <c r="L43" s="1"/>
      <c r="M43" s="1"/>
      <c r="N43" s="1">
        <v>42.50800000000001</v>
      </c>
      <c r="O43" s="1">
        <f t="shared" si="3"/>
        <v>21.6206</v>
      </c>
      <c r="P43" s="5">
        <f t="shared" si="7"/>
        <v>31.982599999999962</v>
      </c>
      <c r="Q43" s="5"/>
      <c r="R43" s="1"/>
      <c r="S43" s="1">
        <f t="shared" si="4"/>
        <v>11</v>
      </c>
      <c r="T43" s="1">
        <f t="shared" si="5"/>
        <v>9.5207348547218871</v>
      </c>
      <c r="U43" s="1">
        <v>21.176600000000001</v>
      </c>
      <c r="V43" s="1">
        <v>23.903199999999998</v>
      </c>
      <c r="W43" s="1">
        <v>25.627600000000001</v>
      </c>
      <c r="X43" s="1">
        <v>21.402799999999999</v>
      </c>
      <c r="Y43" s="1">
        <v>23.011800000000001</v>
      </c>
      <c r="Z43" s="1">
        <v>24.064399999999999</v>
      </c>
      <c r="AA43" s="1">
        <v>23.792400000000001</v>
      </c>
      <c r="AB43" s="1">
        <v>22.356000000000002</v>
      </c>
      <c r="AC43" s="1">
        <v>22.759399999999999</v>
      </c>
      <c r="AD43" s="1">
        <v>23.9298</v>
      </c>
      <c r="AE43" s="1"/>
      <c r="AF43" s="1">
        <f>G43*P43</f>
        <v>31.982599999999962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85</v>
      </c>
      <c r="B44" s="21" t="s">
        <v>42</v>
      </c>
      <c r="C44" s="21">
        <v>92</v>
      </c>
      <c r="D44" s="21">
        <v>189</v>
      </c>
      <c r="E44" s="21">
        <v>106</v>
      </c>
      <c r="F44" s="21">
        <v>98</v>
      </c>
      <c r="G44" s="22">
        <v>0.35</v>
      </c>
      <c r="H44" s="21">
        <v>40</v>
      </c>
      <c r="I44" s="21" t="s">
        <v>37</v>
      </c>
      <c r="J44" s="21">
        <v>61</v>
      </c>
      <c r="K44" s="21">
        <f t="shared" si="8"/>
        <v>45</v>
      </c>
      <c r="L44" s="21"/>
      <c r="M44" s="21"/>
      <c r="N44" s="21">
        <v>47.199999999999989</v>
      </c>
      <c r="O44" s="21">
        <f t="shared" si="3"/>
        <v>21.2</v>
      </c>
      <c r="P44" s="23">
        <f>8*O44-N44-F44</f>
        <v>24.400000000000006</v>
      </c>
      <c r="Q44" s="23"/>
      <c r="R44" s="21"/>
      <c r="S44" s="21">
        <f t="shared" si="4"/>
        <v>8</v>
      </c>
      <c r="T44" s="21">
        <f t="shared" si="5"/>
        <v>6.8490566037735849</v>
      </c>
      <c r="U44" s="21">
        <v>20.399999999999999</v>
      </c>
      <c r="V44" s="21">
        <v>21.4</v>
      </c>
      <c r="W44" s="21">
        <v>22</v>
      </c>
      <c r="X44" s="21">
        <v>19.2</v>
      </c>
      <c r="Y44" s="21">
        <v>20.2</v>
      </c>
      <c r="Z44" s="21">
        <v>24.6</v>
      </c>
      <c r="AA44" s="21">
        <v>24</v>
      </c>
      <c r="AB44" s="21">
        <v>25.8</v>
      </c>
      <c r="AC44" s="21">
        <v>23.6</v>
      </c>
      <c r="AD44" s="21">
        <v>40.200000000000003</v>
      </c>
      <c r="AE44" s="21" t="s">
        <v>44</v>
      </c>
      <c r="AF44" s="21">
        <f>G44*P44</f>
        <v>8.5400000000000009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42</v>
      </c>
      <c r="C45" s="1">
        <v>120</v>
      </c>
      <c r="D45" s="1">
        <v>148</v>
      </c>
      <c r="E45" s="1">
        <v>202</v>
      </c>
      <c r="F45" s="1">
        <v>6</v>
      </c>
      <c r="G45" s="7">
        <v>0.4</v>
      </c>
      <c r="H45" s="1">
        <v>40</v>
      </c>
      <c r="I45" s="1" t="s">
        <v>37</v>
      </c>
      <c r="J45" s="1">
        <v>118</v>
      </c>
      <c r="K45" s="1">
        <f t="shared" si="8"/>
        <v>84</v>
      </c>
      <c r="L45" s="1"/>
      <c r="M45" s="1"/>
      <c r="N45" s="1">
        <v>416</v>
      </c>
      <c r="O45" s="1">
        <f t="shared" si="3"/>
        <v>40.4</v>
      </c>
      <c r="P45" s="5">
        <f t="shared" si="7"/>
        <v>22.399999999999977</v>
      </c>
      <c r="Q45" s="5"/>
      <c r="R45" s="1"/>
      <c r="S45" s="1">
        <f t="shared" si="4"/>
        <v>11</v>
      </c>
      <c r="T45" s="1">
        <f t="shared" si="5"/>
        <v>10.445544554455445</v>
      </c>
      <c r="U45" s="1">
        <v>42.2</v>
      </c>
      <c r="V45" s="1">
        <v>0.8</v>
      </c>
      <c r="W45" s="1">
        <v>4.4000000000000004</v>
      </c>
      <c r="X45" s="1">
        <v>19.8</v>
      </c>
      <c r="Y45" s="1">
        <v>16.8</v>
      </c>
      <c r="Z45" s="1">
        <v>0.2</v>
      </c>
      <c r="AA45" s="1">
        <v>0.2</v>
      </c>
      <c r="AB45" s="1">
        <v>7.6</v>
      </c>
      <c r="AC45" s="1">
        <v>17.399999999999999</v>
      </c>
      <c r="AD45" s="1">
        <v>58</v>
      </c>
      <c r="AE45" s="1"/>
      <c r="AF45" s="1">
        <f>G45*P45</f>
        <v>8.959999999999992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13.41</v>
      </c>
      <c r="D46" s="1">
        <v>217.91200000000001</v>
      </c>
      <c r="E46" s="1">
        <v>51.109000000000002</v>
      </c>
      <c r="F46" s="1">
        <v>131.84800000000001</v>
      </c>
      <c r="G46" s="7">
        <v>1</v>
      </c>
      <c r="H46" s="1">
        <v>50</v>
      </c>
      <c r="I46" s="1" t="s">
        <v>37</v>
      </c>
      <c r="J46" s="1">
        <v>21.1</v>
      </c>
      <c r="K46" s="1">
        <f t="shared" si="8"/>
        <v>30.009</v>
      </c>
      <c r="L46" s="1"/>
      <c r="M46" s="1"/>
      <c r="N46" s="1"/>
      <c r="O46" s="1">
        <f t="shared" si="3"/>
        <v>10.2218</v>
      </c>
      <c r="P46" s="5"/>
      <c r="Q46" s="5"/>
      <c r="R46" s="1"/>
      <c r="S46" s="1">
        <f t="shared" si="4"/>
        <v>12.898706685710932</v>
      </c>
      <c r="T46" s="1">
        <f t="shared" si="5"/>
        <v>12.898706685710932</v>
      </c>
      <c r="U46" s="1">
        <v>7.8041999999999998</v>
      </c>
      <c r="V46" s="1">
        <v>12.151400000000001</v>
      </c>
      <c r="W46" s="1">
        <v>15.3994</v>
      </c>
      <c r="X46" s="1">
        <v>10.9754</v>
      </c>
      <c r="Y46" s="1">
        <v>8.2677999999999994</v>
      </c>
      <c r="Z46" s="1">
        <v>5.1520000000000001</v>
      </c>
      <c r="AA46" s="1">
        <v>5.9728000000000003</v>
      </c>
      <c r="AB46" s="1">
        <v>10.902200000000001</v>
      </c>
      <c r="AC46" s="1">
        <v>10.1562</v>
      </c>
      <c r="AD46" s="1">
        <v>7.3340000000000014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8" t="s">
        <v>88</v>
      </c>
      <c r="B47" s="18" t="s">
        <v>36</v>
      </c>
      <c r="C47" s="18">
        <v>69.427999999999997</v>
      </c>
      <c r="D47" s="18">
        <v>322.62799999999999</v>
      </c>
      <c r="E47" s="18">
        <v>68.927999999999997</v>
      </c>
      <c r="F47" s="18">
        <v>247.81200000000001</v>
      </c>
      <c r="G47" s="19">
        <v>1</v>
      </c>
      <c r="H47" s="18">
        <v>50</v>
      </c>
      <c r="I47" s="18" t="s">
        <v>37</v>
      </c>
      <c r="J47" s="18">
        <v>25</v>
      </c>
      <c r="K47" s="18">
        <f t="shared" si="8"/>
        <v>43.927999999999997</v>
      </c>
      <c r="L47" s="18"/>
      <c r="M47" s="18"/>
      <c r="N47" s="18"/>
      <c r="O47" s="18">
        <f t="shared" si="3"/>
        <v>13.785599999999999</v>
      </c>
      <c r="P47" s="20"/>
      <c r="Q47" s="20"/>
      <c r="R47" s="18"/>
      <c r="S47" s="18">
        <f t="shared" si="4"/>
        <v>17.976149025069642</v>
      </c>
      <c r="T47" s="18">
        <f t="shared" si="5"/>
        <v>17.976149025069642</v>
      </c>
      <c r="U47" s="18">
        <v>14.3576</v>
      </c>
      <c r="V47" s="18">
        <v>22.6172</v>
      </c>
      <c r="W47" s="18">
        <v>22.8812</v>
      </c>
      <c r="X47" s="18">
        <v>18.8276</v>
      </c>
      <c r="Y47" s="18">
        <v>16.799600000000002</v>
      </c>
      <c r="Z47" s="18">
        <v>17.805599999999998</v>
      </c>
      <c r="AA47" s="18">
        <v>18.7668</v>
      </c>
      <c r="AB47" s="18">
        <v>14.6434</v>
      </c>
      <c r="AC47" s="18">
        <v>13.037000000000001</v>
      </c>
      <c r="AD47" s="18">
        <v>18.209399999999999</v>
      </c>
      <c r="AE47" s="18" t="s">
        <v>56</v>
      </c>
      <c r="AF47" s="18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81.820999999999998</v>
      </c>
      <c r="D48" s="1">
        <v>268.18200000000002</v>
      </c>
      <c r="E48" s="1">
        <v>80.313999999999993</v>
      </c>
      <c r="F48" s="1">
        <v>224.93299999999999</v>
      </c>
      <c r="G48" s="7">
        <v>1</v>
      </c>
      <c r="H48" s="1">
        <v>40</v>
      </c>
      <c r="I48" s="1" t="s">
        <v>37</v>
      </c>
      <c r="J48" s="1">
        <v>44.9</v>
      </c>
      <c r="K48" s="1">
        <f t="shared" si="8"/>
        <v>35.413999999999994</v>
      </c>
      <c r="L48" s="1"/>
      <c r="M48" s="1"/>
      <c r="N48" s="1"/>
      <c r="O48" s="1">
        <f t="shared" si="3"/>
        <v>16.062799999999999</v>
      </c>
      <c r="P48" s="5"/>
      <c r="Q48" s="5"/>
      <c r="R48" s="1"/>
      <c r="S48" s="1">
        <f t="shared" si="4"/>
        <v>14.003349353786389</v>
      </c>
      <c r="T48" s="1">
        <f t="shared" si="5"/>
        <v>14.003349353786389</v>
      </c>
      <c r="U48" s="1">
        <v>16.366800000000001</v>
      </c>
      <c r="V48" s="1">
        <v>26.561399999999999</v>
      </c>
      <c r="W48" s="1">
        <v>25.423200000000001</v>
      </c>
      <c r="X48" s="1">
        <v>14.5496</v>
      </c>
      <c r="Y48" s="1">
        <v>13.962400000000001</v>
      </c>
      <c r="Z48" s="1">
        <v>25.3582</v>
      </c>
      <c r="AA48" s="1">
        <v>24.7578</v>
      </c>
      <c r="AB48" s="1">
        <v>16.278199999999998</v>
      </c>
      <c r="AC48" s="1">
        <v>22.160399999999999</v>
      </c>
      <c r="AD48" s="1">
        <v>19.5336</v>
      </c>
      <c r="AE48" s="1"/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42</v>
      </c>
      <c r="C49" s="1">
        <v>69</v>
      </c>
      <c r="D49" s="1">
        <v>188</v>
      </c>
      <c r="E49" s="1">
        <v>67</v>
      </c>
      <c r="F49" s="1">
        <v>114</v>
      </c>
      <c r="G49" s="7">
        <v>0.45</v>
      </c>
      <c r="H49" s="1">
        <v>50</v>
      </c>
      <c r="I49" s="1" t="s">
        <v>37</v>
      </c>
      <c r="J49" s="1">
        <v>30</v>
      </c>
      <c r="K49" s="1">
        <f t="shared" si="8"/>
        <v>37</v>
      </c>
      <c r="L49" s="1"/>
      <c r="M49" s="1"/>
      <c r="N49" s="1">
        <v>12</v>
      </c>
      <c r="O49" s="1">
        <f t="shared" si="3"/>
        <v>13.4</v>
      </c>
      <c r="P49" s="5">
        <f t="shared" si="7"/>
        <v>21.400000000000006</v>
      </c>
      <c r="Q49" s="5"/>
      <c r="R49" s="1"/>
      <c r="S49" s="1">
        <f t="shared" si="4"/>
        <v>11</v>
      </c>
      <c r="T49" s="1">
        <f t="shared" si="5"/>
        <v>9.4029850746268657</v>
      </c>
      <c r="U49" s="1">
        <v>12.8</v>
      </c>
      <c r="V49" s="1">
        <v>15.2</v>
      </c>
      <c r="W49" s="1">
        <v>16.399999999999999</v>
      </c>
      <c r="X49" s="1">
        <v>14.6</v>
      </c>
      <c r="Y49" s="1">
        <v>14.6</v>
      </c>
      <c r="Z49" s="1">
        <v>10.4</v>
      </c>
      <c r="AA49" s="1">
        <v>13.4</v>
      </c>
      <c r="AB49" s="1">
        <v>18.8</v>
      </c>
      <c r="AC49" s="1">
        <v>16.600000000000001</v>
      </c>
      <c r="AD49" s="1">
        <v>17.399999999999999</v>
      </c>
      <c r="AE49" s="1"/>
      <c r="AF49" s="1">
        <f>G49*P49</f>
        <v>9.6300000000000026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91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8"/>
        <v>0</v>
      </c>
      <c r="L50" s="1"/>
      <c r="M50" s="1"/>
      <c r="N50" s="16"/>
      <c r="O50" s="1">
        <f t="shared" si="3"/>
        <v>0</v>
      </c>
      <c r="P50" s="17">
        <v>4</v>
      </c>
      <c r="Q50" s="5"/>
      <c r="R50" s="1"/>
      <c r="S50" s="1" t="e">
        <f t="shared" si="4"/>
        <v>#DIV/0!</v>
      </c>
      <c r="T50" s="1" t="e">
        <f t="shared" si="5"/>
        <v>#DIV/0!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6" t="s">
        <v>92</v>
      </c>
      <c r="AF50" s="1">
        <f>G50*P50</f>
        <v>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42</v>
      </c>
      <c r="C51" s="1">
        <v>20</v>
      </c>
      <c r="D51" s="1">
        <v>145</v>
      </c>
      <c r="E51" s="1">
        <v>44</v>
      </c>
      <c r="F51" s="1">
        <v>95</v>
      </c>
      <c r="G51" s="7">
        <v>0.4</v>
      </c>
      <c r="H51" s="1">
        <v>40</v>
      </c>
      <c r="I51" s="1" t="s">
        <v>37</v>
      </c>
      <c r="J51" s="1">
        <v>24</v>
      </c>
      <c r="K51" s="1">
        <f t="shared" si="8"/>
        <v>20</v>
      </c>
      <c r="L51" s="1"/>
      <c r="M51" s="1"/>
      <c r="N51" s="1"/>
      <c r="O51" s="1">
        <f t="shared" si="3"/>
        <v>8.8000000000000007</v>
      </c>
      <c r="P51" s="5"/>
      <c r="Q51" s="5"/>
      <c r="R51" s="1"/>
      <c r="S51" s="1">
        <f t="shared" si="4"/>
        <v>10.795454545454545</v>
      </c>
      <c r="T51" s="1">
        <f t="shared" si="5"/>
        <v>10.795454545454545</v>
      </c>
      <c r="U51" s="1">
        <v>8.1999999999999993</v>
      </c>
      <c r="V51" s="1">
        <v>12.4</v>
      </c>
      <c r="W51" s="1">
        <v>12.2</v>
      </c>
      <c r="X51" s="1">
        <v>8.8000000000000007</v>
      </c>
      <c r="Y51" s="1">
        <v>8.6</v>
      </c>
      <c r="Z51" s="1">
        <v>9.8000000000000007</v>
      </c>
      <c r="AA51" s="1">
        <v>12.2</v>
      </c>
      <c r="AB51" s="1">
        <v>9</v>
      </c>
      <c r="AC51" s="1">
        <v>5.8</v>
      </c>
      <c r="AD51" s="1">
        <v>9</v>
      </c>
      <c r="AE51" s="1" t="s">
        <v>94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42</v>
      </c>
      <c r="C52" s="1">
        <v>70</v>
      </c>
      <c r="D52" s="1">
        <v>155</v>
      </c>
      <c r="E52" s="1">
        <v>49</v>
      </c>
      <c r="F52" s="1">
        <v>122</v>
      </c>
      <c r="G52" s="7">
        <v>0.4</v>
      </c>
      <c r="H52" s="1">
        <v>40</v>
      </c>
      <c r="I52" s="1" t="s">
        <v>37</v>
      </c>
      <c r="J52" s="1">
        <v>29</v>
      </c>
      <c r="K52" s="1">
        <f t="shared" si="8"/>
        <v>20</v>
      </c>
      <c r="L52" s="1"/>
      <c r="M52" s="1"/>
      <c r="N52" s="1"/>
      <c r="O52" s="1">
        <f t="shared" si="3"/>
        <v>9.8000000000000007</v>
      </c>
      <c r="P52" s="5"/>
      <c r="Q52" s="5"/>
      <c r="R52" s="1"/>
      <c r="S52" s="1">
        <f t="shared" si="4"/>
        <v>12.448979591836734</v>
      </c>
      <c r="T52" s="1">
        <f t="shared" si="5"/>
        <v>12.448979591836734</v>
      </c>
      <c r="U52" s="1">
        <v>9.8000000000000007</v>
      </c>
      <c r="V52" s="1">
        <v>15</v>
      </c>
      <c r="W52" s="1">
        <v>15.6</v>
      </c>
      <c r="X52" s="1">
        <v>13.2</v>
      </c>
      <c r="Y52" s="1">
        <v>14.6</v>
      </c>
      <c r="Z52" s="1">
        <v>12</v>
      </c>
      <c r="AA52" s="1">
        <v>12.4</v>
      </c>
      <c r="AB52" s="1">
        <v>9.6</v>
      </c>
      <c r="AC52" s="1">
        <v>9</v>
      </c>
      <c r="AD52" s="1">
        <v>15.4</v>
      </c>
      <c r="AE52" s="1"/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96</v>
      </c>
      <c r="B53" s="13" t="s">
        <v>36</v>
      </c>
      <c r="C53" s="13"/>
      <c r="D53" s="13"/>
      <c r="E53" s="13"/>
      <c r="F53" s="13"/>
      <c r="G53" s="14">
        <v>0</v>
      </c>
      <c r="H53" s="13">
        <v>50</v>
      </c>
      <c r="I53" s="13" t="s">
        <v>37</v>
      </c>
      <c r="J53" s="13"/>
      <c r="K53" s="13">
        <f t="shared" si="8"/>
        <v>0</v>
      </c>
      <c r="L53" s="13"/>
      <c r="M53" s="13"/>
      <c r="N53" s="13"/>
      <c r="O53" s="13">
        <f t="shared" si="3"/>
        <v>0</v>
      </c>
      <c r="P53" s="15"/>
      <c r="Q53" s="15"/>
      <c r="R53" s="13"/>
      <c r="S53" s="13" t="e">
        <f t="shared" si="4"/>
        <v>#DIV/0!</v>
      </c>
      <c r="T53" s="13" t="e">
        <f t="shared" si="5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-0.08</v>
      </c>
      <c r="AC53" s="13">
        <v>-0.08</v>
      </c>
      <c r="AD53" s="13">
        <v>0</v>
      </c>
      <c r="AE53" s="13" t="s">
        <v>65</v>
      </c>
      <c r="AF53" s="13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8" t="s">
        <v>97</v>
      </c>
      <c r="B54" s="18" t="s">
        <v>36</v>
      </c>
      <c r="C54" s="18">
        <v>21.843</v>
      </c>
      <c r="D54" s="18">
        <v>366.82100000000003</v>
      </c>
      <c r="E54" s="18">
        <v>62.771000000000001</v>
      </c>
      <c r="F54" s="18">
        <v>277.94499999999999</v>
      </c>
      <c r="G54" s="19">
        <v>1</v>
      </c>
      <c r="H54" s="18">
        <v>50</v>
      </c>
      <c r="I54" s="18" t="s">
        <v>37</v>
      </c>
      <c r="J54" s="18">
        <v>51</v>
      </c>
      <c r="K54" s="18">
        <f t="shared" si="8"/>
        <v>11.771000000000001</v>
      </c>
      <c r="L54" s="18"/>
      <c r="M54" s="18"/>
      <c r="N54" s="18"/>
      <c r="O54" s="18">
        <f t="shared" si="3"/>
        <v>12.5542</v>
      </c>
      <c r="P54" s="20"/>
      <c r="Q54" s="20"/>
      <c r="R54" s="18"/>
      <c r="S54" s="18">
        <f t="shared" si="4"/>
        <v>22.139602682767521</v>
      </c>
      <c r="T54" s="18">
        <f t="shared" si="5"/>
        <v>22.139602682767521</v>
      </c>
      <c r="U54" s="18">
        <v>11.7226</v>
      </c>
      <c r="V54" s="18">
        <v>24.619800000000001</v>
      </c>
      <c r="W54" s="18">
        <v>24.92</v>
      </c>
      <c r="X54" s="18">
        <v>14.3706</v>
      </c>
      <c r="Y54" s="18">
        <v>13.285</v>
      </c>
      <c r="Z54" s="18">
        <v>13.5448</v>
      </c>
      <c r="AA54" s="18">
        <v>13.8096</v>
      </c>
      <c r="AB54" s="18">
        <v>12.4072</v>
      </c>
      <c r="AC54" s="18">
        <v>12.1472</v>
      </c>
      <c r="AD54" s="18">
        <v>20.076599999999999</v>
      </c>
      <c r="AE54" s="18" t="s">
        <v>56</v>
      </c>
      <c r="AF54" s="18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36</v>
      </c>
      <c r="C55" s="1">
        <v>34.747999999999998</v>
      </c>
      <c r="D55" s="1">
        <v>50.48</v>
      </c>
      <c r="E55" s="1">
        <v>20.532</v>
      </c>
      <c r="F55" s="1">
        <v>34.112000000000002</v>
      </c>
      <c r="G55" s="7">
        <v>1</v>
      </c>
      <c r="H55" s="1">
        <v>50</v>
      </c>
      <c r="I55" s="1" t="s">
        <v>37</v>
      </c>
      <c r="J55" s="1">
        <v>5.3</v>
      </c>
      <c r="K55" s="1">
        <f t="shared" si="8"/>
        <v>15.231999999999999</v>
      </c>
      <c r="L55" s="1"/>
      <c r="M55" s="1"/>
      <c r="N55" s="1"/>
      <c r="O55" s="1">
        <f t="shared" si="3"/>
        <v>4.1063999999999998</v>
      </c>
      <c r="P55" s="5">
        <f t="shared" ref="P54:P61" si="9">11*O55-N55-F55</f>
        <v>11.058399999999999</v>
      </c>
      <c r="Q55" s="5"/>
      <c r="R55" s="1"/>
      <c r="S55" s="1">
        <f t="shared" si="4"/>
        <v>11</v>
      </c>
      <c r="T55" s="1">
        <f t="shared" si="5"/>
        <v>8.3070329242158589</v>
      </c>
      <c r="U55" s="1">
        <v>4.1037999999999997</v>
      </c>
      <c r="V55" s="1">
        <v>9.670399999999999</v>
      </c>
      <c r="W55" s="1">
        <v>9.6656000000000013</v>
      </c>
      <c r="X55" s="1">
        <v>7.008</v>
      </c>
      <c r="Y55" s="1">
        <v>6.741200000000001</v>
      </c>
      <c r="Z55" s="1">
        <v>7.2361999999999993</v>
      </c>
      <c r="AA55" s="1">
        <v>7.2361999999999993</v>
      </c>
      <c r="AB55" s="1">
        <v>2.9860000000000002</v>
      </c>
      <c r="AC55" s="1">
        <v>3.2526000000000002</v>
      </c>
      <c r="AD55" s="1">
        <v>8.8819999999999997</v>
      </c>
      <c r="AE55" s="1"/>
      <c r="AF55" s="1">
        <f>G55*P55</f>
        <v>11.058399999999999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42</v>
      </c>
      <c r="C56" s="1">
        <v>81</v>
      </c>
      <c r="D56" s="1">
        <v>101</v>
      </c>
      <c r="E56" s="1">
        <v>51</v>
      </c>
      <c r="F56" s="1">
        <v>76</v>
      </c>
      <c r="G56" s="7">
        <v>0.4</v>
      </c>
      <c r="H56" s="1">
        <v>50</v>
      </c>
      <c r="I56" s="1" t="s">
        <v>37</v>
      </c>
      <c r="J56" s="1">
        <v>21</v>
      </c>
      <c r="K56" s="1">
        <f t="shared" si="8"/>
        <v>30</v>
      </c>
      <c r="L56" s="1"/>
      <c r="M56" s="1"/>
      <c r="N56" s="1">
        <v>51.400000000000013</v>
      </c>
      <c r="O56" s="1">
        <f t="shared" si="3"/>
        <v>10.199999999999999</v>
      </c>
      <c r="P56" s="5"/>
      <c r="Q56" s="5"/>
      <c r="R56" s="1"/>
      <c r="S56" s="1">
        <f t="shared" si="4"/>
        <v>12.490196078431374</v>
      </c>
      <c r="T56" s="1">
        <f t="shared" si="5"/>
        <v>12.490196078431374</v>
      </c>
      <c r="U56" s="1">
        <v>12.8</v>
      </c>
      <c r="V56" s="1">
        <v>11</v>
      </c>
      <c r="W56" s="1">
        <v>9.6</v>
      </c>
      <c r="X56" s="1">
        <v>11</v>
      </c>
      <c r="Y56" s="1">
        <v>13.2</v>
      </c>
      <c r="Z56" s="1">
        <v>10.4</v>
      </c>
      <c r="AA56" s="1">
        <v>9</v>
      </c>
      <c r="AB56" s="1">
        <v>11.8</v>
      </c>
      <c r="AC56" s="1">
        <v>10.8</v>
      </c>
      <c r="AD56" s="1">
        <v>6.8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42</v>
      </c>
      <c r="C57" s="1">
        <v>196</v>
      </c>
      <c r="D57" s="1">
        <v>966</v>
      </c>
      <c r="E57" s="1">
        <v>314</v>
      </c>
      <c r="F57" s="1">
        <v>630</v>
      </c>
      <c r="G57" s="7">
        <v>0.4</v>
      </c>
      <c r="H57" s="1">
        <v>40</v>
      </c>
      <c r="I57" s="1" t="s">
        <v>37</v>
      </c>
      <c r="J57" s="1">
        <v>180</v>
      </c>
      <c r="K57" s="1">
        <f t="shared" si="8"/>
        <v>134</v>
      </c>
      <c r="L57" s="1"/>
      <c r="M57" s="1"/>
      <c r="N57" s="1"/>
      <c r="O57" s="1">
        <f t="shared" si="3"/>
        <v>62.8</v>
      </c>
      <c r="P57" s="5">
        <f t="shared" si="9"/>
        <v>60.799999999999955</v>
      </c>
      <c r="Q57" s="5"/>
      <c r="R57" s="1"/>
      <c r="S57" s="1">
        <f t="shared" si="4"/>
        <v>11</v>
      </c>
      <c r="T57" s="1">
        <f t="shared" si="5"/>
        <v>10.031847133757962</v>
      </c>
      <c r="U57" s="1">
        <v>65.8</v>
      </c>
      <c r="V57" s="1">
        <v>87.2</v>
      </c>
      <c r="W57" s="1">
        <v>92.8</v>
      </c>
      <c r="X57" s="1">
        <v>66.400000000000006</v>
      </c>
      <c r="Y57" s="1">
        <v>65</v>
      </c>
      <c r="Z57" s="1">
        <v>79.400000000000006</v>
      </c>
      <c r="AA57" s="1">
        <v>76.8</v>
      </c>
      <c r="AB57" s="1">
        <v>79</v>
      </c>
      <c r="AC57" s="1">
        <v>80.599999999999994</v>
      </c>
      <c r="AD57" s="1">
        <v>71.400000000000006</v>
      </c>
      <c r="AE57" s="1"/>
      <c r="AF57" s="1">
        <f>G57*P57</f>
        <v>24.319999999999983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42</v>
      </c>
      <c r="C58" s="1">
        <v>233</v>
      </c>
      <c r="D58" s="1">
        <v>712</v>
      </c>
      <c r="E58" s="1">
        <v>235</v>
      </c>
      <c r="F58" s="1">
        <v>474</v>
      </c>
      <c r="G58" s="7">
        <v>0.4</v>
      </c>
      <c r="H58" s="1">
        <v>40</v>
      </c>
      <c r="I58" s="1" t="s">
        <v>37</v>
      </c>
      <c r="J58" s="1">
        <v>136</v>
      </c>
      <c r="K58" s="1">
        <f t="shared" si="8"/>
        <v>99</v>
      </c>
      <c r="L58" s="1"/>
      <c r="M58" s="1"/>
      <c r="N58" s="1"/>
      <c r="O58" s="1">
        <f t="shared" si="3"/>
        <v>47</v>
      </c>
      <c r="P58" s="5">
        <f t="shared" si="9"/>
        <v>43</v>
      </c>
      <c r="Q58" s="5"/>
      <c r="R58" s="1"/>
      <c r="S58" s="1">
        <f t="shared" si="4"/>
        <v>11</v>
      </c>
      <c r="T58" s="1">
        <f t="shared" si="5"/>
        <v>10.085106382978724</v>
      </c>
      <c r="U58" s="1">
        <v>46.4</v>
      </c>
      <c r="V58" s="1">
        <v>65.2</v>
      </c>
      <c r="W58" s="1">
        <v>69</v>
      </c>
      <c r="X58" s="1">
        <v>56.6</v>
      </c>
      <c r="Y58" s="1">
        <v>57.4</v>
      </c>
      <c r="Z58" s="1">
        <v>35</v>
      </c>
      <c r="AA58" s="1">
        <v>34.799999999999997</v>
      </c>
      <c r="AB58" s="1">
        <v>67.2</v>
      </c>
      <c r="AC58" s="1">
        <v>61.4</v>
      </c>
      <c r="AD58" s="1">
        <v>41.4</v>
      </c>
      <c r="AE58" s="1"/>
      <c r="AF58" s="1">
        <f>G58*P58</f>
        <v>17.2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36</v>
      </c>
      <c r="C59" s="1">
        <v>91.388000000000005</v>
      </c>
      <c r="D59" s="1">
        <v>783.20399999999995</v>
      </c>
      <c r="E59" s="1">
        <v>104.59</v>
      </c>
      <c r="F59" s="1">
        <v>226.36699999999999</v>
      </c>
      <c r="G59" s="7">
        <v>1</v>
      </c>
      <c r="H59" s="1">
        <v>40</v>
      </c>
      <c r="I59" s="1" t="s">
        <v>37</v>
      </c>
      <c r="J59" s="1">
        <v>67.400000000000006</v>
      </c>
      <c r="K59" s="1">
        <f t="shared" si="8"/>
        <v>37.19</v>
      </c>
      <c r="L59" s="1"/>
      <c r="M59" s="1"/>
      <c r="N59" s="1"/>
      <c r="O59" s="1">
        <f t="shared" si="3"/>
        <v>20.917999999999999</v>
      </c>
      <c r="P59" s="5">
        <f t="shared" si="9"/>
        <v>3.7309999999999945</v>
      </c>
      <c r="Q59" s="5"/>
      <c r="R59" s="1"/>
      <c r="S59" s="1">
        <f t="shared" si="4"/>
        <v>11</v>
      </c>
      <c r="T59" s="1">
        <f t="shared" si="5"/>
        <v>10.821636867769385</v>
      </c>
      <c r="U59" s="1">
        <v>20.0944</v>
      </c>
      <c r="V59" s="1">
        <v>28.837199999999999</v>
      </c>
      <c r="W59" s="1">
        <v>31.286799999999999</v>
      </c>
      <c r="X59" s="1">
        <v>22.5578</v>
      </c>
      <c r="Y59" s="1">
        <v>23.736799999999999</v>
      </c>
      <c r="Z59" s="1">
        <v>26.683199999999999</v>
      </c>
      <c r="AA59" s="1">
        <v>25.484999999999999</v>
      </c>
      <c r="AB59" s="1">
        <v>18.648399999999999</v>
      </c>
      <c r="AC59" s="1">
        <v>16.868600000000001</v>
      </c>
      <c r="AD59" s="1">
        <v>21.645399999999999</v>
      </c>
      <c r="AE59" s="1"/>
      <c r="AF59" s="1">
        <f>G59*P59</f>
        <v>3.7309999999999945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36</v>
      </c>
      <c r="C60" s="1">
        <v>104.819</v>
      </c>
      <c r="D60" s="1">
        <v>354.863</v>
      </c>
      <c r="E60" s="1">
        <v>92.436999999999998</v>
      </c>
      <c r="F60" s="1">
        <v>243.47499999999999</v>
      </c>
      <c r="G60" s="7">
        <v>1</v>
      </c>
      <c r="H60" s="1">
        <v>40</v>
      </c>
      <c r="I60" s="1" t="s">
        <v>37</v>
      </c>
      <c r="J60" s="1">
        <v>46.8</v>
      </c>
      <c r="K60" s="1">
        <f t="shared" si="8"/>
        <v>45.637</v>
      </c>
      <c r="L60" s="1"/>
      <c r="M60" s="1"/>
      <c r="N60" s="1"/>
      <c r="O60" s="1">
        <f t="shared" si="3"/>
        <v>18.487400000000001</v>
      </c>
      <c r="P60" s="5"/>
      <c r="Q60" s="5"/>
      <c r="R60" s="1"/>
      <c r="S60" s="1">
        <f t="shared" si="4"/>
        <v>13.169780499150772</v>
      </c>
      <c r="T60" s="1">
        <f t="shared" si="5"/>
        <v>13.169780499150772</v>
      </c>
      <c r="U60" s="1">
        <v>18.305199999999999</v>
      </c>
      <c r="V60" s="1">
        <v>29.071200000000001</v>
      </c>
      <c r="W60" s="1">
        <v>32.157400000000003</v>
      </c>
      <c r="X60" s="1">
        <v>25.710999999999999</v>
      </c>
      <c r="Y60" s="1">
        <v>25.7178</v>
      </c>
      <c r="Z60" s="1">
        <v>30.105799999999999</v>
      </c>
      <c r="AA60" s="1">
        <v>29.1098</v>
      </c>
      <c r="AB60" s="1">
        <v>22.984200000000001</v>
      </c>
      <c r="AC60" s="1">
        <v>21.716000000000001</v>
      </c>
      <c r="AD60" s="1">
        <v>27.326599999999999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36</v>
      </c>
      <c r="C61" s="1">
        <v>83.408000000000001</v>
      </c>
      <c r="D61" s="1">
        <v>360.42899999999997</v>
      </c>
      <c r="E61" s="1">
        <v>109.845</v>
      </c>
      <c r="F61" s="1">
        <v>249.78800000000001</v>
      </c>
      <c r="G61" s="7">
        <v>1</v>
      </c>
      <c r="H61" s="1">
        <v>40</v>
      </c>
      <c r="I61" s="1" t="s">
        <v>37</v>
      </c>
      <c r="J61" s="1">
        <v>65.7</v>
      </c>
      <c r="K61" s="1">
        <f t="shared" si="8"/>
        <v>44.144999999999996</v>
      </c>
      <c r="L61" s="1"/>
      <c r="M61" s="1"/>
      <c r="N61" s="1"/>
      <c r="O61" s="1">
        <f t="shared" si="3"/>
        <v>21.969000000000001</v>
      </c>
      <c r="P61" s="5"/>
      <c r="Q61" s="5"/>
      <c r="R61" s="1"/>
      <c r="S61" s="1">
        <f t="shared" si="4"/>
        <v>11.370021393782148</v>
      </c>
      <c r="T61" s="1">
        <f t="shared" si="5"/>
        <v>11.370021393782148</v>
      </c>
      <c r="U61" s="1">
        <v>19.876000000000001</v>
      </c>
      <c r="V61" s="1">
        <v>31.5914</v>
      </c>
      <c r="W61" s="1">
        <v>35.535200000000003</v>
      </c>
      <c r="X61" s="1">
        <v>23.951799999999999</v>
      </c>
      <c r="Y61" s="1">
        <v>24.785399999999999</v>
      </c>
      <c r="Z61" s="1">
        <v>31.786999999999999</v>
      </c>
      <c r="AA61" s="1">
        <v>31.1922</v>
      </c>
      <c r="AB61" s="1">
        <v>26.758600000000001</v>
      </c>
      <c r="AC61" s="1">
        <v>26.428799999999999</v>
      </c>
      <c r="AD61" s="1">
        <v>32.096400000000003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36</v>
      </c>
      <c r="C62" s="13"/>
      <c r="D62" s="13"/>
      <c r="E62" s="13"/>
      <c r="F62" s="13"/>
      <c r="G62" s="14">
        <v>0</v>
      </c>
      <c r="H62" s="13">
        <v>30</v>
      </c>
      <c r="I62" s="13" t="s">
        <v>37</v>
      </c>
      <c r="J62" s="13"/>
      <c r="K62" s="13">
        <f t="shared" si="8"/>
        <v>0</v>
      </c>
      <c r="L62" s="13"/>
      <c r="M62" s="13"/>
      <c r="N62" s="13"/>
      <c r="O62" s="13">
        <f t="shared" si="3"/>
        <v>0</v>
      </c>
      <c r="P62" s="15"/>
      <c r="Q62" s="15"/>
      <c r="R62" s="13"/>
      <c r="S62" s="13" t="e">
        <f t="shared" si="4"/>
        <v>#DIV/0!</v>
      </c>
      <c r="T62" s="13" t="e">
        <f t="shared" si="5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 t="s">
        <v>65</v>
      </c>
      <c r="AF62" s="13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42</v>
      </c>
      <c r="C63" s="13"/>
      <c r="D63" s="13"/>
      <c r="E63" s="13"/>
      <c r="F63" s="13"/>
      <c r="G63" s="14">
        <v>0</v>
      </c>
      <c r="H63" s="13">
        <v>60</v>
      </c>
      <c r="I63" s="13" t="s">
        <v>37</v>
      </c>
      <c r="J63" s="13"/>
      <c r="K63" s="13">
        <f t="shared" si="8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65</v>
      </c>
      <c r="AF63" s="13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8"/>
        <v>0</v>
      </c>
      <c r="L64" s="13"/>
      <c r="M64" s="13"/>
      <c r="N64" s="13"/>
      <c r="O64" s="13">
        <f t="shared" si="3"/>
        <v>0</v>
      </c>
      <c r="P64" s="15"/>
      <c r="Q64" s="15"/>
      <c r="R64" s="13"/>
      <c r="S64" s="13" t="e">
        <f t="shared" si="4"/>
        <v>#DIV/0!</v>
      </c>
      <c r="T64" s="13" t="e">
        <f t="shared" si="5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 t="s">
        <v>65</v>
      </c>
      <c r="AF64" s="13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108</v>
      </c>
      <c r="B65" s="13" t="s">
        <v>42</v>
      </c>
      <c r="C65" s="13"/>
      <c r="D65" s="13"/>
      <c r="E65" s="13"/>
      <c r="F65" s="13"/>
      <c r="G65" s="14">
        <v>0</v>
      </c>
      <c r="H65" s="13">
        <v>50</v>
      </c>
      <c r="I65" s="13" t="s">
        <v>37</v>
      </c>
      <c r="J65" s="13"/>
      <c r="K65" s="13">
        <f t="shared" si="8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65</v>
      </c>
      <c r="AF65" s="13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109</v>
      </c>
      <c r="B66" s="13" t="s">
        <v>42</v>
      </c>
      <c r="C66" s="13"/>
      <c r="D66" s="13"/>
      <c r="E66" s="13"/>
      <c r="F66" s="13"/>
      <c r="G66" s="14">
        <v>0</v>
      </c>
      <c r="H66" s="13">
        <v>30</v>
      </c>
      <c r="I66" s="13" t="s">
        <v>37</v>
      </c>
      <c r="J66" s="13"/>
      <c r="K66" s="13">
        <f t="shared" si="8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65</v>
      </c>
      <c r="AF66" s="13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110</v>
      </c>
      <c r="B67" s="13" t="s">
        <v>42</v>
      </c>
      <c r="C67" s="13"/>
      <c r="D67" s="13"/>
      <c r="E67" s="13"/>
      <c r="F67" s="13"/>
      <c r="G67" s="14">
        <v>0</v>
      </c>
      <c r="H67" s="13">
        <v>55</v>
      </c>
      <c r="I67" s="13" t="s">
        <v>37</v>
      </c>
      <c r="J67" s="13"/>
      <c r="K67" s="13">
        <f t="shared" si="8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 t="s">
        <v>65</v>
      </c>
      <c r="AF67" s="1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111</v>
      </c>
      <c r="B68" s="13" t="s">
        <v>42</v>
      </c>
      <c r="C68" s="13"/>
      <c r="D68" s="13"/>
      <c r="E68" s="13"/>
      <c r="F68" s="13"/>
      <c r="G68" s="14">
        <v>0</v>
      </c>
      <c r="H68" s="13">
        <v>40</v>
      </c>
      <c r="I68" s="13" t="s">
        <v>37</v>
      </c>
      <c r="J68" s="13"/>
      <c r="K68" s="13">
        <f t="shared" si="8"/>
        <v>0</v>
      </c>
      <c r="L68" s="13"/>
      <c r="M68" s="13"/>
      <c r="N68" s="13"/>
      <c r="O68" s="13">
        <f t="shared" si="3"/>
        <v>0</v>
      </c>
      <c r="P68" s="15"/>
      <c r="Q68" s="15"/>
      <c r="R68" s="13"/>
      <c r="S68" s="13" t="e">
        <f t="shared" si="4"/>
        <v>#DIV/0!</v>
      </c>
      <c r="T68" s="13" t="e">
        <f t="shared" si="5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-0.4</v>
      </c>
      <c r="AA68" s="13">
        <v>-0.4</v>
      </c>
      <c r="AB68" s="13">
        <v>-0.6</v>
      </c>
      <c r="AC68" s="13">
        <v>-0.6</v>
      </c>
      <c r="AD68" s="13">
        <v>-0.6</v>
      </c>
      <c r="AE68" s="13" t="s">
        <v>65</v>
      </c>
      <c r="AF68" s="13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42</v>
      </c>
      <c r="C69" s="1">
        <v>67</v>
      </c>
      <c r="D69" s="1">
        <v>57</v>
      </c>
      <c r="E69" s="1">
        <v>37</v>
      </c>
      <c r="F69" s="1">
        <v>44</v>
      </c>
      <c r="G69" s="7">
        <v>0.4</v>
      </c>
      <c r="H69" s="1">
        <v>50</v>
      </c>
      <c r="I69" s="1" t="s">
        <v>37</v>
      </c>
      <c r="J69" s="1">
        <v>10</v>
      </c>
      <c r="K69" s="1">
        <f t="shared" si="8"/>
        <v>27</v>
      </c>
      <c r="L69" s="1"/>
      <c r="M69" s="1"/>
      <c r="N69" s="1">
        <v>41.400000000000013</v>
      </c>
      <c r="O69" s="1">
        <f t="shared" si="3"/>
        <v>7.4</v>
      </c>
      <c r="P69" s="5"/>
      <c r="Q69" s="5"/>
      <c r="R69" s="1"/>
      <c r="S69" s="1">
        <f t="shared" si="4"/>
        <v>11.54054054054054</v>
      </c>
      <c r="T69" s="1">
        <f t="shared" si="5"/>
        <v>11.54054054054054</v>
      </c>
      <c r="U69" s="1">
        <v>8.1999999999999993</v>
      </c>
      <c r="V69" s="1">
        <v>7</v>
      </c>
      <c r="W69" s="1">
        <v>7</v>
      </c>
      <c r="X69" s="1">
        <v>8.4</v>
      </c>
      <c r="Y69" s="1">
        <v>9.1999999999999993</v>
      </c>
      <c r="Z69" s="1">
        <v>8.4</v>
      </c>
      <c r="AA69" s="1">
        <v>7</v>
      </c>
      <c r="AB69" s="1">
        <v>6.8</v>
      </c>
      <c r="AC69" s="1">
        <v>6</v>
      </c>
      <c r="AD69" s="1">
        <v>9.4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113</v>
      </c>
      <c r="B70" s="13" t="s">
        <v>42</v>
      </c>
      <c r="C70" s="13"/>
      <c r="D70" s="13"/>
      <c r="E70" s="13"/>
      <c r="F70" s="13"/>
      <c r="G70" s="14">
        <v>0</v>
      </c>
      <c r="H70" s="13">
        <v>55</v>
      </c>
      <c r="I70" s="13" t="s">
        <v>37</v>
      </c>
      <c r="J70" s="13"/>
      <c r="K70" s="13">
        <f t="shared" ref="K70:K97" si="10">E70-J70</f>
        <v>0</v>
      </c>
      <c r="L70" s="13"/>
      <c r="M70" s="13"/>
      <c r="N70" s="13"/>
      <c r="O70" s="13">
        <f t="shared" si="3"/>
        <v>0</v>
      </c>
      <c r="P70" s="15"/>
      <c r="Q70" s="15"/>
      <c r="R70" s="13"/>
      <c r="S70" s="13" t="e">
        <f t="shared" si="4"/>
        <v>#DIV/0!</v>
      </c>
      <c r="T70" s="13" t="e">
        <f t="shared" si="5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65</v>
      </c>
      <c r="AF70" s="13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114</v>
      </c>
      <c r="B71" s="13" t="s">
        <v>36</v>
      </c>
      <c r="C71" s="13"/>
      <c r="D71" s="13"/>
      <c r="E71" s="13"/>
      <c r="F71" s="13"/>
      <c r="G71" s="14">
        <v>0</v>
      </c>
      <c r="H71" s="13">
        <v>55</v>
      </c>
      <c r="I71" s="13" t="s">
        <v>37</v>
      </c>
      <c r="J71" s="13"/>
      <c r="K71" s="13">
        <f t="shared" si="10"/>
        <v>0</v>
      </c>
      <c r="L71" s="13"/>
      <c r="M71" s="13"/>
      <c r="N71" s="13"/>
      <c r="O71" s="13">
        <f t="shared" ref="O71:O97" si="11">E71/5</f>
        <v>0</v>
      </c>
      <c r="P71" s="15"/>
      <c r="Q71" s="15"/>
      <c r="R71" s="13"/>
      <c r="S71" s="13" t="e">
        <f t="shared" ref="S71:S97" si="12">(F71+N71+P71)/O71</f>
        <v>#DIV/0!</v>
      </c>
      <c r="T71" s="13" t="e">
        <f t="shared" ref="T71:T97" si="13">(F71+N71)/O71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 t="s">
        <v>115</v>
      </c>
      <c r="AF71" s="13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116</v>
      </c>
      <c r="B72" s="10" t="s">
        <v>36</v>
      </c>
      <c r="C72" s="10">
        <v>-2.4769999999999999</v>
      </c>
      <c r="D72" s="10">
        <v>2.4769999999999999</v>
      </c>
      <c r="E72" s="10">
        <v>-0.56999999999999995</v>
      </c>
      <c r="F72" s="10"/>
      <c r="G72" s="11">
        <v>0</v>
      </c>
      <c r="H72" s="10">
        <v>50</v>
      </c>
      <c r="I72" s="10" t="s">
        <v>117</v>
      </c>
      <c r="J72" s="10"/>
      <c r="K72" s="10">
        <f t="shared" si="10"/>
        <v>-0.56999999999999995</v>
      </c>
      <c r="L72" s="10"/>
      <c r="M72" s="10"/>
      <c r="N72" s="10"/>
      <c r="O72" s="10">
        <f t="shared" si="11"/>
        <v>-0.11399999999999999</v>
      </c>
      <c r="P72" s="12"/>
      <c r="Q72" s="12"/>
      <c r="R72" s="10"/>
      <c r="S72" s="10">
        <f t="shared" si="12"/>
        <v>0</v>
      </c>
      <c r="T72" s="10">
        <f t="shared" si="13"/>
        <v>0</v>
      </c>
      <c r="U72" s="10">
        <v>-0.114</v>
      </c>
      <c r="V72" s="10">
        <v>0.72320000000000007</v>
      </c>
      <c r="W72" s="10">
        <v>0.72320000000000007</v>
      </c>
      <c r="X72" s="10">
        <v>0</v>
      </c>
      <c r="Y72" s="10">
        <v>0</v>
      </c>
      <c r="Z72" s="10">
        <v>1.9418</v>
      </c>
      <c r="AA72" s="10">
        <v>3.0528</v>
      </c>
      <c r="AB72" s="10">
        <v>6.1070000000000002</v>
      </c>
      <c r="AC72" s="10">
        <v>5.5543999999999993</v>
      </c>
      <c r="AD72" s="10">
        <v>6.5073999999999996</v>
      </c>
      <c r="AE72" s="10" t="s">
        <v>118</v>
      </c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119</v>
      </c>
      <c r="B73" s="13" t="s">
        <v>42</v>
      </c>
      <c r="C73" s="13"/>
      <c r="D73" s="13"/>
      <c r="E73" s="13"/>
      <c r="F73" s="13"/>
      <c r="G73" s="14">
        <v>0</v>
      </c>
      <c r="H73" s="13">
        <v>40</v>
      </c>
      <c r="I73" s="13" t="s">
        <v>37</v>
      </c>
      <c r="J73" s="13"/>
      <c r="K73" s="13">
        <f t="shared" si="10"/>
        <v>0</v>
      </c>
      <c r="L73" s="13"/>
      <c r="M73" s="13"/>
      <c r="N73" s="13"/>
      <c r="O73" s="13">
        <f t="shared" si="11"/>
        <v>0</v>
      </c>
      <c r="P73" s="15"/>
      <c r="Q73" s="15"/>
      <c r="R73" s="13"/>
      <c r="S73" s="13" t="e">
        <f t="shared" si="12"/>
        <v>#DIV/0!</v>
      </c>
      <c r="T73" s="13" t="e">
        <f t="shared" si="13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120</v>
      </c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42</v>
      </c>
      <c r="C74" s="1">
        <v>30</v>
      </c>
      <c r="D74" s="1">
        <v>59</v>
      </c>
      <c r="E74" s="1">
        <v>24</v>
      </c>
      <c r="F74" s="1">
        <v>23</v>
      </c>
      <c r="G74" s="7">
        <v>0.2</v>
      </c>
      <c r="H74" s="1">
        <v>35</v>
      </c>
      <c r="I74" s="1" t="s">
        <v>37</v>
      </c>
      <c r="J74" s="1">
        <v>14</v>
      </c>
      <c r="K74" s="1">
        <f t="shared" si="10"/>
        <v>10</v>
      </c>
      <c r="L74" s="1"/>
      <c r="M74" s="1"/>
      <c r="N74" s="1">
        <v>14</v>
      </c>
      <c r="O74" s="1">
        <f t="shared" si="11"/>
        <v>4.8</v>
      </c>
      <c r="P74" s="5">
        <f t="shared" ref="P74:P81" si="14">11*O74-N74-F74</f>
        <v>15.799999999999997</v>
      </c>
      <c r="Q74" s="5"/>
      <c r="R74" s="1"/>
      <c r="S74" s="1">
        <f t="shared" si="12"/>
        <v>11</v>
      </c>
      <c r="T74" s="1">
        <f t="shared" si="13"/>
        <v>7.7083333333333339</v>
      </c>
      <c r="U74" s="1">
        <v>4.2</v>
      </c>
      <c r="V74" s="1">
        <v>0.8</v>
      </c>
      <c r="W74" s="1">
        <v>0.8</v>
      </c>
      <c r="X74" s="1">
        <v>4.2</v>
      </c>
      <c r="Y74" s="1">
        <v>4</v>
      </c>
      <c r="Z74" s="1">
        <v>1.4</v>
      </c>
      <c r="AA74" s="1">
        <v>1.2</v>
      </c>
      <c r="AB74" s="1">
        <v>0</v>
      </c>
      <c r="AC74" s="1">
        <v>0</v>
      </c>
      <c r="AD74" s="1">
        <v>2.4</v>
      </c>
      <c r="AE74" s="1" t="s">
        <v>122</v>
      </c>
      <c r="AF74" s="1">
        <f>G74*P74</f>
        <v>3.1599999999999997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123</v>
      </c>
      <c r="B75" s="18" t="s">
        <v>36</v>
      </c>
      <c r="C75" s="18">
        <v>45.298000000000002</v>
      </c>
      <c r="D75" s="18">
        <v>260.36799999999999</v>
      </c>
      <c r="E75" s="18">
        <v>40.704000000000001</v>
      </c>
      <c r="F75" s="18">
        <v>141.63</v>
      </c>
      <c r="G75" s="19">
        <v>1</v>
      </c>
      <c r="H75" s="18">
        <v>60</v>
      </c>
      <c r="I75" s="18" t="s">
        <v>37</v>
      </c>
      <c r="J75" s="18">
        <v>22.6</v>
      </c>
      <c r="K75" s="18">
        <f t="shared" si="10"/>
        <v>18.103999999999999</v>
      </c>
      <c r="L75" s="18"/>
      <c r="M75" s="18"/>
      <c r="N75" s="18"/>
      <c r="O75" s="18">
        <f t="shared" si="11"/>
        <v>8.1408000000000005</v>
      </c>
      <c r="P75" s="20"/>
      <c r="Q75" s="20"/>
      <c r="R75" s="18"/>
      <c r="S75" s="18">
        <f t="shared" si="12"/>
        <v>17.397553066037734</v>
      </c>
      <c r="T75" s="18">
        <f t="shared" si="13"/>
        <v>17.397553066037734</v>
      </c>
      <c r="U75" s="18">
        <v>7.9775999999999998</v>
      </c>
      <c r="V75" s="18">
        <v>13.3048</v>
      </c>
      <c r="W75" s="18">
        <v>15.7004</v>
      </c>
      <c r="X75" s="18">
        <v>10.7788</v>
      </c>
      <c r="Y75" s="18">
        <v>9.718</v>
      </c>
      <c r="Z75" s="18">
        <v>13.1776</v>
      </c>
      <c r="AA75" s="18">
        <v>13.020799999999999</v>
      </c>
      <c r="AB75" s="18">
        <v>12.6008</v>
      </c>
      <c r="AC75" s="18">
        <v>12.275600000000001</v>
      </c>
      <c r="AD75" s="18">
        <v>9.3919999999999995</v>
      </c>
      <c r="AE75" s="18" t="s">
        <v>56</v>
      </c>
      <c r="AF75" s="18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124</v>
      </c>
      <c r="B76" s="18" t="s">
        <v>36</v>
      </c>
      <c r="C76" s="18">
        <v>476.892</v>
      </c>
      <c r="D76" s="18">
        <v>1471.36</v>
      </c>
      <c r="E76" s="18">
        <v>429.23599999999999</v>
      </c>
      <c r="F76" s="18">
        <v>871.44500000000005</v>
      </c>
      <c r="G76" s="19">
        <v>1</v>
      </c>
      <c r="H76" s="18">
        <v>60</v>
      </c>
      <c r="I76" s="18" t="s">
        <v>37</v>
      </c>
      <c r="J76" s="18">
        <v>245</v>
      </c>
      <c r="K76" s="18">
        <f t="shared" si="10"/>
        <v>184.23599999999999</v>
      </c>
      <c r="L76" s="18"/>
      <c r="M76" s="18"/>
      <c r="N76" s="18"/>
      <c r="O76" s="18">
        <f t="shared" si="11"/>
        <v>85.847200000000001</v>
      </c>
      <c r="P76" s="20">
        <f t="shared" ref="P75:P77" si="15">12*O76-N76-F76</f>
        <v>158.72140000000002</v>
      </c>
      <c r="Q76" s="20"/>
      <c r="R76" s="18"/>
      <c r="S76" s="18">
        <f t="shared" si="12"/>
        <v>12</v>
      </c>
      <c r="T76" s="18">
        <f t="shared" si="13"/>
        <v>10.151117334053994</v>
      </c>
      <c r="U76" s="18">
        <v>81.407600000000002</v>
      </c>
      <c r="V76" s="18">
        <v>99.096400000000003</v>
      </c>
      <c r="W76" s="18">
        <v>101.0214</v>
      </c>
      <c r="X76" s="18">
        <v>90.905999999999992</v>
      </c>
      <c r="Y76" s="18">
        <v>94.929200000000009</v>
      </c>
      <c r="Z76" s="18">
        <v>81.114400000000003</v>
      </c>
      <c r="AA76" s="18">
        <v>76.065200000000004</v>
      </c>
      <c r="AB76" s="18">
        <v>116.75879999999999</v>
      </c>
      <c r="AC76" s="18">
        <v>121.24</v>
      </c>
      <c r="AD76" s="18">
        <v>120.2578</v>
      </c>
      <c r="AE76" s="18" t="s">
        <v>56</v>
      </c>
      <c r="AF76" s="18">
        <f>G76*P76</f>
        <v>158.72140000000002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125</v>
      </c>
      <c r="B77" s="18" t="s">
        <v>36</v>
      </c>
      <c r="C77" s="18">
        <v>337.36200000000002</v>
      </c>
      <c r="D77" s="18">
        <v>1323.009</v>
      </c>
      <c r="E77" s="18">
        <v>244.643</v>
      </c>
      <c r="F77" s="18">
        <v>839.18100000000004</v>
      </c>
      <c r="G77" s="19">
        <v>1</v>
      </c>
      <c r="H77" s="18">
        <v>60</v>
      </c>
      <c r="I77" s="18" t="s">
        <v>37</v>
      </c>
      <c r="J77" s="18">
        <v>167.1</v>
      </c>
      <c r="K77" s="18">
        <f t="shared" si="10"/>
        <v>77.543000000000006</v>
      </c>
      <c r="L77" s="18"/>
      <c r="M77" s="18"/>
      <c r="N77" s="18"/>
      <c r="O77" s="18">
        <f t="shared" si="11"/>
        <v>48.928600000000003</v>
      </c>
      <c r="P77" s="20"/>
      <c r="Q77" s="20"/>
      <c r="R77" s="18"/>
      <c r="S77" s="18">
        <f t="shared" si="12"/>
        <v>17.151134510286418</v>
      </c>
      <c r="T77" s="18">
        <f t="shared" si="13"/>
        <v>17.151134510286418</v>
      </c>
      <c r="U77" s="18">
        <v>42.7498</v>
      </c>
      <c r="V77" s="18">
        <v>75.865800000000007</v>
      </c>
      <c r="W77" s="18">
        <v>74.845600000000005</v>
      </c>
      <c r="X77" s="18">
        <v>51.214200000000012</v>
      </c>
      <c r="Y77" s="18">
        <v>60.286199999999987</v>
      </c>
      <c r="Z77" s="18">
        <v>68.248999999999995</v>
      </c>
      <c r="AA77" s="18">
        <v>63.169199999999996</v>
      </c>
      <c r="AB77" s="18">
        <v>154.73320000000001</v>
      </c>
      <c r="AC77" s="18">
        <v>154.90639999999999</v>
      </c>
      <c r="AD77" s="18">
        <v>86.510400000000004</v>
      </c>
      <c r="AE77" s="18" t="s">
        <v>56</v>
      </c>
      <c r="AF77" s="18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126</v>
      </c>
      <c r="B78" s="21" t="s">
        <v>36</v>
      </c>
      <c r="C78" s="21">
        <v>850.24099999999999</v>
      </c>
      <c r="D78" s="21">
        <v>1961.45</v>
      </c>
      <c r="E78" s="21">
        <v>947.00599999999997</v>
      </c>
      <c r="F78" s="21">
        <v>703.07899999999995</v>
      </c>
      <c r="G78" s="22">
        <v>1</v>
      </c>
      <c r="H78" s="21">
        <v>60</v>
      </c>
      <c r="I78" s="21" t="s">
        <v>37</v>
      </c>
      <c r="J78" s="21">
        <v>625</v>
      </c>
      <c r="K78" s="21">
        <f t="shared" si="10"/>
        <v>322.00599999999997</v>
      </c>
      <c r="L78" s="21"/>
      <c r="M78" s="21"/>
      <c r="N78" s="21">
        <v>667.97620000000006</v>
      </c>
      <c r="O78" s="21">
        <f t="shared" si="11"/>
        <v>189.40119999999999</v>
      </c>
      <c r="P78" s="23">
        <f>8*O78-N78-F78</f>
        <v>144.1543999999999</v>
      </c>
      <c r="Q78" s="23"/>
      <c r="R78" s="21"/>
      <c r="S78" s="21">
        <f t="shared" si="12"/>
        <v>8</v>
      </c>
      <c r="T78" s="21">
        <f t="shared" si="13"/>
        <v>7.2388939457616956</v>
      </c>
      <c r="U78" s="21">
        <v>184.1944</v>
      </c>
      <c r="V78" s="21">
        <v>202.60980000000001</v>
      </c>
      <c r="W78" s="21">
        <v>216.185</v>
      </c>
      <c r="X78" s="21">
        <v>194.89840000000001</v>
      </c>
      <c r="Y78" s="21">
        <v>190.4502</v>
      </c>
      <c r="Z78" s="21">
        <v>183.369</v>
      </c>
      <c r="AA78" s="21">
        <v>171.8398</v>
      </c>
      <c r="AB78" s="21">
        <v>114.96299999999999</v>
      </c>
      <c r="AC78" s="21">
        <v>115.2208</v>
      </c>
      <c r="AD78" s="21">
        <v>128.2552</v>
      </c>
      <c r="AE78" s="21" t="s">
        <v>44</v>
      </c>
      <c r="AF78" s="21">
        <f>G78*P78</f>
        <v>144.1543999999999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36</v>
      </c>
      <c r="C79" s="1">
        <v>2.7570000000000001</v>
      </c>
      <c r="D79" s="1">
        <v>21.658999999999999</v>
      </c>
      <c r="E79" s="1"/>
      <c r="F79" s="1">
        <v>21.658999999999999</v>
      </c>
      <c r="G79" s="7">
        <v>1</v>
      </c>
      <c r="H79" s="1">
        <v>55</v>
      </c>
      <c r="I79" s="1" t="s">
        <v>37</v>
      </c>
      <c r="J79" s="1"/>
      <c r="K79" s="1">
        <f t="shared" si="10"/>
        <v>0</v>
      </c>
      <c r="L79" s="1"/>
      <c r="M79" s="1"/>
      <c r="N79" s="1"/>
      <c r="O79" s="1">
        <f t="shared" si="11"/>
        <v>0</v>
      </c>
      <c r="P79" s="5"/>
      <c r="Q79" s="5"/>
      <c r="R79" s="1"/>
      <c r="S79" s="1" t="e">
        <f t="shared" si="12"/>
        <v>#DIV/0!</v>
      </c>
      <c r="T79" s="1" t="e">
        <f t="shared" si="13"/>
        <v>#DIV/0!</v>
      </c>
      <c r="U79" s="1">
        <v>0</v>
      </c>
      <c r="V79" s="1">
        <v>1.3759999999999999</v>
      </c>
      <c r="W79" s="1">
        <v>1.3759999999999999</v>
      </c>
      <c r="X79" s="1">
        <v>0</v>
      </c>
      <c r="Y79" s="1">
        <v>0</v>
      </c>
      <c r="Z79" s="1">
        <v>0</v>
      </c>
      <c r="AA79" s="1">
        <v>0.2702</v>
      </c>
      <c r="AB79" s="1">
        <v>0.2702</v>
      </c>
      <c r="AC79" s="1">
        <v>0</v>
      </c>
      <c r="AD79" s="1">
        <v>0.27579999999999999</v>
      </c>
      <c r="AE79" s="1" t="s">
        <v>128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36</v>
      </c>
      <c r="C80" s="1">
        <v>10.709</v>
      </c>
      <c r="D80" s="1">
        <v>20.027999999999999</v>
      </c>
      <c r="E80" s="1">
        <v>1.3380000000000001</v>
      </c>
      <c r="F80" s="1">
        <v>18.690000000000001</v>
      </c>
      <c r="G80" s="7">
        <v>1</v>
      </c>
      <c r="H80" s="1">
        <v>55</v>
      </c>
      <c r="I80" s="1" t="s">
        <v>37</v>
      </c>
      <c r="J80" s="1">
        <v>1.4</v>
      </c>
      <c r="K80" s="1">
        <f t="shared" si="10"/>
        <v>-6.1999999999999833E-2</v>
      </c>
      <c r="L80" s="1"/>
      <c r="M80" s="1"/>
      <c r="N80" s="1"/>
      <c r="O80" s="1">
        <f t="shared" si="11"/>
        <v>0.2676</v>
      </c>
      <c r="P80" s="5"/>
      <c r="Q80" s="5"/>
      <c r="R80" s="1"/>
      <c r="S80" s="1">
        <f t="shared" si="12"/>
        <v>69.843049327354265</v>
      </c>
      <c r="T80" s="1">
        <f t="shared" si="13"/>
        <v>69.843049327354265</v>
      </c>
      <c r="U80" s="1">
        <v>0.2666</v>
      </c>
      <c r="V80" s="1">
        <v>1.3284</v>
      </c>
      <c r="W80" s="1">
        <v>1.3295999999999999</v>
      </c>
      <c r="X80" s="1">
        <v>0.26779999999999998</v>
      </c>
      <c r="Y80" s="1">
        <v>0</v>
      </c>
      <c r="Z80" s="1">
        <v>0.26019999999999999</v>
      </c>
      <c r="AA80" s="1">
        <v>0.52600000000000002</v>
      </c>
      <c r="AB80" s="1">
        <v>0.53499999999999992</v>
      </c>
      <c r="AC80" s="1">
        <v>0.26919999999999999</v>
      </c>
      <c r="AD80" s="1">
        <v>0.2722</v>
      </c>
      <c r="AE80" s="25" t="s">
        <v>151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36</v>
      </c>
      <c r="C81" s="1">
        <v>10.504</v>
      </c>
      <c r="D81" s="1">
        <v>15.962</v>
      </c>
      <c r="E81" s="1">
        <v>1.3440000000000001</v>
      </c>
      <c r="F81" s="1">
        <v>11.888999999999999</v>
      </c>
      <c r="G81" s="7">
        <v>1</v>
      </c>
      <c r="H81" s="1">
        <v>55</v>
      </c>
      <c r="I81" s="1" t="s">
        <v>37</v>
      </c>
      <c r="J81" s="1">
        <v>1.3</v>
      </c>
      <c r="K81" s="1">
        <f t="shared" si="10"/>
        <v>4.4000000000000039E-2</v>
      </c>
      <c r="L81" s="1"/>
      <c r="M81" s="1"/>
      <c r="N81" s="1"/>
      <c r="O81" s="1">
        <f t="shared" si="11"/>
        <v>0.26880000000000004</v>
      </c>
      <c r="P81" s="5"/>
      <c r="Q81" s="5"/>
      <c r="R81" s="1"/>
      <c r="S81" s="1">
        <f t="shared" si="12"/>
        <v>44.229910714285708</v>
      </c>
      <c r="T81" s="1">
        <f t="shared" si="13"/>
        <v>44.229910714285708</v>
      </c>
      <c r="U81" s="1">
        <v>0.26879999999999998</v>
      </c>
      <c r="V81" s="1">
        <v>1.0666</v>
      </c>
      <c r="W81" s="1">
        <v>1.0666</v>
      </c>
      <c r="X81" s="1">
        <v>0.54520000000000002</v>
      </c>
      <c r="Y81" s="1">
        <v>0.54520000000000002</v>
      </c>
      <c r="Z81" s="1">
        <v>0.26860000000000001</v>
      </c>
      <c r="AA81" s="1">
        <v>0.53780000000000006</v>
      </c>
      <c r="AB81" s="1">
        <v>0.53400000000000003</v>
      </c>
      <c r="AC81" s="1">
        <v>0.26479999999999998</v>
      </c>
      <c r="AD81" s="1">
        <v>0.27039999999999997</v>
      </c>
      <c r="AE81" s="26" t="s">
        <v>131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132</v>
      </c>
      <c r="B82" s="13" t="s">
        <v>36</v>
      </c>
      <c r="C82" s="13"/>
      <c r="D82" s="13"/>
      <c r="E82" s="13"/>
      <c r="F82" s="13"/>
      <c r="G82" s="14">
        <v>0</v>
      </c>
      <c r="H82" s="13">
        <v>60</v>
      </c>
      <c r="I82" s="13" t="s">
        <v>37</v>
      </c>
      <c r="J82" s="13"/>
      <c r="K82" s="13">
        <f t="shared" si="10"/>
        <v>0</v>
      </c>
      <c r="L82" s="13"/>
      <c r="M82" s="13"/>
      <c r="N82" s="13"/>
      <c r="O82" s="13">
        <f t="shared" si="11"/>
        <v>0</v>
      </c>
      <c r="P82" s="15"/>
      <c r="Q82" s="15"/>
      <c r="R82" s="13"/>
      <c r="S82" s="13" t="e">
        <f t="shared" si="12"/>
        <v>#DIV/0!</v>
      </c>
      <c r="T82" s="13" t="e">
        <f t="shared" si="13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 t="s">
        <v>65</v>
      </c>
      <c r="AF82" s="13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42</v>
      </c>
      <c r="C83" s="1">
        <v>13</v>
      </c>
      <c r="D83" s="1">
        <v>47</v>
      </c>
      <c r="E83" s="1">
        <v>11</v>
      </c>
      <c r="F83" s="1">
        <v>31</v>
      </c>
      <c r="G83" s="7">
        <v>0.3</v>
      </c>
      <c r="H83" s="1">
        <v>40</v>
      </c>
      <c r="I83" s="1" t="s">
        <v>37</v>
      </c>
      <c r="J83" s="1">
        <v>4</v>
      </c>
      <c r="K83" s="1">
        <f t="shared" si="10"/>
        <v>7</v>
      </c>
      <c r="L83" s="1"/>
      <c r="M83" s="1"/>
      <c r="N83" s="1"/>
      <c r="O83" s="1">
        <f t="shared" si="11"/>
        <v>2.2000000000000002</v>
      </c>
      <c r="P83" s="5"/>
      <c r="Q83" s="5"/>
      <c r="R83" s="1"/>
      <c r="S83" s="1">
        <f t="shared" si="12"/>
        <v>14.09090909090909</v>
      </c>
      <c r="T83" s="1">
        <f t="shared" si="13"/>
        <v>14.09090909090909</v>
      </c>
      <c r="U83" s="1">
        <v>3.2</v>
      </c>
      <c r="V83" s="1">
        <v>3.4</v>
      </c>
      <c r="W83" s="1">
        <v>3.8</v>
      </c>
      <c r="X83" s="1">
        <v>3</v>
      </c>
      <c r="Y83" s="1">
        <v>3.2</v>
      </c>
      <c r="Z83" s="1">
        <v>2</v>
      </c>
      <c r="AA83" s="1">
        <v>2.8</v>
      </c>
      <c r="AB83" s="1">
        <v>4.8</v>
      </c>
      <c r="AC83" s="1">
        <v>4.4000000000000004</v>
      </c>
      <c r="AD83" s="1">
        <v>2</v>
      </c>
      <c r="AE83" s="1"/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42</v>
      </c>
      <c r="C84" s="1">
        <v>18</v>
      </c>
      <c r="D84" s="1">
        <v>51</v>
      </c>
      <c r="E84" s="1">
        <v>12</v>
      </c>
      <c r="F84" s="1">
        <v>34</v>
      </c>
      <c r="G84" s="7">
        <v>0.3</v>
      </c>
      <c r="H84" s="1">
        <v>40</v>
      </c>
      <c r="I84" s="1" t="s">
        <v>37</v>
      </c>
      <c r="J84" s="1">
        <v>5</v>
      </c>
      <c r="K84" s="1">
        <f t="shared" si="10"/>
        <v>7</v>
      </c>
      <c r="L84" s="1"/>
      <c r="M84" s="1"/>
      <c r="N84" s="1"/>
      <c r="O84" s="1">
        <f t="shared" si="11"/>
        <v>2.4</v>
      </c>
      <c r="P84" s="5"/>
      <c r="Q84" s="5"/>
      <c r="R84" s="1"/>
      <c r="S84" s="1">
        <f t="shared" si="12"/>
        <v>14.166666666666668</v>
      </c>
      <c r="T84" s="1">
        <f t="shared" si="13"/>
        <v>14.166666666666668</v>
      </c>
      <c r="U84" s="1">
        <v>2.8</v>
      </c>
      <c r="V84" s="1">
        <v>3.4</v>
      </c>
      <c r="W84" s="1">
        <v>3.6</v>
      </c>
      <c r="X84" s="1">
        <v>3.4</v>
      </c>
      <c r="Y84" s="1">
        <v>3.6</v>
      </c>
      <c r="Z84" s="1">
        <v>2</v>
      </c>
      <c r="AA84" s="1">
        <v>3</v>
      </c>
      <c r="AB84" s="1">
        <v>3.6</v>
      </c>
      <c r="AC84" s="1">
        <v>2</v>
      </c>
      <c r="AD84" s="1">
        <v>-1.2</v>
      </c>
      <c r="AE84" s="1"/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42</v>
      </c>
      <c r="C85" s="1">
        <v>51</v>
      </c>
      <c r="D85" s="1">
        <v>205</v>
      </c>
      <c r="E85" s="1">
        <v>58</v>
      </c>
      <c r="F85" s="1">
        <v>126</v>
      </c>
      <c r="G85" s="7">
        <v>0.3</v>
      </c>
      <c r="H85" s="1">
        <v>40</v>
      </c>
      <c r="I85" s="1" t="s">
        <v>37</v>
      </c>
      <c r="J85" s="1">
        <v>41</v>
      </c>
      <c r="K85" s="1">
        <f t="shared" si="10"/>
        <v>17</v>
      </c>
      <c r="L85" s="1"/>
      <c r="M85" s="1"/>
      <c r="N85" s="1"/>
      <c r="O85" s="1">
        <f t="shared" si="11"/>
        <v>11.6</v>
      </c>
      <c r="P85" s="5"/>
      <c r="Q85" s="5"/>
      <c r="R85" s="1"/>
      <c r="S85" s="1">
        <f t="shared" si="12"/>
        <v>10.862068965517242</v>
      </c>
      <c r="T85" s="1">
        <f t="shared" si="13"/>
        <v>10.862068965517242</v>
      </c>
      <c r="U85" s="1">
        <v>10.4</v>
      </c>
      <c r="V85" s="1">
        <v>16.8</v>
      </c>
      <c r="W85" s="1">
        <v>18.399999999999999</v>
      </c>
      <c r="X85" s="1">
        <v>14.2</v>
      </c>
      <c r="Y85" s="1">
        <v>13.8</v>
      </c>
      <c r="Z85" s="1">
        <v>17.399999999999999</v>
      </c>
      <c r="AA85" s="1">
        <v>17.2</v>
      </c>
      <c r="AB85" s="1">
        <v>10.199999999999999</v>
      </c>
      <c r="AC85" s="1">
        <v>9.1999999999999993</v>
      </c>
      <c r="AD85" s="1">
        <v>19.399999999999999</v>
      </c>
      <c r="AE85" s="1"/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42</v>
      </c>
      <c r="C86" s="1">
        <v>30</v>
      </c>
      <c r="D86" s="1">
        <v>30</v>
      </c>
      <c r="E86" s="1">
        <v>5</v>
      </c>
      <c r="F86" s="1">
        <v>25</v>
      </c>
      <c r="G86" s="7">
        <v>0.05</v>
      </c>
      <c r="H86" s="1">
        <v>120</v>
      </c>
      <c r="I86" s="1" t="s">
        <v>37</v>
      </c>
      <c r="J86" s="1">
        <v>3</v>
      </c>
      <c r="K86" s="1">
        <f t="shared" si="10"/>
        <v>2</v>
      </c>
      <c r="L86" s="1"/>
      <c r="M86" s="1"/>
      <c r="N86" s="1"/>
      <c r="O86" s="1">
        <f t="shared" si="11"/>
        <v>1</v>
      </c>
      <c r="P86" s="5"/>
      <c r="Q86" s="5"/>
      <c r="R86" s="1"/>
      <c r="S86" s="1">
        <f t="shared" si="12"/>
        <v>25</v>
      </c>
      <c r="T86" s="1">
        <f t="shared" si="13"/>
        <v>25</v>
      </c>
      <c r="U86" s="1">
        <v>1</v>
      </c>
      <c r="V86" s="1">
        <v>0.4</v>
      </c>
      <c r="W86" s="1">
        <v>0.4</v>
      </c>
      <c r="X86" s="1">
        <v>0</v>
      </c>
      <c r="Y86" s="1">
        <v>0.6</v>
      </c>
      <c r="Z86" s="1">
        <v>1.6</v>
      </c>
      <c r="AA86" s="1">
        <v>3.4</v>
      </c>
      <c r="AB86" s="1">
        <v>4</v>
      </c>
      <c r="AC86" s="1">
        <v>1.6</v>
      </c>
      <c r="AD86" s="1">
        <v>0.4</v>
      </c>
      <c r="AE86" s="26" t="s">
        <v>131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8" t="s">
        <v>137</v>
      </c>
      <c r="B87" s="18" t="s">
        <v>36</v>
      </c>
      <c r="C87" s="18">
        <v>143.77199999999999</v>
      </c>
      <c r="D87" s="18">
        <v>1884.0619999999999</v>
      </c>
      <c r="E87" s="18">
        <v>487.57299999999998</v>
      </c>
      <c r="F87" s="18">
        <v>968.80399999999997</v>
      </c>
      <c r="G87" s="19">
        <v>1</v>
      </c>
      <c r="H87" s="18">
        <v>40</v>
      </c>
      <c r="I87" s="18" t="s">
        <v>37</v>
      </c>
      <c r="J87" s="18">
        <v>202</v>
      </c>
      <c r="K87" s="18">
        <f t="shared" si="10"/>
        <v>285.57299999999998</v>
      </c>
      <c r="L87" s="18"/>
      <c r="M87" s="18"/>
      <c r="N87" s="18">
        <v>96.585600000000113</v>
      </c>
      <c r="O87" s="18">
        <f t="shared" si="11"/>
        <v>97.514600000000002</v>
      </c>
      <c r="P87" s="20">
        <f>12*O87-N87-F87</f>
        <v>104.78560000000004</v>
      </c>
      <c r="Q87" s="20"/>
      <c r="R87" s="18"/>
      <c r="S87" s="18">
        <f t="shared" si="12"/>
        <v>12.000000000000002</v>
      </c>
      <c r="T87" s="18">
        <f t="shared" si="13"/>
        <v>10.925436806385916</v>
      </c>
      <c r="U87" s="18">
        <v>98.704599999999999</v>
      </c>
      <c r="V87" s="18">
        <v>109.3338</v>
      </c>
      <c r="W87" s="18">
        <v>134.9408</v>
      </c>
      <c r="X87" s="18">
        <v>104.60599999999999</v>
      </c>
      <c r="Y87" s="18">
        <v>81.842200000000005</v>
      </c>
      <c r="Z87" s="18">
        <v>87.260400000000004</v>
      </c>
      <c r="AA87" s="18">
        <v>85.608599999999996</v>
      </c>
      <c r="AB87" s="18">
        <v>82.158799999999999</v>
      </c>
      <c r="AC87" s="18">
        <v>94.438999999999993</v>
      </c>
      <c r="AD87" s="18">
        <v>57.478400000000001</v>
      </c>
      <c r="AE87" s="18" t="s">
        <v>59</v>
      </c>
      <c r="AF87" s="18">
        <f>G87*P87</f>
        <v>104.78560000000004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42</v>
      </c>
      <c r="C88" s="1">
        <v>-1</v>
      </c>
      <c r="D88" s="1">
        <v>228</v>
      </c>
      <c r="E88" s="1">
        <v>51</v>
      </c>
      <c r="F88" s="1">
        <v>129</v>
      </c>
      <c r="G88" s="7">
        <v>0.3</v>
      </c>
      <c r="H88" s="1">
        <v>40</v>
      </c>
      <c r="I88" s="1" t="s">
        <v>37</v>
      </c>
      <c r="J88" s="1">
        <v>43</v>
      </c>
      <c r="K88" s="1">
        <f t="shared" si="10"/>
        <v>8</v>
      </c>
      <c r="L88" s="1"/>
      <c r="M88" s="1"/>
      <c r="N88" s="1"/>
      <c r="O88" s="1">
        <f t="shared" si="11"/>
        <v>10.199999999999999</v>
      </c>
      <c r="P88" s="5"/>
      <c r="Q88" s="5"/>
      <c r="R88" s="1"/>
      <c r="S88" s="1">
        <f t="shared" si="12"/>
        <v>12.647058823529413</v>
      </c>
      <c r="T88" s="1">
        <f t="shared" si="13"/>
        <v>12.647058823529413</v>
      </c>
      <c r="U88" s="1">
        <v>7.4</v>
      </c>
      <c r="V88" s="1">
        <v>15.8</v>
      </c>
      <c r="W88" s="1">
        <v>19</v>
      </c>
      <c r="X88" s="1">
        <v>11.6</v>
      </c>
      <c r="Y88" s="1">
        <v>8.1999999999999993</v>
      </c>
      <c r="Z88" s="1">
        <v>12.2</v>
      </c>
      <c r="AA88" s="1">
        <v>16.2</v>
      </c>
      <c r="AB88" s="1">
        <v>2.6</v>
      </c>
      <c r="AC88" s="1">
        <v>-1.4</v>
      </c>
      <c r="AD88" s="1">
        <v>6.8</v>
      </c>
      <c r="AE88" s="1"/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42</v>
      </c>
      <c r="C89" s="1">
        <v>67</v>
      </c>
      <c r="D89" s="1">
        <v>186</v>
      </c>
      <c r="E89" s="1">
        <v>51</v>
      </c>
      <c r="F89" s="1">
        <v>117</v>
      </c>
      <c r="G89" s="7">
        <v>0.3</v>
      </c>
      <c r="H89" s="1">
        <v>40</v>
      </c>
      <c r="I89" s="1" t="s">
        <v>37</v>
      </c>
      <c r="J89" s="1">
        <v>32</v>
      </c>
      <c r="K89" s="1">
        <f t="shared" si="10"/>
        <v>19</v>
      </c>
      <c r="L89" s="1"/>
      <c r="M89" s="1"/>
      <c r="N89" s="1"/>
      <c r="O89" s="1">
        <f t="shared" si="11"/>
        <v>10.199999999999999</v>
      </c>
      <c r="P89" s="5"/>
      <c r="Q89" s="5"/>
      <c r="R89" s="1"/>
      <c r="S89" s="1">
        <f t="shared" si="12"/>
        <v>11.470588235294118</v>
      </c>
      <c r="T89" s="1">
        <f t="shared" si="13"/>
        <v>11.470588235294118</v>
      </c>
      <c r="U89" s="1">
        <v>9.6</v>
      </c>
      <c r="V89" s="1">
        <v>15.2</v>
      </c>
      <c r="W89" s="1">
        <v>16.2</v>
      </c>
      <c r="X89" s="1">
        <v>15.8</v>
      </c>
      <c r="Y89" s="1">
        <v>15.6</v>
      </c>
      <c r="Z89" s="1">
        <v>15.2</v>
      </c>
      <c r="AA89" s="1">
        <v>15.2</v>
      </c>
      <c r="AB89" s="1">
        <v>12</v>
      </c>
      <c r="AC89" s="1">
        <v>9.6</v>
      </c>
      <c r="AD89" s="1">
        <v>8.1999999999999993</v>
      </c>
      <c r="AE89" s="1"/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36</v>
      </c>
      <c r="C90" s="1">
        <v>31.562000000000001</v>
      </c>
      <c r="D90" s="1">
        <v>53.228000000000002</v>
      </c>
      <c r="E90" s="1">
        <v>7.9370000000000003</v>
      </c>
      <c r="F90" s="1">
        <v>39.795000000000002</v>
      </c>
      <c r="G90" s="7">
        <v>1</v>
      </c>
      <c r="H90" s="1">
        <v>45</v>
      </c>
      <c r="I90" s="1" t="s">
        <v>37</v>
      </c>
      <c r="J90" s="1">
        <v>5.4</v>
      </c>
      <c r="K90" s="1">
        <f t="shared" si="10"/>
        <v>2.5369999999999999</v>
      </c>
      <c r="L90" s="1"/>
      <c r="M90" s="1"/>
      <c r="N90" s="1"/>
      <c r="O90" s="1">
        <f t="shared" si="11"/>
        <v>1.5874000000000001</v>
      </c>
      <c r="P90" s="5"/>
      <c r="Q90" s="5"/>
      <c r="R90" s="1"/>
      <c r="S90" s="1">
        <f t="shared" si="12"/>
        <v>25.06929570366637</v>
      </c>
      <c r="T90" s="1">
        <f t="shared" si="13"/>
        <v>25.06929570366637</v>
      </c>
      <c r="U90" s="1">
        <v>1.5873999999999999</v>
      </c>
      <c r="V90" s="1">
        <v>0</v>
      </c>
      <c r="W90" s="1">
        <v>0</v>
      </c>
      <c r="X90" s="1">
        <v>2.6124000000000001</v>
      </c>
      <c r="Y90" s="1">
        <v>3.1554000000000002</v>
      </c>
      <c r="Z90" s="1">
        <v>0.61460000000000004</v>
      </c>
      <c r="AA90" s="1">
        <v>1.1626000000000001</v>
      </c>
      <c r="AB90" s="1">
        <v>1.93</v>
      </c>
      <c r="AC90" s="1">
        <v>1.3819999999999999</v>
      </c>
      <c r="AD90" s="1">
        <v>2.7452000000000001</v>
      </c>
      <c r="AE90" s="1" t="s">
        <v>141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36</v>
      </c>
      <c r="C91" s="1">
        <v>19.042000000000002</v>
      </c>
      <c r="D91" s="1">
        <v>49.140999999999998</v>
      </c>
      <c r="E91" s="1">
        <v>16.254000000000001</v>
      </c>
      <c r="F91" s="1">
        <v>43.691000000000003</v>
      </c>
      <c r="G91" s="7">
        <v>1</v>
      </c>
      <c r="H91" s="1">
        <v>50</v>
      </c>
      <c r="I91" s="1" t="s">
        <v>37</v>
      </c>
      <c r="J91" s="1">
        <v>5.3</v>
      </c>
      <c r="K91" s="1">
        <f t="shared" si="10"/>
        <v>10.954000000000001</v>
      </c>
      <c r="L91" s="1"/>
      <c r="M91" s="1"/>
      <c r="N91" s="1"/>
      <c r="O91" s="1">
        <f t="shared" si="11"/>
        <v>3.2508000000000004</v>
      </c>
      <c r="P91" s="5"/>
      <c r="Q91" s="5"/>
      <c r="R91" s="1"/>
      <c r="S91" s="1">
        <f t="shared" si="12"/>
        <v>13.440076288913497</v>
      </c>
      <c r="T91" s="1">
        <f t="shared" si="13"/>
        <v>13.440076288913497</v>
      </c>
      <c r="U91" s="1">
        <v>3.246</v>
      </c>
      <c r="V91" s="1">
        <v>5.1811999999999996</v>
      </c>
      <c r="W91" s="1">
        <v>5.4572000000000003</v>
      </c>
      <c r="X91" s="1">
        <v>1.6277999999999999</v>
      </c>
      <c r="Y91" s="1">
        <v>0.80899999999999994</v>
      </c>
      <c r="Z91" s="1">
        <v>3.5022000000000002</v>
      </c>
      <c r="AA91" s="1">
        <v>3.5022000000000002</v>
      </c>
      <c r="AB91" s="1">
        <v>3.8380000000000001</v>
      </c>
      <c r="AC91" s="1">
        <v>3.8380000000000001</v>
      </c>
      <c r="AD91" s="1">
        <v>0</v>
      </c>
      <c r="AE91" s="1"/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42</v>
      </c>
      <c r="C92" s="1">
        <v>91</v>
      </c>
      <c r="D92" s="1">
        <v>146</v>
      </c>
      <c r="E92" s="1">
        <v>58</v>
      </c>
      <c r="F92" s="1">
        <v>104</v>
      </c>
      <c r="G92" s="7">
        <v>0.33</v>
      </c>
      <c r="H92" s="1">
        <v>40</v>
      </c>
      <c r="I92" s="1" t="s">
        <v>37</v>
      </c>
      <c r="J92" s="1">
        <v>36</v>
      </c>
      <c r="K92" s="1">
        <f t="shared" si="10"/>
        <v>22</v>
      </c>
      <c r="L92" s="1"/>
      <c r="M92" s="1"/>
      <c r="N92" s="1"/>
      <c r="O92" s="1">
        <f t="shared" si="11"/>
        <v>11.6</v>
      </c>
      <c r="P92" s="5">
        <f t="shared" ref="P83:P95" si="16">11*O92-N92-F92</f>
        <v>23.599999999999994</v>
      </c>
      <c r="Q92" s="5"/>
      <c r="R92" s="1"/>
      <c r="S92" s="1">
        <f t="shared" si="12"/>
        <v>11</v>
      </c>
      <c r="T92" s="1">
        <f t="shared" si="13"/>
        <v>8.9655172413793114</v>
      </c>
      <c r="U92" s="1">
        <v>11</v>
      </c>
      <c r="V92" s="1">
        <v>14</v>
      </c>
      <c r="W92" s="1">
        <v>13.8</v>
      </c>
      <c r="X92" s="1">
        <v>13</v>
      </c>
      <c r="Y92" s="1">
        <v>15.2</v>
      </c>
      <c r="Z92" s="1">
        <v>13.4</v>
      </c>
      <c r="AA92" s="1">
        <v>12.2</v>
      </c>
      <c r="AB92" s="1">
        <v>12.8</v>
      </c>
      <c r="AC92" s="1">
        <v>10.4</v>
      </c>
      <c r="AD92" s="1">
        <v>0</v>
      </c>
      <c r="AE92" s="1"/>
      <c r="AF92" s="1">
        <f>G92*P92</f>
        <v>7.7879999999999985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42</v>
      </c>
      <c r="C93" s="1">
        <v>69</v>
      </c>
      <c r="D93" s="1">
        <v>116</v>
      </c>
      <c r="E93" s="1">
        <v>62</v>
      </c>
      <c r="F93" s="1">
        <v>75</v>
      </c>
      <c r="G93" s="7">
        <v>0.3</v>
      </c>
      <c r="H93" s="1">
        <v>40</v>
      </c>
      <c r="I93" s="1" t="s">
        <v>37</v>
      </c>
      <c r="J93" s="1">
        <v>39</v>
      </c>
      <c r="K93" s="1">
        <f t="shared" si="10"/>
        <v>23</v>
      </c>
      <c r="L93" s="1"/>
      <c r="M93" s="1"/>
      <c r="N93" s="1">
        <v>34.599999999999987</v>
      </c>
      <c r="O93" s="1">
        <f t="shared" si="11"/>
        <v>12.4</v>
      </c>
      <c r="P93" s="5">
        <f t="shared" si="16"/>
        <v>26.800000000000011</v>
      </c>
      <c r="Q93" s="5"/>
      <c r="R93" s="1"/>
      <c r="S93" s="1">
        <f t="shared" si="12"/>
        <v>11</v>
      </c>
      <c r="T93" s="1">
        <f t="shared" si="13"/>
        <v>8.8387096774193541</v>
      </c>
      <c r="U93" s="1">
        <v>11.4</v>
      </c>
      <c r="V93" s="1">
        <v>11.8</v>
      </c>
      <c r="W93" s="1">
        <v>12</v>
      </c>
      <c r="X93" s="1">
        <v>11</v>
      </c>
      <c r="Y93" s="1">
        <v>12.2</v>
      </c>
      <c r="Z93" s="1">
        <v>11.4</v>
      </c>
      <c r="AA93" s="1">
        <v>11.6</v>
      </c>
      <c r="AB93" s="1">
        <v>14.8</v>
      </c>
      <c r="AC93" s="1">
        <v>11.6</v>
      </c>
      <c r="AD93" s="1">
        <v>1.4</v>
      </c>
      <c r="AE93" s="1"/>
      <c r="AF93" s="1">
        <f>G93*P93</f>
        <v>8.0400000000000027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42</v>
      </c>
      <c r="C94" s="1">
        <v>56</v>
      </c>
      <c r="D94" s="1">
        <v>91</v>
      </c>
      <c r="E94" s="1">
        <v>6</v>
      </c>
      <c r="F94" s="1">
        <v>67</v>
      </c>
      <c r="G94" s="7">
        <v>0.12</v>
      </c>
      <c r="H94" s="1">
        <v>45</v>
      </c>
      <c r="I94" s="1" t="s">
        <v>37</v>
      </c>
      <c r="J94" s="1">
        <v>6</v>
      </c>
      <c r="K94" s="1">
        <f t="shared" si="10"/>
        <v>0</v>
      </c>
      <c r="L94" s="1"/>
      <c r="M94" s="1"/>
      <c r="N94" s="1"/>
      <c r="O94" s="1">
        <f t="shared" si="11"/>
        <v>1.2</v>
      </c>
      <c r="P94" s="5"/>
      <c r="Q94" s="5"/>
      <c r="R94" s="1"/>
      <c r="S94" s="1">
        <f t="shared" si="12"/>
        <v>55.833333333333336</v>
      </c>
      <c r="T94" s="1">
        <f t="shared" si="13"/>
        <v>55.833333333333336</v>
      </c>
      <c r="U94" s="1">
        <v>1.2</v>
      </c>
      <c r="V94" s="1">
        <v>-0.4</v>
      </c>
      <c r="W94" s="1">
        <v>-0.4</v>
      </c>
      <c r="X94" s="1">
        <v>6.4</v>
      </c>
      <c r="Y94" s="1">
        <v>6.8</v>
      </c>
      <c r="Z94" s="1">
        <v>0</v>
      </c>
      <c r="AA94" s="1">
        <v>0</v>
      </c>
      <c r="AB94" s="1">
        <v>2</v>
      </c>
      <c r="AC94" s="1">
        <v>3.4</v>
      </c>
      <c r="AD94" s="1">
        <v>1.6</v>
      </c>
      <c r="AE94" s="25" t="s">
        <v>152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147</v>
      </c>
      <c r="B95" s="1" t="s">
        <v>36</v>
      </c>
      <c r="C95" s="1">
        <v>-8.8999999999999996E-2</v>
      </c>
      <c r="D95" s="1">
        <v>46.098999999999997</v>
      </c>
      <c r="E95" s="1">
        <v>3.02</v>
      </c>
      <c r="F95" s="1">
        <v>23.326000000000001</v>
      </c>
      <c r="G95" s="7">
        <v>1</v>
      </c>
      <c r="H95" s="1">
        <v>180</v>
      </c>
      <c r="I95" s="1" t="s">
        <v>37</v>
      </c>
      <c r="J95" s="1">
        <v>10.5</v>
      </c>
      <c r="K95" s="1">
        <f t="shared" si="10"/>
        <v>-7.48</v>
      </c>
      <c r="L95" s="1"/>
      <c r="M95" s="1"/>
      <c r="N95" s="1"/>
      <c r="O95" s="1">
        <f t="shared" si="11"/>
        <v>0.60399999999999998</v>
      </c>
      <c r="P95" s="5"/>
      <c r="Q95" s="5"/>
      <c r="R95" s="1"/>
      <c r="S95" s="1">
        <f t="shared" si="12"/>
        <v>38.619205298013249</v>
      </c>
      <c r="T95" s="1">
        <f t="shared" si="13"/>
        <v>38.619205298013249</v>
      </c>
      <c r="U95" s="1">
        <v>0.2268</v>
      </c>
      <c r="V95" s="1">
        <v>2.0104000000000002</v>
      </c>
      <c r="W95" s="1">
        <v>2.4531999999999998</v>
      </c>
      <c r="X95" s="1">
        <v>1.5613999999999999</v>
      </c>
      <c r="Y95" s="1">
        <v>1.1186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146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148</v>
      </c>
      <c r="B96" s="10" t="s">
        <v>42</v>
      </c>
      <c r="C96" s="10"/>
      <c r="D96" s="10">
        <v>34</v>
      </c>
      <c r="E96" s="10">
        <v>1</v>
      </c>
      <c r="F96" s="10"/>
      <c r="G96" s="11">
        <v>0</v>
      </c>
      <c r="H96" s="10">
        <v>40</v>
      </c>
      <c r="I96" s="10" t="s">
        <v>117</v>
      </c>
      <c r="J96" s="10"/>
      <c r="K96" s="10">
        <f t="shared" si="10"/>
        <v>1</v>
      </c>
      <c r="L96" s="10"/>
      <c r="M96" s="10"/>
      <c r="N96" s="10"/>
      <c r="O96" s="10">
        <f t="shared" si="11"/>
        <v>0.2</v>
      </c>
      <c r="P96" s="12"/>
      <c r="Q96" s="12"/>
      <c r="R96" s="10"/>
      <c r="S96" s="10">
        <f t="shared" si="12"/>
        <v>0</v>
      </c>
      <c r="T96" s="10">
        <f t="shared" si="13"/>
        <v>0</v>
      </c>
      <c r="U96" s="10">
        <v>6.8</v>
      </c>
      <c r="V96" s="10">
        <v>6.6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 t="s">
        <v>149</v>
      </c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150</v>
      </c>
      <c r="B97" s="10" t="s">
        <v>42</v>
      </c>
      <c r="C97" s="10">
        <v>72</v>
      </c>
      <c r="D97" s="10"/>
      <c r="E97" s="10">
        <v>40</v>
      </c>
      <c r="F97" s="10"/>
      <c r="G97" s="11">
        <v>0</v>
      </c>
      <c r="H97" s="10">
        <v>40</v>
      </c>
      <c r="I97" s="10" t="s">
        <v>117</v>
      </c>
      <c r="J97" s="10"/>
      <c r="K97" s="10">
        <f t="shared" si="10"/>
        <v>40</v>
      </c>
      <c r="L97" s="10"/>
      <c r="M97" s="10"/>
      <c r="N97" s="10"/>
      <c r="O97" s="10">
        <f t="shared" si="11"/>
        <v>8</v>
      </c>
      <c r="P97" s="12"/>
      <c r="Q97" s="12"/>
      <c r="R97" s="10"/>
      <c r="S97" s="10">
        <f t="shared" si="12"/>
        <v>0</v>
      </c>
      <c r="T97" s="10">
        <f t="shared" si="13"/>
        <v>0</v>
      </c>
      <c r="U97" s="10">
        <v>8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 t="s">
        <v>149</v>
      </c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7" xr:uid="{5D69B819-F564-4D30-9BC8-9F0D5BF358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2025-05-29T12:51:53Z</dcterms:created>
  <dcterms:modified xsi:type="dcterms:W3CDTF">2025-05-29T13:01:48Z</dcterms:modified>
</cp:coreProperties>
</file>