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27D154-7D2D-4840-87C6-8052415C57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 l="1"/>
  <c r="X520" i="2"/>
  <c r="BO519" i="2"/>
  <c r="BM519" i="2"/>
  <c r="Y519" i="2"/>
  <c r="AC532" i="2" s="1"/>
  <c r="Y516" i="2"/>
  <c r="X516" i="2"/>
  <c r="Y515" i="2"/>
  <c r="X515" i="2"/>
  <c r="BO514" i="2"/>
  <c r="BM514" i="2"/>
  <c r="Y514" i="2"/>
  <c r="BP514" i="2" s="1"/>
  <c r="BO513" i="2"/>
  <c r="BM513" i="2"/>
  <c r="Z513" i="2"/>
  <c r="Y513" i="2"/>
  <c r="BP513" i="2" s="1"/>
  <c r="BP512" i="2"/>
  <c r="BO512" i="2"/>
  <c r="BN512" i="2"/>
  <c r="BM512" i="2"/>
  <c r="Z512" i="2"/>
  <c r="Y512" i="2"/>
  <c r="BO511" i="2"/>
  <c r="BM511" i="2"/>
  <c r="Y511" i="2"/>
  <c r="BP511" i="2" s="1"/>
  <c r="X509" i="2"/>
  <c r="X508" i="2"/>
  <c r="BO507" i="2"/>
  <c r="BM507" i="2"/>
  <c r="Z507" i="2"/>
  <c r="Y507" i="2"/>
  <c r="BO506" i="2"/>
  <c r="BM506" i="2"/>
  <c r="Y506" i="2"/>
  <c r="Z506" i="2" s="1"/>
  <c r="Z508" i="2" s="1"/>
  <c r="X504" i="2"/>
  <c r="X503" i="2"/>
  <c r="BO502" i="2"/>
  <c r="BM502" i="2"/>
  <c r="Y502" i="2"/>
  <c r="BP501" i="2"/>
  <c r="BO501" i="2"/>
  <c r="BM501" i="2"/>
  <c r="Y501" i="2"/>
  <c r="X499" i="2"/>
  <c r="X498" i="2"/>
  <c r="BO497" i="2"/>
  <c r="BM497" i="2"/>
  <c r="Y497" i="2"/>
  <c r="BP497" i="2" s="1"/>
  <c r="BO496" i="2"/>
  <c r="BM496" i="2"/>
  <c r="Y496" i="2"/>
  <c r="BO495" i="2"/>
  <c r="BM495" i="2"/>
  <c r="Y495" i="2"/>
  <c r="BO494" i="2"/>
  <c r="BM494" i="2"/>
  <c r="Y494" i="2"/>
  <c r="X492" i="2"/>
  <c r="X491" i="2"/>
  <c r="BO490" i="2"/>
  <c r="BM490" i="2"/>
  <c r="Y490" i="2"/>
  <c r="BP490" i="2" s="1"/>
  <c r="BO489" i="2"/>
  <c r="BM489" i="2"/>
  <c r="Y489" i="2"/>
  <c r="BP489" i="2" s="1"/>
  <c r="BO488" i="2"/>
  <c r="BM488" i="2"/>
  <c r="Y488" i="2"/>
  <c r="X484" i="2"/>
  <c r="X483" i="2"/>
  <c r="BO482" i="2"/>
  <c r="BM482" i="2"/>
  <c r="Y482" i="2"/>
  <c r="Y484" i="2" s="1"/>
  <c r="P482" i="2"/>
  <c r="Y480" i="2"/>
  <c r="X480" i="2"/>
  <c r="X479" i="2"/>
  <c r="BO478" i="2"/>
  <c r="BM478" i="2"/>
  <c r="Z478" i="2"/>
  <c r="Y478" i="2"/>
  <c r="BN478" i="2" s="1"/>
  <c r="P478" i="2"/>
  <c r="BO477" i="2"/>
  <c r="BM477" i="2"/>
  <c r="Y477" i="2"/>
  <c r="BP477" i="2" s="1"/>
  <c r="P477" i="2"/>
  <c r="BO476" i="2"/>
  <c r="BM476" i="2"/>
  <c r="Z476" i="2"/>
  <c r="Y476" i="2"/>
  <c r="Y479" i="2" s="1"/>
  <c r="P476" i="2"/>
  <c r="X474" i="2"/>
  <c r="X473" i="2"/>
  <c r="BO472" i="2"/>
  <c r="BM472" i="2"/>
  <c r="Y472" i="2"/>
  <c r="BP472" i="2" s="1"/>
  <c r="P472" i="2"/>
  <c r="BO471" i="2"/>
  <c r="BM471" i="2"/>
  <c r="Z471" i="2"/>
  <c r="Y471" i="2"/>
  <c r="BN471" i="2" s="1"/>
  <c r="P471" i="2"/>
  <c r="BO470" i="2"/>
  <c r="BN470" i="2"/>
  <c r="BM470" i="2"/>
  <c r="Z470" i="2"/>
  <c r="Y470" i="2"/>
  <c r="BP470" i="2" s="1"/>
  <c r="P470" i="2"/>
  <c r="BO469" i="2"/>
  <c r="BM469" i="2"/>
  <c r="Y469" i="2"/>
  <c r="P469" i="2"/>
  <c r="BP468" i="2"/>
  <c r="BO468" i="2"/>
  <c r="BN468" i="2"/>
  <c r="BM468" i="2"/>
  <c r="Z468" i="2"/>
  <c r="Y468" i="2"/>
  <c r="P468" i="2"/>
  <c r="BO467" i="2"/>
  <c r="BM467" i="2"/>
  <c r="Y467" i="2"/>
  <c r="P467" i="2"/>
  <c r="BO466" i="2"/>
  <c r="BM466" i="2"/>
  <c r="Z466" i="2"/>
  <c r="Y466" i="2"/>
  <c r="P466" i="2"/>
  <c r="X464" i="2"/>
  <c r="X463" i="2"/>
  <c r="BO462" i="2"/>
  <c r="BM462" i="2"/>
  <c r="Y462" i="2"/>
  <c r="P462" i="2"/>
  <c r="BO461" i="2"/>
  <c r="BM461" i="2"/>
  <c r="Z461" i="2"/>
  <c r="Y461" i="2"/>
  <c r="BN461" i="2" s="1"/>
  <c r="P461" i="2"/>
  <c r="BO460" i="2"/>
  <c r="BN460" i="2"/>
  <c r="BM460" i="2"/>
  <c r="Z460" i="2"/>
  <c r="Y460" i="2"/>
  <c r="Y464" i="2" s="1"/>
  <c r="P460" i="2"/>
  <c r="X458" i="2"/>
  <c r="X457" i="2"/>
  <c r="BO456" i="2"/>
  <c r="BM456" i="2"/>
  <c r="Y456" i="2"/>
  <c r="Z456" i="2" s="1"/>
  <c r="P456" i="2"/>
  <c r="BO455" i="2"/>
  <c r="BM455" i="2"/>
  <c r="Z455" i="2"/>
  <c r="Y455" i="2"/>
  <c r="BP455" i="2" s="1"/>
  <c r="P455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BP452" i="2" s="1"/>
  <c r="P452" i="2"/>
  <c r="BP451" i="2"/>
  <c r="BO451" i="2"/>
  <c r="BM451" i="2"/>
  <c r="Y451" i="2"/>
  <c r="P451" i="2"/>
  <c r="BO450" i="2"/>
  <c r="BM450" i="2"/>
  <c r="Y450" i="2"/>
  <c r="P450" i="2"/>
  <c r="BP449" i="2"/>
  <c r="BO449" i="2"/>
  <c r="BN449" i="2"/>
  <c r="BM449" i="2"/>
  <c r="Z449" i="2"/>
  <c r="Y449" i="2"/>
  <c r="P449" i="2"/>
  <c r="BO448" i="2"/>
  <c r="BM448" i="2"/>
  <c r="Y448" i="2"/>
  <c r="P448" i="2"/>
  <c r="BO447" i="2"/>
  <c r="BM447" i="2"/>
  <c r="Y447" i="2"/>
  <c r="BP447" i="2" s="1"/>
  <c r="P447" i="2"/>
  <c r="BP446" i="2"/>
  <c r="BO446" i="2"/>
  <c r="BM446" i="2"/>
  <c r="Y446" i="2"/>
  <c r="P446" i="2"/>
  <c r="BO445" i="2"/>
  <c r="BM445" i="2"/>
  <c r="Y445" i="2"/>
  <c r="BP445" i="2" s="1"/>
  <c r="P445" i="2"/>
  <c r="BO444" i="2"/>
  <c r="BM444" i="2"/>
  <c r="Z444" i="2"/>
  <c r="Y444" i="2"/>
  <c r="P444" i="2"/>
  <c r="X440" i="2"/>
  <c r="X439" i="2"/>
  <c r="BO438" i="2"/>
  <c r="BN438" i="2"/>
  <c r="BM438" i="2"/>
  <c r="Z438" i="2"/>
  <c r="Z439" i="2" s="1"/>
  <c r="Y438" i="2"/>
  <c r="Y440" i="2" s="1"/>
  <c r="P438" i="2"/>
  <c r="X435" i="2"/>
  <c r="X434" i="2"/>
  <c r="BO433" i="2"/>
  <c r="BM433" i="2"/>
  <c r="Y433" i="2"/>
  <c r="Z433" i="2" s="1"/>
  <c r="Z434" i="2" s="1"/>
  <c r="P433" i="2"/>
  <c r="X430" i="2"/>
  <c r="X429" i="2"/>
  <c r="BO428" i="2"/>
  <c r="BM428" i="2"/>
  <c r="Y428" i="2"/>
  <c r="P428" i="2"/>
  <c r="BO427" i="2"/>
  <c r="BM427" i="2"/>
  <c r="Y427" i="2"/>
  <c r="P427" i="2"/>
  <c r="BO426" i="2"/>
  <c r="BM426" i="2"/>
  <c r="Y426" i="2"/>
  <c r="BP426" i="2" s="1"/>
  <c r="P426" i="2"/>
  <c r="BO425" i="2"/>
  <c r="BM425" i="2"/>
  <c r="Y425" i="2"/>
  <c r="Z425" i="2" s="1"/>
  <c r="P425" i="2"/>
  <c r="X423" i="2"/>
  <c r="X422" i="2"/>
  <c r="BO421" i="2"/>
  <c r="BM421" i="2"/>
  <c r="Y421" i="2"/>
  <c r="BP421" i="2" s="1"/>
  <c r="P421" i="2"/>
  <c r="BP420" i="2"/>
  <c r="BO420" i="2"/>
  <c r="BM420" i="2"/>
  <c r="Y420" i="2"/>
  <c r="P420" i="2"/>
  <c r="X417" i="2"/>
  <c r="X416" i="2"/>
  <c r="BO415" i="2"/>
  <c r="BM415" i="2"/>
  <c r="Y415" i="2"/>
  <c r="P415" i="2"/>
  <c r="BO414" i="2"/>
  <c r="BM414" i="2"/>
  <c r="Y414" i="2"/>
  <c r="P414" i="2"/>
  <c r="X412" i="2"/>
  <c r="X411" i="2"/>
  <c r="BO410" i="2"/>
  <c r="BM410" i="2"/>
  <c r="Y410" i="2"/>
  <c r="BP410" i="2" s="1"/>
  <c r="P410" i="2"/>
  <c r="BO409" i="2"/>
  <c r="BM409" i="2"/>
  <c r="Y409" i="2"/>
  <c r="Z409" i="2" s="1"/>
  <c r="P409" i="2"/>
  <c r="BO408" i="2"/>
  <c r="BM408" i="2"/>
  <c r="Z408" i="2"/>
  <c r="Y408" i="2"/>
  <c r="BP408" i="2" s="1"/>
  <c r="P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P401" i="2"/>
  <c r="X397" i="2"/>
  <c r="X396" i="2"/>
  <c r="BO395" i="2"/>
  <c r="BM395" i="2"/>
  <c r="Y395" i="2"/>
  <c r="P395" i="2"/>
  <c r="X393" i="2"/>
  <c r="X392" i="2"/>
  <c r="BO391" i="2"/>
  <c r="BM391" i="2"/>
  <c r="Y391" i="2"/>
  <c r="BP391" i="2" s="1"/>
  <c r="P391" i="2"/>
  <c r="BO390" i="2"/>
  <c r="BM390" i="2"/>
  <c r="Y390" i="2"/>
  <c r="Z390" i="2" s="1"/>
  <c r="P390" i="2"/>
  <c r="X388" i="2"/>
  <c r="X387" i="2"/>
  <c r="BO386" i="2"/>
  <c r="BM386" i="2"/>
  <c r="Y386" i="2"/>
  <c r="Y388" i="2" s="1"/>
  <c r="P386" i="2"/>
  <c r="Y384" i="2"/>
  <c r="X384" i="2"/>
  <c r="X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Z380" i="2"/>
  <c r="Y380" i="2"/>
  <c r="BN380" i="2" s="1"/>
  <c r="P380" i="2"/>
  <c r="BO379" i="2"/>
  <c r="BN379" i="2"/>
  <c r="BM379" i="2"/>
  <c r="Z379" i="2"/>
  <c r="Y379" i="2"/>
  <c r="Y383" i="2" s="1"/>
  <c r="P379" i="2"/>
  <c r="X376" i="2"/>
  <c r="X375" i="2"/>
  <c r="BO374" i="2"/>
  <c r="BM374" i="2"/>
  <c r="Y374" i="2"/>
  <c r="Z374" i="2" s="1"/>
  <c r="Z375" i="2" s="1"/>
  <c r="P374" i="2"/>
  <c r="X372" i="2"/>
  <c r="X371" i="2"/>
  <c r="BO370" i="2"/>
  <c r="BM370" i="2"/>
  <c r="Y370" i="2"/>
  <c r="P370" i="2"/>
  <c r="BO369" i="2"/>
  <c r="BM369" i="2"/>
  <c r="Y369" i="2"/>
  <c r="P369" i="2"/>
  <c r="X367" i="2"/>
  <c r="X366" i="2"/>
  <c r="BO365" i="2"/>
  <c r="BM365" i="2"/>
  <c r="Y365" i="2"/>
  <c r="P365" i="2"/>
  <c r="BP364" i="2"/>
  <c r="BO364" i="2"/>
  <c r="BN364" i="2"/>
  <c r="BM364" i="2"/>
  <c r="Z364" i="2"/>
  <c r="Y364" i="2"/>
  <c r="P364" i="2"/>
  <c r="X362" i="2"/>
  <c r="X361" i="2"/>
  <c r="BO360" i="2"/>
  <c r="BM360" i="2"/>
  <c r="Y360" i="2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P355" i="2"/>
  <c r="BO355" i="2"/>
  <c r="BN355" i="2"/>
  <c r="BM355" i="2"/>
  <c r="Z355" i="2"/>
  <c r="Y355" i="2"/>
  <c r="P355" i="2"/>
  <c r="BO354" i="2"/>
  <c r="BM354" i="2"/>
  <c r="Y354" i="2"/>
  <c r="P354" i="2"/>
  <c r="X350" i="2"/>
  <c r="X349" i="2"/>
  <c r="BP348" i="2"/>
  <c r="BO348" i="2"/>
  <c r="BN348" i="2"/>
  <c r="BM348" i="2"/>
  <c r="Z348" i="2"/>
  <c r="Y348" i="2"/>
  <c r="P348" i="2"/>
  <c r="BO347" i="2"/>
  <c r="BM347" i="2"/>
  <c r="Y347" i="2"/>
  <c r="BP347" i="2" s="1"/>
  <c r="P347" i="2"/>
  <c r="BO346" i="2"/>
  <c r="BM346" i="2"/>
  <c r="Y346" i="2"/>
  <c r="Y350" i="2" s="1"/>
  <c r="P346" i="2"/>
  <c r="X343" i="2"/>
  <c r="X342" i="2"/>
  <c r="BO341" i="2"/>
  <c r="BM341" i="2"/>
  <c r="Y341" i="2"/>
  <c r="P341" i="2"/>
  <c r="BO340" i="2"/>
  <c r="BM340" i="2"/>
  <c r="Y340" i="2"/>
  <c r="P340" i="2"/>
  <c r="BO339" i="2"/>
  <c r="BM339" i="2"/>
  <c r="Y339" i="2"/>
  <c r="Z339" i="2" s="1"/>
  <c r="P339" i="2"/>
  <c r="X337" i="2"/>
  <c r="X336" i="2"/>
  <c r="BO335" i="2"/>
  <c r="BM335" i="2"/>
  <c r="Y335" i="2"/>
  <c r="BN335" i="2" s="1"/>
  <c r="P335" i="2"/>
  <c r="BO334" i="2"/>
  <c r="BM334" i="2"/>
  <c r="Z334" i="2"/>
  <c r="Y334" i="2"/>
  <c r="P334" i="2"/>
  <c r="BO333" i="2"/>
  <c r="BM333" i="2"/>
  <c r="Y333" i="2"/>
  <c r="BP333" i="2" s="1"/>
  <c r="BP332" i="2"/>
  <c r="BO332" i="2"/>
  <c r="BN332" i="2"/>
  <c r="BM332" i="2"/>
  <c r="Z332" i="2"/>
  <c r="Y332" i="2"/>
  <c r="X330" i="2"/>
  <c r="X329" i="2"/>
  <c r="BO328" i="2"/>
  <c r="BM328" i="2"/>
  <c r="Y328" i="2"/>
  <c r="BP328" i="2" s="1"/>
  <c r="P328" i="2"/>
  <c r="BP327" i="2"/>
  <c r="BO327" i="2"/>
  <c r="BN327" i="2"/>
  <c r="BM327" i="2"/>
  <c r="Z327" i="2"/>
  <c r="Y327" i="2"/>
  <c r="P327" i="2"/>
  <c r="BO326" i="2"/>
  <c r="BM326" i="2"/>
  <c r="Y326" i="2"/>
  <c r="P326" i="2"/>
  <c r="X324" i="2"/>
  <c r="X323" i="2"/>
  <c r="BO322" i="2"/>
  <c r="BM322" i="2"/>
  <c r="Y322" i="2"/>
  <c r="Z322" i="2" s="1"/>
  <c r="P322" i="2"/>
  <c r="BO321" i="2"/>
  <c r="BM321" i="2"/>
  <c r="Y321" i="2"/>
  <c r="P321" i="2"/>
  <c r="BO320" i="2"/>
  <c r="BM320" i="2"/>
  <c r="Y320" i="2"/>
  <c r="Z320" i="2" s="1"/>
  <c r="P320" i="2"/>
  <c r="BO319" i="2"/>
  <c r="BM319" i="2"/>
  <c r="Y319" i="2"/>
  <c r="Z319" i="2" s="1"/>
  <c r="P319" i="2"/>
  <c r="BO318" i="2"/>
  <c r="BM318" i="2"/>
  <c r="Y318" i="2"/>
  <c r="BP318" i="2" s="1"/>
  <c r="P318" i="2"/>
  <c r="X316" i="2"/>
  <c r="X315" i="2"/>
  <c r="BO314" i="2"/>
  <c r="BN314" i="2"/>
  <c r="BM314" i="2"/>
  <c r="Z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Z312" i="2" s="1"/>
  <c r="P312" i="2"/>
  <c r="BO311" i="2"/>
  <c r="BM311" i="2"/>
  <c r="Y311" i="2"/>
  <c r="P311" i="2"/>
  <c r="BO310" i="2"/>
  <c r="BM310" i="2"/>
  <c r="Y310" i="2"/>
  <c r="Z310" i="2" s="1"/>
  <c r="P310" i="2"/>
  <c r="BO309" i="2"/>
  <c r="BM309" i="2"/>
  <c r="Y309" i="2"/>
  <c r="Z309" i="2" s="1"/>
  <c r="P309" i="2"/>
  <c r="BO308" i="2"/>
  <c r="BM308" i="2"/>
  <c r="Y308" i="2"/>
  <c r="P308" i="2"/>
  <c r="X306" i="2"/>
  <c r="X305" i="2"/>
  <c r="BO304" i="2"/>
  <c r="BN304" i="2"/>
  <c r="BM304" i="2"/>
  <c r="Z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P299" i="2"/>
  <c r="X296" i="2"/>
  <c r="X295" i="2"/>
  <c r="BO294" i="2"/>
  <c r="BM294" i="2"/>
  <c r="Y294" i="2"/>
  <c r="Y296" i="2" s="1"/>
  <c r="P294" i="2"/>
  <c r="X291" i="2"/>
  <c r="X290" i="2"/>
  <c r="BO289" i="2"/>
  <c r="BN289" i="2"/>
  <c r="BM289" i="2"/>
  <c r="Z289" i="2"/>
  <c r="Z290" i="2" s="1"/>
  <c r="Y289" i="2"/>
  <c r="Y291" i="2" s="1"/>
  <c r="P289" i="2"/>
  <c r="X286" i="2"/>
  <c r="X285" i="2"/>
  <c r="BO284" i="2"/>
  <c r="BM284" i="2"/>
  <c r="Y284" i="2"/>
  <c r="Z284" i="2" s="1"/>
  <c r="Z285" i="2" s="1"/>
  <c r="P284" i="2"/>
  <c r="X282" i="2"/>
  <c r="X281" i="2"/>
  <c r="BO280" i="2"/>
  <c r="BM280" i="2"/>
  <c r="Y280" i="2"/>
  <c r="Z280" i="2" s="1"/>
  <c r="Z281" i="2" s="1"/>
  <c r="P280" i="2"/>
  <c r="X277" i="2"/>
  <c r="X276" i="2"/>
  <c r="BO275" i="2"/>
  <c r="BN275" i="2"/>
  <c r="BM275" i="2"/>
  <c r="Z275" i="2"/>
  <c r="Y275" i="2"/>
  <c r="BP275" i="2" s="1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X270" i="2"/>
  <c r="X269" i="2"/>
  <c r="BO268" i="2"/>
  <c r="BM268" i="2"/>
  <c r="Y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P265" i="2" s="1"/>
  <c r="P265" i="2"/>
  <c r="X262" i="2"/>
  <c r="X261" i="2"/>
  <c r="BO260" i="2"/>
  <c r="BM260" i="2"/>
  <c r="Y260" i="2"/>
  <c r="P260" i="2"/>
  <c r="BP259" i="2"/>
  <c r="BO259" i="2"/>
  <c r="BM259" i="2"/>
  <c r="Y259" i="2"/>
  <c r="P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Y256" i="2"/>
  <c r="P256" i="2"/>
  <c r="X253" i="2"/>
  <c r="X252" i="2"/>
  <c r="BP251" i="2"/>
  <c r="BO251" i="2"/>
  <c r="BN251" i="2"/>
  <c r="BM251" i="2"/>
  <c r="Z251" i="2"/>
  <c r="Y251" i="2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Z248" i="2"/>
  <c r="Y248" i="2"/>
  <c r="BN248" i="2" s="1"/>
  <c r="P248" i="2"/>
  <c r="BO247" i="2"/>
  <c r="BN247" i="2"/>
  <c r="BM247" i="2"/>
  <c r="Z247" i="2"/>
  <c r="Y247" i="2"/>
  <c r="BP247" i="2" s="1"/>
  <c r="P247" i="2"/>
  <c r="X245" i="2"/>
  <c r="X244" i="2"/>
  <c r="BO243" i="2"/>
  <c r="BM243" i="2"/>
  <c r="Y243" i="2"/>
  <c r="Z243" i="2" s="1"/>
  <c r="Z244" i="2" s="1"/>
  <c r="P243" i="2"/>
  <c r="X241" i="2"/>
  <c r="X240" i="2"/>
  <c r="BO239" i="2"/>
  <c r="BM239" i="2"/>
  <c r="Y239" i="2"/>
  <c r="BN239" i="2" s="1"/>
  <c r="P239" i="2"/>
  <c r="BO238" i="2"/>
  <c r="BM238" i="2"/>
  <c r="Y238" i="2"/>
  <c r="BP238" i="2" s="1"/>
  <c r="P238" i="2"/>
  <c r="X236" i="2"/>
  <c r="X235" i="2"/>
  <c r="BP234" i="2"/>
  <c r="BO234" i="2"/>
  <c r="BN234" i="2"/>
  <c r="BM234" i="2"/>
  <c r="Z234" i="2"/>
  <c r="Y234" i="2"/>
  <c r="P234" i="2"/>
  <c r="BO233" i="2"/>
  <c r="BM233" i="2"/>
  <c r="Y233" i="2"/>
  <c r="P233" i="2"/>
  <c r="BO232" i="2"/>
  <c r="BM232" i="2"/>
  <c r="Y232" i="2"/>
  <c r="BP232" i="2" s="1"/>
  <c r="P232" i="2"/>
  <c r="BP231" i="2"/>
  <c r="BO231" i="2"/>
  <c r="BN231" i="2"/>
  <c r="BM231" i="2"/>
  <c r="Z231" i="2"/>
  <c r="Y231" i="2"/>
  <c r="P231" i="2"/>
  <c r="BO230" i="2"/>
  <c r="BM230" i="2"/>
  <c r="Y230" i="2"/>
  <c r="BP230" i="2" s="1"/>
  <c r="P230" i="2"/>
  <c r="BO229" i="2"/>
  <c r="BM229" i="2"/>
  <c r="Y229" i="2"/>
  <c r="BN229" i="2" s="1"/>
  <c r="P229" i="2"/>
  <c r="X226" i="2"/>
  <c r="X225" i="2"/>
  <c r="BO224" i="2"/>
  <c r="BN224" i="2"/>
  <c r="BM224" i="2"/>
  <c r="Z224" i="2"/>
  <c r="Y224" i="2"/>
  <c r="BP224" i="2" s="1"/>
  <c r="P224" i="2"/>
  <c r="BO223" i="2"/>
  <c r="BM223" i="2"/>
  <c r="Y223" i="2"/>
  <c r="P223" i="2"/>
  <c r="X221" i="2"/>
  <c r="X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BP217" i="2" s="1"/>
  <c r="P217" i="2"/>
  <c r="BO216" i="2"/>
  <c r="BM216" i="2"/>
  <c r="Y216" i="2"/>
  <c r="Z216" i="2" s="1"/>
  <c r="P216" i="2"/>
  <c r="BO215" i="2"/>
  <c r="BM215" i="2"/>
  <c r="Z215" i="2"/>
  <c r="Y215" i="2"/>
  <c r="BN215" i="2" s="1"/>
  <c r="P215" i="2"/>
  <c r="BO214" i="2"/>
  <c r="BN214" i="2"/>
  <c r="BM214" i="2"/>
  <c r="Z214" i="2"/>
  <c r="Y214" i="2"/>
  <c r="BP214" i="2" s="1"/>
  <c r="P214" i="2"/>
  <c r="BO213" i="2"/>
  <c r="BM213" i="2"/>
  <c r="Y213" i="2"/>
  <c r="P213" i="2"/>
  <c r="BP212" i="2"/>
  <c r="BO212" i="2"/>
  <c r="BN212" i="2"/>
  <c r="BM212" i="2"/>
  <c r="Z212" i="2"/>
  <c r="Y212" i="2"/>
  <c r="P212" i="2"/>
  <c r="BO211" i="2"/>
  <c r="BM211" i="2"/>
  <c r="Y211" i="2"/>
  <c r="P211" i="2"/>
  <c r="X209" i="2"/>
  <c r="X208" i="2"/>
  <c r="BO207" i="2"/>
  <c r="BM207" i="2"/>
  <c r="Y207" i="2"/>
  <c r="BP207" i="2" s="1"/>
  <c r="P207" i="2"/>
  <c r="BO206" i="2"/>
  <c r="BM206" i="2"/>
  <c r="Y206" i="2"/>
  <c r="Z206" i="2" s="1"/>
  <c r="P206" i="2"/>
  <c r="BP205" i="2"/>
  <c r="BO205" i="2"/>
  <c r="BM205" i="2"/>
  <c r="Y205" i="2"/>
  <c r="P205" i="2"/>
  <c r="BO204" i="2"/>
  <c r="BM204" i="2"/>
  <c r="Y204" i="2"/>
  <c r="P204" i="2"/>
  <c r="BP203" i="2"/>
  <c r="BO203" i="2"/>
  <c r="BN203" i="2"/>
  <c r="BM203" i="2"/>
  <c r="Z203" i="2"/>
  <c r="Y203" i="2"/>
  <c r="P203" i="2"/>
  <c r="BO202" i="2"/>
  <c r="BM202" i="2"/>
  <c r="Y202" i="2"/>
  <c r="P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X198" i="2"/>
  <c r="X197" i="2"/>
  <c r="BO196" i="2"/>
  <c r="BM196" i="2"/>
  <c r="Y196" i="2"/>
  <c r="P196" i="2"/>
  <c r="BO195" i="2"/>
  <c r="BM195" i="2"/>
  <c r="Z195" i="2"/>
  <c r="Y195" i="2"/>
  <c r="BN195" i="2" s="1"/>
  <c r="P195" i="2"/>
  <c r="X193" i="2"/>
  <c r="X192" i="2"/>
  <c r="BO191" i="2"/>
  <c r="BM191" i="2"/>
  <c r="Y191" i="2"/>
  <c r="Z191" i="2" s="1"/>
  <c r="P191" i="2"/>
  <c r="BO190" i="2"/>
  <c r="BM190" i="2"/>
  <c r="Y190" i="2"/>
  <c r="P190" i="2"/>
  <c r="X187" i="2"/>
  <c r="X186" i="2"/>
  <c r="BO185" i="2"/>
  <c r="BM185" i="2"/>
  <c r="Y185" i="2"/>
  <c r="Z185" i="2" s="1"/>
  <c r="Z186" i="2" s="1"/>
  <c r="P185" i="2"/>
  <c r="X183" i="2"/>
  <c r="X182" i="2"/>
  <c r="BO181" i="2"/>
  <c r="BN181" i="2"/>
  <c r="BM181" i="2"/>
  <c r="Z181" i="2"/>
  <c r="Y181" i="2"/>
  <c r="BP181" i="2" s="1"/>
  <c r="P181" i="2"/>
  <c r="BO180" i="2"/>
  <c r="BM180" i="2"/>
  <c r="Y180" i="2"/>
  <c r="P180" i="2"/>
  <c r="BP179" i="2"/>
  <c r="BO179" i="2"/>
  <c r="BN179" i="2"/>
  <c r="BM179" i="2"/>
  <c r="Z179" i="2"/>
  <c r="Y179" i="2"/>
  <c r="P179" i="2"/>
  <c r="X177" i="2"/>
  <c r="X176" i="2"/>
  <c r="BO175" i="2"/>
  <c r="BM175" i="2"/>
  <c r="Y175" i="2"/>
  <c r="P175" i="2"/>
  <c r="BO174" i="2"/>
  <c r="BM174" i="2"/>
  <c r="Y174" i="2"/>
  <c r="BP174" i="2" s="1"/>
  <c r="P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P171" i="2"/>
  <c r="BP170" i="2"/>
  <c r="BO170" i="2"/>
  <c r="BN170" i="2"/>
  <c r="BM170" i="2"/>
  <c r="Z170" i="2"/>
  <c r="Y170" i="2"/>
  <c r="P170" i="2"/>
  <c r="BO169" i="2"/>
  <c r="BM169" i="2"/>
  <c r="Y169" i="2"/>
  <c r="P169" i="2"/>
  <c r="BO168" i="2"/>
  <c r="BM168" i="2"/>
  <c r="Y168" i="2"/>
  <c r="Z168" i="2" s="1"/>
  <c r="P168" i="2"/>
  <c r="BP167" i="2"/>
  <c r="BO167" i="2"/>
  <c r="BN167" i="2"/>
  <c r="BM167" i="2"/>
  <c r="Z167" i="2"/>
  <c r="Y167" i="2"/>
  <c r="P167" i="2"/>
  <c r="X165" i="2"/>
  <c r="X164" i="2"/>
  <c r="BO163" i="2"/>
  <c r="BM163" i="2"/>
  <c r="Y163" i="2"/>
  <c r="P163" i="2"/>
  <c r="X159" i="2"/>
  <c r="X158" i="2"/>
  <c r="BP157" i="2"/>
  <c r="BO157" i="2"/>
  <c r="BN157" i="2"/>
  <c r="BM157" i="2"/>
  <c r="Z157" i="2"/>
  <c r="Y157" i="2"/>
  <c r="P157" i="2"/>
  <c r="BO156" i="2"/>
  <c r="BM156" i="2"/>
  <c r="Y156" i="2"/>
  <c r="P156" i="2"/>
  <c r="BO155" i="2"/>
  <c r="BM155" i="2"/>
  <c r="Y155" i="2"/>
  <c r="Z155" i="2" s="1"/>
  <c r="P155" i="2"/>
  <c r="X153" i="2"/>
  <c r="X152" i="2"/>
  <c r="BO151" i="2"/>
  <c r="BM151" i="2"/>
  <c r="Y151" i="2"/>
  <c r="BN151" i="2" s="1"/>
  <c r="P151" i="2"/>
  <c r="X148" i="2"/>
  <c r="X147" i="2"/>
  <c r="BO146" i="2"/>
  <c r="BN146" i="2"/>
  <c r="BM146" i="2"/>
  <c r="Z146" i="2"/>
  <c r="Y146" i="2"/>
  <c r="BP146" i="2" s="1"/>
  <c r="P146" i="2"/>
  <c r="BO145" i="2"/>
  <c r="BM145" i="2"/>
  <c r="Y145" i="2"/>
  <c r="P145" i="2"/>
  <c r="X143" i="2"/>
  <c r="X142" i="2"/>
  <c r="BO141" i="2"/>
  <c r="BM141" i="2"/>
  <c r="Y141" i="2"/>
  <c r="Y143" i="2" s="1"/>
  <c r="P141" i="2"/>
  <c r="BP140" i="2"/>
  <c r="BO140" i="2"/>
  <c r="BN140" i="2"/>
  <c r="BM140" i="2"/>
  <c r="Z140" i="2"/>
  <c r="Y140" i="2"/>
  <c r="P140" i="2"/>
  <c r="X138" i="2"/>
  <c r="X137" i="2"/>
  <c r="BO136" i="2"/>
  <c r="BM136" i="2"/>
  <c r="Y136" i="2"/>
  <c r="BP136" i="2" s="1"/>
  <c r="P136" i="2"/>
  <c r="BO135" i="2"/>
  <c r="BM135" i="2"/>
  <c r="Y135" i="2"/>
  <c r="Z135" i="2" s="1"/>
  <c r="P135" i="2"/>
  <c r="X132" i="2"/>
  <c r="X131" i="2"/>
  <c r="BO130" i="2"/>
  <c r="BM130" i="2"/>
  <c r="Y130" i="2"/>
  <c r="Z130" i="2" s="1"/>
  <c r="P130" i="2"/>
  <c r="BO129" i="2"/>
  <c r="BM129" i="2"/>
  <c r="Y129" i="2"/>
  <c r="P129" i="2"/>
  <c r="X127" i="2"/>
  <c r="X126" i="2"/>
  <c r="BO125" i="2"/>
  <c r="BM125" i="2"/>
  <c r="Y125" i="2"/>
  <c r="Z125" i="2" s="1"/>
  <c r="P125" i="2"/>
  <c r="BP124" i="2"/>
  <c r="BO124" i="2"/>
  <c r="BM124" i="2"/>
  <c r="Y124" i="2"/>
  <c r="P124" i="2"/>
  <c r="BO123" i="2"/>
  <c r="BM123" i="2"/>
  <c r="Y123" i="2"/>
  <c r="P123" i="2"/>
  <c r="BP122" i="2"/>
  <c r="BO122" i="2"/>
  <c r="BN122" i="2"/>
  <c r="BM122" i="2"/>
  <c r="Z122" i="2"/>
  <c r="Y122" i="2"/>
  <c r="P122" i="2"/>
  <c r="BO121" i="2"/>
  <c r="BM121" i="2"/>
  <c r="Y121" i="2"/>
  <c r="P121" i="2"/>
  <c r="BO120" i="2"/>
  <c r="BM120" i="2"/>
  <c r="Y120" i="2"/>
  <c r="Y127" i="2" s="1"/>
  <c r="P120" i="2"/>
  <c r="Y118" i="2"/>
  <c r="X118" i="2"/>
  <c r="X117" i="2"/>
  <c r="BO116" i="2"/>
  <c r="BM116" i="2"/>
  <c r="Y116" i="2"/>
  <c r="BP116" i="2" s="1"/>
  <c r="P116" i="2"/>
  <c r="BO115" i="2"/>
  <c r="BM115" i="2"/>
  <c r="Y115" i="2"/>
  <c r="Z115" i="2" s="1"/>
  <c r="P115" i="2"/>
  <c r="BO114" i="2"/>
  <c r="BM114" i="2"/>
  <c r="Z114" i="2"/>
  <c r="Y114" i="2"/>
  <c r="Y117" i="2" s="1"/>
  <c r="P114" i="2"/>
  <c r="X112" i="2"/>
  <c r="X111" i="2"/>
  <c r="BO110" i="2"/>
  <c r="BM110" i="2"/>
  <c r="Y110" i="2"/>
  <c r="BN110" i="2" s="1"/>
  <c r="P110" i="2"/>
  <c r="BO109" i="2"/>
  <c r="BM109" i="2"/>
  <c r="Y109" i="2"/>
  <c r="Z109" i="2" s="1"/>
  <c r="P109" i="2"/>
  <c r="BO108" i="2"/>
  <c r="BM108" i="2"/>
  <c r="Y108" i="2"/>
  <c r="P108" i="2"/>
  <c r="BO107" i="2"/>
  <c r="BM107" i="2"/>
  <c r="Y107" i="2"/>
  <c r="P107" i="2"/>
  <c r="X104" i="2"/>
  <c r="X103" i="2"/>
  <c r="BO102" i="2"/>
  <c r="BM102" i="2"/>
  <c r="Y102" i="2"/>
  <c r="BP102" i="2" s="1"/>
  <c r="P102" i="2"/>
  <c r="BO101" i="2"/>
  <c r="BM101" i="2"/>
  <c r="Y101" i="2"/>
  <c r="Z101" i="2" s="1"/>
  <c r="P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P97" i="2"/>
  <c r="BO96" i="2"/>
  <c r="BM96" i="2"/>
  <c r="Y96" i="2"/>
  <c r="X94" i="2"/>
  <c r="X93" i="2"/>
  <c r="BO92" i="2"/>
  <c r="BM92" i="2"/>
  <c r="Y92" i="2"/>
  <c r="P92" i="2"/>
  <c r="BO91" i="2"/>
  <c r="BM91" i="2"/>
  <c r="Y91" i="2"/>
  <c r="P91" i="2"/>
  <c r="BO90" i="2"/>
  <c r="BM90" i="2"/>
  <c r="Y90" i="2"/>
  <c r="BP90" i="2" s="1"/>
  <c r="P90" i="2"/>
  <c r="X87" i="2"/>
  <c r="X86" i="2"/>
  <c r="BO85" i="2"/>
  <c r="BM85" i="2"/>
  <c r="Y85" i="2"/>
  <c r="Z85" i="2" s="1"/>
  <c r="P85" i="2"/>
  <c r="BO84" i="2"/>
  <c r="BM84" i="2"/>
  <c r="Y84" i="2"/>
  <c r="P84" i="2"/>
  <c r="X82" i="2"/>
  <c r="X81" i="2"/>
  <c r="BP80" i="2"/>
  <c r="BO80" i="2"/>
  <c r="BN80" i="2"/>
  <c r="BM80" i="2"/>
  <c r="Z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N77" i="2"/>
  <c r="BM77" i="2"/>
  <c r="Z77" i="2"/>
  <c r="Y77" i="2"/>
  <c r="BP77" i="2" s="1"/>
  <c r="P77" i="2"/>
  <c r="BO76" i="2"/>
  <c r="BM76" i="2"/>
  <c r="Y76" i="2"/>
  <c r="BP76" i="2" s="1"/>
  <c r="P76" i="2"/>
  <c r="BO75" i="2"/>
  <c r="BM75" i="2"/>
  <c r="Y75" i="2"/>
  <c r="Z75" i="2" s="1"/>
  <c r="P75" i="2"/>
  <c r="X73" i="2"/>
  <c r="X72" i="2"/>
  <c r="BO71" i="2"/>
  <c r="BM71" i="2"/>
  <c r="Y71" i="2"/>
  <c r="Z71" i="2" s="1"/>
  <c r="P71" i="2"/>
  <c r="BO70" i="2"/>
  <c r="BM70" i="2"/>
  <c r="Y70" i="2"/>
  <c r="P70" i="2"/>
  <c r="BO69" i="2"/>
  <c r="BM69" i="2"/>
  <c r="Y69" i="2"/>
  <c r="Y73" i="2" s="1"/>
  <c r="P69" i="2"/>
  <c r="X67" i="2"/>
  <c r="X66" i="2"/>
  <c r="BO65" i="2"/>
  <c r="BM65" i="2"/>
  <c r="Y65" i="2"/>
  <c r="P65" i="2"/>
  <c r="BO64" i="2"/>
  <c r="BM64" i="2"/>
  <c r="Y64" i="2"/>
  <c r="P64" i="2"/>
  <c r="BO63" i="2"/>
  <c r="BM63" i="2"/>
  <c r="Y63" i="2"/>
  <c r="P63" i="2"/>
  <c r="BP62" i="2"/>
  <c r="BO62" i="2"/>
  <c r="BN62" i="2"/>
  <c r="BM62" i="2"/>
  <c r="Z62" i="2"/>
  <c r="Y62" i="2"/>
  <c r="Y66" i="2" s="1"/>
  <c r="P62" i="2"/>
  <c r="X60" i="2"/>
  <c r="X59" i="2"/>
  <c r="BO58" i="2"/>
  <c r="BM58" i="2"/>
  <c r="Y58" i="2"/>
  <c r="P58" i="2"/>
  <c r="BO57" i="2"/>
  <c r="BM57" i="2"/>
  <c r="Y57" i="2"/>
  <c r="BP57" i="2" s="1"/>
  <c r="P57" i="2"/>
  <c r="BO56" i="2"/>
  <c r="BM56" i="2"/>
  <c r="Y56" i="2"/>
  <c r="BN56" i="2" s="1"/>
  <c r="P56" i="2"/>
  <c r="BP55" i="2"/>
  <c r="BO55" i="2"/>
  <c r="BM55" i="2"/>
  <c r="Y55" i="2"/>
  <c r="BN55" i="2" s="1"/>
  <c r="P55" i="2"/>
  <c r="BO54" i="2"/>
  <c r="BN54" i="2"/>
  <c r="BM54" i="2"/>
  <c r="Z54" i="2"/>
  <c r="Y54" i="2"/>
  <c r="BP54" i="2" s="1"/>
  <c r="P54" i="2"/>
  <c r="BO53" i="2"/>
  <c r="BN53" i="2"/>
  <c r="BM53" i="2"/>
  <c r="Z53" i="2"/>
  <c r="Y53" i="2"/>
  <c r="P53" i="2"/>
  <c r="X50" i="2"/>
  <c r="X49" i="2"/>
  <c r="BO48" i="2"/>
  <c r="BM48" i="2"/>
  <c r="Y48" i="2"/>
  <c r="Y50" i="2" s="1"/>
  <c r="P48" i="2"/>
  <c r="X46" i="2"/>
  <c r="X45" i="2"/>
  <c r="BO44" i="2"/>
  <c r="BN44" i="2"/>
  <c r="BM44" i="2"/>
  <c r="Z44" i="2"/>
  <c r="Y44" i="2"/>
  <c r="BP44" i="2" s="1"/>
  <c r="P44" i="2"/>
  <c r="BO43" i="2"/>
  <c r="BM43" i="2"/>
  <c r="Y43" i="2"/>
  <c r="BP43" i="2" s="1"/>
  <c r="P43" i="2"/>
  <c r="BO42" i="2"/>
  <c r="BM42" i="2"/>
  <c r="Y42" i="2"/>
  <c r="Z42" i="2" s="1"/>
  <c r="P42" i="2"/>
  <c r="BO41" i="2"/>
  <c r="BM41" i="2"/>
  <c r="Y41" i="2"/>
  <c r="P41" i="2"/>
  <c r="X37" i="2"/>
  <c r="X36" i="2"/>
  <c r="BO35" i="2"/>
  <c r="BM35" i="2"/>
  <c r="Y35" i="2"/>
  <c r="P35" i="2"/>
  <c r="X33" i="2"/>
  <c r="X32" i="2"/>
  <c r="BO31" i="2"/>
  <c r="BM31" i="2"/>
  <c r="Y31" i="2"/>
  <c r="BN31" i="2" s="1"/>
  <c r="P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P26" i="2"/>
  <c r="X24" i="2"/>
  <c r="X522" i="2" s="1"/>
  <c r="X23" i="2"/>
  <c r="BP22" i="2"/>
  <c r="BO22" i="2"/>
  <c r="BM22" i="2"/>
  <c r="X523" i="2" s="1"/>
  <c r="Y22" i="2"/>
  <c r="Y23" i="2" s="1"/>
  <c r="H10" i="2"/>
  <c r="A9" i="2"/>
  <c r="J9" i="2" s="1"/>
  <c r="D7" i="2"/>
  <c r="Q6" i="2"/>
  <c r="P2" i="2"/>
  <c r="X526" i="2" l="1"/>
  <c r="Y24" i="2"/>
  <c r="Y33" i="2"/>
  <c r="Z28" i="2"/>
  <c r="BN28" i="2"/>
  <c r="Z29" i="2"/>
  <c r="BN29" i="2"/>
  <c r="BP30" i="2"/>
  <c r="Z35" i="2"/>
  <c r="Z36" i="2" s="1"/>
  <c r="Y36" i="2"/>
  <c r="BP35" i="2"/>
  <c r="BN35" i="2"/>
  <c r="X524" i="2"/>
  <c r="X525" i="2" s="1"/>
  <c r="Y46" i="2"/>
  <c r="Y45" i="2"/>
  <c r="BP41" i="2"/>
  <c r="BN41" i="2"/>
  <c r="Z41" i="2"/>
  <c r="Y67" i="2"/>
  <c r="BN63" i="2"/>
  <c r="Z63" i="2"/>
  <c r="BP64" i="2"/>
  <c r="BN64" i="2"/>
  <c r="Z64" i="2"/>
  <c r="BN65" i="2"/>
  <c r="BP65" i="2"/>
  <c r="BP70" i="2"/>
  <c r="BN70" i="2"/>
  <c r="Z70" i="2"/>
  <c r="BP96" i="2"/>
  <c r="BN96" i="2"/>
  <c r="Z96" i="2"/>
  <c r="BP123" i="2"/>
  <c r="BN123" i="2"/>
  <c r="Z123" i="2"/>
  <c r="BN124" i="2"/>
  <c r="Z124" i="2"/>
  <c r="Y148" i="2"/>
  <c r="BP145" i="2"/>
  <c r="BN145" i="2"/>
  <c r="Z145" i="2"/>
  <c r="Z147" i="2" s="1"/>
  <c r="BP169" i="2"/>
  <c r="BN169" i="2"/>
  <c r="Z169" i="2"/>
  <c r="BP175" i="2"/>
  <c r="BN175" i="2"/>
  <c r="Z175" i="2"/>
  <c r="BP204" i="2"/>
  <c r="BN204" i="2"/>
  <c r="Z204" i="2"/>
  <c r="BN205" i="2"/>
  <c r="Z205" i="2"/>
  <c r="BP213" i="2"/>
  <c r="BN213" i="2"/>
  <c r="Z213" i="2"/>
  <c r="Y226" i="2"/>
  <c r="BP223" i="2"/>
  <c r="BN223" i="2"/>
  <c r="Z223" i="2"/>
  <c r="Z225" i="2" s="1"/>
  <c r="BN238" i="2"/>
  <c r="BP258" i="2"/>
  <c r="BN258" i="2"/>
  <c r="Z258" i="2"/>
  <c r="BN259" i="2"/>
  <c r="Z259" i="2"/>
  <c r="BP267" i="2"/>
  <c r="BN267" i="2"/>
  <c r="Z267" i="2"/>
  <c r="Y276" i="2"/>
  <c r="BP274" i="2"/>
  <c r="BN274" i="2"/>
  <c r="Z274" i="2"/>
  <c r="Z276" i="2" s="1"/>
  <c r="Z299" i="2"/>
  <c r="Y305" i="2"/>
  <c r="BN299" i="2"/>
  <c r="BP299" i="2"/>
  <c r="BP301" i="2"/>
  <c r="BN301" i="2"/>
  <c r="Z301" i="2"/>
  <c r="BP308" i="2"/>
  <c r="Y315" i="2"/>
  <c r="BN309" i="2"/>
  <c r="BP309" i="2"/>
  <c r="BP311" i="2"/>
  <c r="BN311" i="2"/>
  <c r="Z311" i="2"/>
  <c r="BN319" i="2"/>
  <c r="BP319" i="2"/>
  <c r="BP321" i="2"/>
  <c r="BN321" i="2"/>
  <c r="Z321" i="2"/>
  <c r="Y366" i="2"/>
  <c r="BP365" i="2"/>
  <c r="BN365" i="2"/>
  <c r="Z365" i="2"/>
  <c r="Z366" i="2" s="1"/>
  <c r="Y367" i="2"/>
  <c r="BN409" i="2"/>
  <c r="BP409" i="2"/>
  <c r="BN414" i="2"/>
  <c r="Z414" i="2"/>
  <c r="BP414" i="2"/>
  <c r="BP58" i="2"/>
  <c r="BN58" i="2"/>
  <c r="Z58" i="2"/>
  <c r="Y86" i="2"/>
  <c r="BP84" i="2"/>
  <c r="BN84" i="2"/>
  <c r="Z84" i="2"/>
  <c r="Z86" i="2" s="1"/>
  <c r="BP91" i="2"/>
  <c r="BN91" i="2"/>
  <c r="Z91" i="2"/>
  <c r="BN101" i="2"/>
  <c r="BP101" i="2"/>
  <c r="F532" i="2"/>
  <c r="BP107" i="2"/>
  <c r="BN107" i="2"/>
  <c r="Z107" i="2"/>
  <c r="BP121" i="2"/>
  <c r="BN121" i="2"/>
  <c r="Z121" i="2"/>
  <c r="Y132" i="2"/>
  <c r="BP129" i="2"/>
  <c r="BN129" i="2"/>
  <c r="Z129" i="2"/>
  <c r="Z131" i="2" s="1"/>
  <c r="BP171" i="2"/>
  <c r="BN171" i="2"/>
  <c r="Z171" i="2"/>
  <c r="BN172" i="2"/>
  <c r="Z172" i="2"/>
  <c r="Y182" i="2"/>
  <c r="BP180" i="2"/>
  <c r="BN180" i="2"/>
  <c r="Z180" i="2"/>
  <c r="Z182" i="2" s="1"/>
  <c r="BP202" i="2"/>
  <c r="BN202" i="2"/>
  <c r="Z202" i="2"/>
  <c r="BP233" i="2"/>
  <c r="BN233" i="2"/>
  <c r="Z233" i="2"/>
  <c r="BP256" i="2"/>
  <c r="BN256" i="2"/>
  <c r="Z256" i="2"/>
  <c r="Y261" i="2"/>
  <c r="Y270" i="2"/>
  <c r="Z265" i="2"/>
  <c r="M532" i="2"/>
  <c r="BP268" i="2"/>
  <c r="BN268" i="2"/>
  <c r="Z268" i="2"/>
  <c r="BN339" i="2"/>
  <c r="BP339" i="2"/>
  <c r="Y342" i="2"/>
  <c r="BP341" i="2"/>
  <c r="BN341" i="2"/>
  <c r="Z341" i="2"/>
  <c r="BP356" i="2"/>
  <c r="BN356" i="2"/>
  <c r="Z356" i="2"/>
  <c r="BN357" i="2"/>
  <c r="Z357" i="2"/>
  <c r="BP357" i="2"/>
  <c r="BP403" i="2"/>
  <c r="BN403" i="2"/>
  <c r="Z403" i="2"/>
  <c r="BN404" i="2"/>
  <c r="Z404" i="2"/>
  <c r="BP404" i="2"/>
  <c r="BN425" i="2"/>
  <c r="BP425" i="2"/>
  <c r="BP427" i="2"/>
  <c r="BN427" i="2"/>
  <c r="Z427" i="2"/>
  <c r="BP428" i="2"/>
  <c r="Z428" i="2"/>
  <c r="BP448" i="2"/>
  <c r="BN448" i="2"/>
  <c r="Z448" i="2"/>
  <c r="BP454" i="2"/>
  <c r="BN454" i="2"/>
  <c r="Z454" i="2"/>
  <c r="BN496" i="2"/>
  <c r="Z496" i="2"/>
  <c r="BP496" i="2"/>
  <c r="BN506" i="2"/>
  <c r="BP506" i="2"/>
  <c r="BN42" i="2"/>
  <c r="BP42" i="2"/>
  <c r="D532" i="2"/>
  <c r="BN75" i="2"/>
  <c r="BP75" i="2"/>
  <c r="BN85" i="2"/>
  <c r="BP85" i="2"/>
  <c r="Y94" i="2"/>
  <c r="Y104" i="2"/>
  <c r="BN98" i="2"/>
  <c r="BP98" i="2"/>
  <c r="Y112" i="2"/>
  <c r="BN109" i="2"/>
  <c r="BP109" i="2"/>
  <c r="BP114" i="2"/>
  <c r="BN135" i="2"/>
  <c r="BP135" i="2"/>
  <c r="BN155" i="2"/>
  <c r="BP155" i="2"/>
  <c r="Y158" i="2"/>
  <c r="Y159" i="2"/>
  <c r="I532" i="2"/>
  <c r="Y177" i="2"/>
  <c r="Y183" i="2"/>
  <c r="J532" i="2"/>
  <c r="BN190" i="2"/>
  <c r="BP190" i="2"/>
  <c r="BP195" i="2"/>
  <c r="Y198" i="2"/>
  <c r="Y208" i="2"/>
  <c r="Y209" i="2"/>
  <c r="Y221" i="2"/>
  <c r="BP215" i="2"/>
  <c r="BN243" i="2"/>
  <c r="BP243" i="2"/>
  <c r="Y244" i="2"/>
  <c r="Y245" i="2"/>
  <c r="BP248" i="2"/>
  <c r="Y262" i="2"/>
  <c r="Y277" i="2"/>
  <c r="O532" i="2"/>
  <c r="BN284" i="2"/>
  <c r="BP284" i="2"/>
  <c r="Y285" i="2"/>
  <c r="Y286" i="2"/>
  <c r="BN302" i="2"/>
  <c r="BP302" i="2"/>
  <c r="BN312" i="2"/>
  <c r="BP312" i="2"/>
  <c r="BN322" i="2"/>
  <c r="BP322" i="2"/>
  <c r="Y330" i="2"/>
  <c r="Y337" i="2"/>
  <c r="BP334" i="2"/>
  <c r="BN334" i="2"/>
  <c r="U532" i="2"/>
  <c r="BP354" i="2"/>
  <c r="BN354" i="2"/>
  <c r="Z354" i="2"/>
  <c r="BP360" i="2"/>
  <c r="BN360" i="2"/>
  <c r="Z360" i="2"/>
  <c r="BP369" i="2"/>
  <c r="BN369" i="2"/>
  <c r="Z369" i="2"/>
  <c r="Y371" i="2"/>
  <c r="Z370" i="2"/>
  <c r="BN390" i="2"/>
  <c r="BP390" i="2"/>
  <c r="Y397" i="2"/>
  <c r="Y396" i="2"/>
  <c r="BP395" i="2"/>
  <c r="BN395" i="2"/>
  <c r="Z395" i="2"/>
  <c r="Z396" i="2" s="1"/>
  <c r="W532" i="2"/>
  <c r="BP401" i="2"/>
  <c r="BN401" i="2"/>
  <c r="Z401" i="2"/>
  <c r="BP407" i="2"/>
  <c r="BN407" i="2"/>
  <c r="Z407" i="2"/>
  <c r="Y417" i="2"/>
  <c r="Y423" i="2"/>
  <c r="Z420" i="2"/>
  <c r="BN446" i="2"/>
  <c r="Z446" i="2"/>
  <c r="BP450" i="2"/>
  <c r="BN450" i="2"/>
  <c r="Z450" i="2"/>
  <c r="BN451" i="2"/>
  <c r="Z451" i="2"/>
  <c r="BN456" i="2"/>
  <c r="BP456" i="2"/>
  <c r="Y457" i="2"/>
  <c r="BP469" i="2"/>
  <c r="BN469" i="2"/>
  <c r="Z469" i="2"/>
  <c r="Y492" i="2"/>
  <c r="BP495" i="2"/>
  <c r="BN495" i="2"/>
  <c r="Z495" i="2"/>
  <c r="BN501" i="2"/>
  <c r="Z501" i="2"/>
  <c r="Q532" i="2"/>
  <c r="Y361" i="2"/>
  <c r="BN374" i="2"/>
  <c r="BP374" i="2"/>
  <c r="Y375" i="2"/>
  <c r="Y376" i="2"/>
  <c r="BP380" i="2"/>
  <c r="Y412" i="2"/>
  <c r="BN433" i="2"/>
  <c r="BP433" i="2"/>
  <c r="Y434" i="2"/>
  <c r="Y435" i="2"/>
  <c r="AA532" i="2"/>
  <c r="BP461" i="2"/>
  <c r="Y463" i="2"/>
  <c r="Y474" i="2"/>
  <c r="BP466" i="2"/>
  <c r="Y473" i="2"/>
  <c r="BP471" i="2"/>
  <c r="BP476" i="2"/>
  <c r="BP478" i="2"/>
  <c r="Y491" i="2"/>
  <c r="BN488" i="2"/>
  <c r="BP488" i="2"/>
  <c r="Y499" i="2"/>
  <c r="Y504" i="2"/>
  <c r="Y508" i="2"/>
  <c r="BN511" i="2"/>
  <c r="BN514" i="2"/>
  <c r="V532" i="2"/>
  <c r="BN265" i="2"/>
  <c r="BN420" i="2"/>
  <c r="BN466" i="2"/>
  <c r="BN476" i="2"/>
  <c r="K532" i="2"/>
  <c r="Y343" i="2"/>
  <c r="L532" i="2"/>
  <c r="Z502" i="2"/>
  <c r="Z503" i="2" s="1"/>
  <c r="Z99" i="2"/>
  <c r="Z173" i="2"/>
  <c r="Z176" i="2" s="1"/>
  <c r="BN280" i="2"/>
  <c r="BN294" i="2"/>
  <c r="Y306" i="2"/>
  <c r="Z358" i="2"/>
  <c r="BN370" i="2"/>
  <c r="Z381" i="2"/>
  <c r="Z405" i="2"/>
  <c r="Z415" i="2"/>
  <c r="Z416" i="2" s="1"/>
  <c r="BN428" i="2"/>
  <c r="BN444" i="2"/>
  <c r="Z452" i="2"/>
  <c r="Z462" i="2"/>
  <c r="Z463" i="2" s="1"/>
  <c r="Z472" i="2"/>
  <c r="Z494" i="2"/>
  <c r="Z497" i="2"/>
  <c r="BN507" i="2"/>
  <c r="P532" i="2"/>
  <c r="Z110" i="2"/>
  <c r="Z410" i="2"/>
  <c r="BN191" i="2"/>
  <c r="Z201" i="2"/>
  <c r="Z232" i="2"/>
  <c r="Z266" i="2"/>
  <c r="Z269" i="2" s="1"/>
  <c r="BN300" i="2"/>
  <c r="BN310" i="2"/>
  <c r="BN320" i="2"/>
  <c r="Y323" i="2"/>
  <c r="BN340" i="2"/>
  <c r="Z386" i="2"/>
  <c r="Z387" i="2" s="1"/>
  <c r="BN410" i="2"/>
  <c r="Z421" i="2"/>
  <c r="Z422" i="2" s="1"/>
  <c r="Z447" i="2"/>
  <c r="Y458" i="2"/>
  <c r="Z467" i="2"/>
  <c r="Z473" i="2" s="1"/>
  <c r="Z477" i="2"/>
  <c r="Z479" i="2" s="1"/>
  <c r="Z489" i="2"/>
  <c r="BN502" i="2"/>
  <c r="BN358" i="2"/>
  <c r="BP370" i="2"/>
  <c r="BN381" i="2"/>
  <c r="Z391" i="2"/>
  <c r="Z392" i="2" s="1"/>
  <c r="BN405" i="2"/>
  <c r="BN415" i="2"/>
  <c r="Z426" i="2"/>
  <c r="Z429" i="2" s="1"/>
  <c r="BP444" i="2"/>
  <c r="BN452" i="2"/>
  <c r="BN462" i="2"/>
  <c r="BN472" i="2"/>
  <c r="Z482" i="2"/>
  <c r="Z483" i="2" s="1"/>
  <c r="BN494" i="2"/>
  <c r="BN497" i="2"/>
  <c r="BP507" i="2"/>
  <c r="Z519" i="2"/>
  <c r="Z520" i="2" s="1"/>
  <c r="R532" i="2"/>
  <c r="Z151" i="2"/>
  <c r="Z152" i="2" s="1"/>
  <c r="Z239" i="2"/>
  <c r="Z300" i="2"/>
  <c r="Z305" i="2" s="1"/>
  <c r="Y81" i="2"/>
  <c r="Z249" i="2"/>
  <c r="Z346" i="2"/>
  <c r="H9" i="2"/>
  <c r="Z26" i="2"/>
  <c r="BP53" i="2"/>
  <c r="BP63" i="2"/>
  <c r="BN99" i="2"/>
  <c r="Z120" i="2"/>
  <c r="Z126" i="2" s="1"/>
  <c r="BN249" i="2"/>
  <c r="Y252" i="2"/>
  <c r="BN260" i="2"/>
  <c r="Y269" i="2"/>
  <c r="BP294" i="2"/>
  <c r="Z303" i="2"/>
  <c r="Z313" i="2"/>
  <c r="Z333" i="2"/>
  <c r="BP335" i="2"/>
  <c r="BN346" i="2"/>
  <c r="Y349" i="2"/>
  <c r="A10" i="2"/>
  <c r="BN26" i="2"/>
  <c r="Y37" i="2"/>
  <c r="Z48" i="2"/>
  <c r="Z49" i="2" s="1"/>
  <c r="BN71" i="2"/>
  <c r="Y82" i="2"/>
  <c r="Z92" i="2"/>
  <c r="Z97" i="2"/>
  <c r="Z108" i="2"/>
  <c r="Z111" i="2" s="1"/>
  <c r="BP110" i="2"/>
  <c r="BN120" i="2"/>
  <c r="BN130" i="2"/>
  <c r="Z141" i="2"/>
  <c r="Z142" i="2" s="1"/>
  <c r="BP156" i="2"/>
  <c r="BN168" i="2"/>
  <c r="BP191" i="2"/>
  <c r="BN201" i="2"/>
  <c r="BN211" i="2"/>
  <c r="Z219" i="2"/>
  <c r="BN232" i="2"/>
  <c r="Y235" i="2"/>
  <c r="BN266" i="2"/>
  <c r="Z308" i="2"/>
  <c r="Z315" i="2" s="1"/>
  <c r="BP310" i="2"/>
  <c r="Z318" i="2"/>
  <c r="Z323" i="2" s="1"/>
  <c r="BP320" i="2"/>
  <c r="Z328" i="2"/>
  <c r="BP340" i="2"/>
  <c r="BN386" i="2"/>
  <c r="BN421" i="2"/>
  <c r="BN447" i="2"/>
  <c r="BN467" i="2"/>
  <c r="BN477" i="2"/>
  <c r="BN489" i="2"/>
  <c r="BP502" i="2"/>
  <c r="S532" i="2"/>
  <c r="Z56" i="2"/>
  <c r="BN78" i="2"/>
  <c r="BN185" i="2"/>
  <c r="Y316" i="2"/>
  <c r="BP185" i="2"/>
  <c r="BN196" i="2"/>
  <c r="BN206" i="2"/>
  <c r="BN216" i="2"/>
  <c r="BP229" i="2"/>
  <c r="BP239" i="2"/>
  <c r="BP280" i="2"/>
  <c r="BP31" i="2"/>
  <c r="BN43" i="2"/>
  <c r="BP56" i="2"/>
  <c r="Y87" i="2"/>
  <c r="BN102" i="2"/>
  <c r="BP163" i="2"/>
  <c r="BP173" i="2"/>
  <c r="Y186" i="2"/>
  <c r="BP196" i="2"/>
  <c r="BP206" i="2"/>
  <c r="BP216" i="2"/>
  <c r="Y240" i="2"/>
  <c r="BP260" i="2"/>
  <c r="Y281" i="2"/>
  <c r="Y295" i="2"/>
  <c r="BN303" i="2"/>
  <c r="BN313" i="2"/>
  <c r="Y324" i="2"/>
  <c r="BN333" i="2"/>
  <c r="Y336" i="2"/>
  <c r="BP346" i="2"/>
  <c r="BN391" i="2"/>
  <c r="BP415" i="2"/>
  <c r="BN426" i="2"/>
  <c r="Y429" i="2"/>
  <c r="BP462" i="2"/>
  <c r="BN482" i="2"/>
  <c r="BP494" i="2"/>
  <c r="BN519" i="2"/>
  <c r="T532" i="2"/>
  <c r="Z340" i="2"/>
  <c r="Z342" i="2" s="1"/>
  <c r="F9" i="2"/>
  <c r="Z31" i="2"/>
  <c r="Z76" i="2"/>
  <c r="BP78" i="2"/>
  <c r="Z102" i="2"/>
  <c r="BN115" i="2"/>
  <c r="BN125" i="2"/>
  <c r="Z136" i="2"/>
  <c r="Z137" i="2" s="1"/>
  <c r="BP151" i="2"/>
  <c r="BN163" i="2"/>
  <c r="Y176" i="2"/>
  <c r="F10" i="2"/>
  <c r="BN76" i="2"/>
  <c r="BP115" i="2"/>
  <c r="BP125" i="2"/>
  <c r="BN136" i="2"/>
  <c r="Y152" i="2"/>
  <c r="BP26" i="2"/>
  <c r="BN48" i="2"/>
  <c r="Y60" i="2"/>
  <c r="Z69" i="2"/>
  <c r="Z72" i="2" s="1"/>
  <c r="BP71" i="2"/>
  <c r="Z79" i="2"/>
  <c r="BN92" i="2"/>
  <c r="BN97" i="2"/>
  <c r="BN108" i="2"/>
  <c r="Y111" i="2"/>
  <c r="BP120" i="2"/>
  <c r="BP130" i="2"/>
  <c r="BN141" i="2"/>
  <c r="BP168" i="2"/>
  <c r="Y192" i="2"/>
  <c r="BP211" i="2"/>
  <c r="BN219" i="2"/>
  <c r="Z230" i="2"/>
  <c r="Y253" i="2"/>
  <c r="BN308" i="2"/>
  <c r="BN318" i="2"/>
  <c r="BN328" i="2"/>
  <c r="Y362" i="2"/>
  <c r="BP386" i="2"/>
  <c r="BN408" i="2"/>
  <c r="Y411" i="2"/>
  <c r="Z445" i="2"/>
  <c r="BN455" i="2"/>
  <c r="BP467" i="2"/>
  <c r="Y503" i="2"/>
  <c r="BN513" i="2"/>
  <c r="B532" i="2"/>
  <c r="Z229" i="2"/>
  <c r="Z294" i="2"/>
  <c r="Z295" i="2" s="1"/>
  <c r="Z196" i="2"/>
  <c r="Z197" i="2" s="1"/>
  <c r="Z260" i="2"/>
  <c r="Z261" i="2" s="1"/>
  <c r="Y59" i="2"/>
  <c r="Y164" i="2"/>
  <c r="Y197" i="2"/>
  <c r="Y416" i="2"/>
  <c r="BP482" i="2"/>
  <c r="Y498" i="2"/>
  <c r="BP519" i="2"/>
  <c r="C532" i="2"/>
  <c r="Z22" i="2"/>
  <c r="Z23" i="2" s="1"/>
  <c r="BP48" i="2"/>
  <c r="Z57" i="2"/>
  <c r="BN69" i="2"/>
  <c r="Y72" i="2"/>
  <c r="BN79" i="2"/>
  <c r="Z90" i="2"/>
  <c r="BP92" i="2"/>
  <c r="BP97" i="2"/>
  <c r="BP108" i="2"/>
  <c r="Z116" i="2"/>
  <c r="Z117" i="2" s="1"/>
  <c r="Y131" i="2"/>
  <c r="BP141" i="2"/>
  <c r="Y153" i="2"/>
  <c r="Z174" i="2"/>
  <c r="Y187" i="2"/>
  <c r="Z207" i="2"/>
  <c r="Z217" i="2"/>
  <c r="BN230" i="2"/>
  <c r="Y241" i="2"/>
  <c r="Z250" i="2"/>
  <c r="Z252" i="2" s="1"/>
  <c r="Y282" i="2"/>
  <c r="Z326" i="2"/>
  <c r="Z329" i="2" s="1"/>
  <c r="Z347" i="2"/>
  <c r="Z359" i="2"/>
  <c r="Y372" i="2"/>
  <c r="Z382" i="2"/>
  <c r="Y387" i="2"/>
  <c r="Z406" i="2"/>
  <c r="Y422" i="2"/>
  <c r="Y430" i="2"/>
  <c r="BN445" i="2"/>
  <c r="Z453" i="2"/>
  <c r="Z490" i="2"/>
  <c r="Y509" i="2"/>
  <c r="Z43" i="2"/>
  <c r="Z45" i="2" s="1"/>
  <c r="Y32" i="2"/>
  <c r="Y126" i="2"/>
  <c r="Y236" i="2"/>
  <c r="Y103" i="2"/>
  <c r="Y137" i="2"/>
  <c r="Y193" i="2"/>
  <c r="BP289" i="2"/>
  <c r="BP379" i="2"/>
  <c r="Y392" i="2"/>
  <c r="BP438" i="2"/>
  <c r="BP460" i="2"/>
  <c r="Y483" i="2"/>
  <c r="Y520" i="2"/>
  <c r="E532" i="2"/>
  <c r="X532" i="2"/>
  <c r="Z156" i="2"/>
  <c r="Z158" i="2" s="1"/>
  <c r="BN156" i="2"/>
  <c r="Z211" i="2"/>
  <c r="BN22" i="2"/>
  <c r="Y49" i="2"/>
  <c r="BN57" i="2"/>
  <c r="BP69" i="2"/>
  <c r="BN90" i="2"/>
  <c r="Y93" i="2"/>
  <c r="BN116" i="2"/>
  <c r="Y142" i="2"/>
  <c r="Y165" i="2"/>
  <c r="BN174" i="2"/>
  <c r="BN207" i="2"/>
  <c r="BN217" i="2"/>
  <c r="Y220" i="2"/>
  <c r="Z238" i="2"/>
  <c r="Z240" i="2" s="1"/>
  <c r="BN250" i="2"/>
  <c r="BN326" i="2"/>
  <c r="Y329" i="2"/>
  <c r="BN347" i="2"/>
  <c r="BN359" i="2"/>
  <c r="BN382" i="2"/>
  <c r="BN406" i="2"/>
  <c r="BN453" i="2"/>
  <c r="BN490" i="2"/>
  <c r="Z511" i="2"/>
  <c r="Z514" i="2"/>
  <c r="Y532" i="2"/>
  <c r="Y147" i="2"/>
  <c r="Z190" i="2"/>
  <c r="Z192" i="2" s="1"/>
  <c r="Y225" i="2"/>
  <c r="Y290" i="2"/>
  <c r="Y439" i="2"/>
  <c r="G532" i="2"/>
  <c r="Z532" i="2"/>
  <c r="Z55" i="2"/>
  <c r="Z59" i="2" s="1"/>
  <c r="Z65" i="2"/>
  <c r="Z66" i="2" s="1"/>
  <c r="Y138" i="2"/>
  <c r="BP326" i="2"/>
  <c r="Y393" i="2"/>
  <c r="Y521" i="2"/>
  <c r="H532" i="2"/>
  <c r="Z335" i="2"/>
  <c r="Z30" i="2"/>
  <c r="AB532" i="2"/>
  <c r="Z163" i="2"/>
  <c r="Z164" i="2" s="1"/>
  <c r="BN114" i="2"/>
  <c r="Z488" i="2"/>
  <c r="Z491" i="2" s="1"/>
  <c r="Y526" i="2" l="1"/>
  <c r="Y524" i="2"/>
  <c r="Z103" i="2"/>
  <c r="Z208" i="2"/>
  <c r="Z457" i="2"/>
  <c r="Z411" i="2"/>
  <c r="Z371" i="2"/>
  <c r="Z81" i="2"/>
  <c r="Y522" i="2"/>
  <c r="Z336" i="2"/>
  <c r="Z383" i="2"/>
  <c r="Z361" i="2"/>
  <c r="Z32" i="2"/>
  <c r="Z93" i="2"/>
  <c r="Z349" i="2"/>
  <c r="Z515" i="2"/>
  <c r="Y523" i="2"/>
  <c r="Y525" i="2" s="1"/>
  <c r="Z220" i="2"/>
  <c r="Z235" i="2"/>
  <c r="Z498" i="2"/>
  <c r="Z527" i="2" l="1"/>
</calcChain>
</file>

<file path=xl/sharedStrings.xml><?xml version="1.0" encoding="utf-8"?>
<sst xmlns="http://schemas.openxmlformats.org/spreadsheetml/2006/main" count="3865" uniqueCount="823">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</sst>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6" t="s">
        <v>26</v>
      </c>
      <c r="E1" s="586"/>
      <c r="F1" s="586"/>
      <c r="G1" s="14" t="s">
        <v>66</v>
      </c>
      <c r="H1" s="586" t="s">
        <v>46</v>
      </c>
      <c r="I1" s="586"/>
      <c r="J1" s="586"/>
      <c r="K1" s="586"/>
      <c r="L1" s="586"/>
      <c r="M1" s="586"/>
      <c r="N1" s="586"/>
      <c r="O1" s="586"/>
      <c r="P1" s="586"/>
      <c r="Q1" s="586"/>
      <c r="R1" s="587" t="s">
        <v>67</v>
      </c>
      <c r="S1" s="588"/>
      <c r="T1" s="5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9"/>
      <c r="R2" s="589"/>
      <c r="S2" s="589"/>
      <c r="T2" s="589"/>
      <c r="U2" s="589"/>
      <c r="V2" s="589"/>
      <c r="W2" s="5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9"/>
      <c r="Q3" s="589"/>
      <c r="R3" s="589"/>
      <c r="S3" s="589"/>
      <c r="T3" s="589"/>
      <c r="U3" s="589"/>
      <c r="V3" s="589"/>
      <c r="W3" s="5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0" t="s">
        <v>8</v>
      </c>
      <c r="B5" s="590"/>
      <c r="C5" s="590"/>
      <c r="D5" s="591"/>
      <c r="E5" s="591"/>
      <c r="F5" s="592" t="s">
        <v>14</v>
      </c>
      <c r="G5" s="592"/>
      <c r="H5" s="591"/>
      <c r="I5" s="591"/>
      <c r="J5" s="591"/>
      <c r="K5" s="591"/>
      <c r="L5" s="591"/>
      <c r="M5" s="591"/>
      <c r="N5" s="72"/>
      <c r="P5" s="27" t="s">
        <v>4</v>
      </c>
      <c r="Q5" s="593">
        <v>45814</v>
      </c>
      <c r="R5" s="593"/>
      <c r="T5" s="594" t="s">
        <v>3</v>
      </c>
      <c r="U5" s="595"/>
      <c r="V5" s="596" t="s">
        <v>809</v>
      </c>
      <c r="W5" s="597"/>
      <c r="AB5" s="59"/>
      <c r="AC5" s="59"/>
      <c r="AD5" s="59"/>
      <c r="AE5" s="59"/>
    </row>
    <row r="6" spans="1:32" s="17" customFormat="1" ht="24" customHeight="1" x14ac:dyDescent="0.2">
      <c r="A6" s="590" t="s">
        <v>1</v>
      </c>
      <c r="B6" s="590"/>
      <c r="C6" s="590"/>
      <c r="D6" s="598" t="s">
        <v>75</v>
      </c>
      <c r="E6" s="598"/>
      <c r="F6" s="598"/>
      <c r="G6" s="598"/>
      <c r="H6" s="598"/>
      <c r="I6" s="598"/>
      <c r="J6" s="598"/>
      <c r="K6" s="598"/>
      <c r="L6" s="598"/>
      <c r="M6" s="598"/>
      <c r="N6" s="73"/>
      <c r="P6" s="27" t="s">
        <v>27</v>
      </c>
      <c r="Q6" s="599" t="str">
        <f>IF(Q5=0," ",CHOOSE(WEEKDAY(Q5,2),"Понедельник","Вторник","Среда","Четверг","Пятница","Суббота","Воскресенье"))</f>
        <v>Пятница</v>
      </c>
      <c r="R6" s="599"/>
      <c r="T6" s="600" t="s">
        <v>5</v>
      </c>
      <c r="U6" s="601"/>
      <c r="V6" s="602" t="s">
        <v>69</v>
      </c>
      <c r="W6" s="6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74"/>
      <c r="P7" s="29"/>
      <c r="Q7" s="48"/>
      <c r="R7" s="48"/>
      <c r="T7" s="600"/>
      <c r="U7" s="601"/>
      <c r="V7" s="604"/>
      <c r="W7" s="605"/>
      <c r="AB7" s="59"/>
      <c r="AC7" s="59"/>
      <c r="AD7" s="59"/>
      <c r="AE7" s="59"/>
    </row>
    <row r="8" spans="1:32" s="17" customFormat="1" ht="25.5" customHeight="1" x14ac:dyDescent="0.2">
      <c r="A8" s="611" t="s">
        <v>57</v>
      </c>
      <c r="B8" s="611"/>
      <c r="C8" s="611"/>
      <c r="D8" s="612" t="s">
        <v>76</v>
      </c>
      <c r="E8" s="612"/>
      <c r="F8" s="612"/>
      <c r="G8" s="612"/>
      <c r="H8" s="612"/>
      <c r="I8" s="612"/>
      <c r="J8" s="612"/>
      <c r="K8" s="612"/>
      <c r="L8" s="612"/>
      <c r="M8" s="612"/>
      <c r="N8" s="75"/>
      <c r="P8" s="27" t="s">
        <v>11</v>
      </c>
      <c r="Q8" s="613">
        <v>0.375</v>
      </c>
      <c r="R8" s="613"/>
      <c r="T8" s="600"/>
      <c r="U8" s="601"/>
      <c r="V8" s="604"/>
      <c r="W8" s="605"/>
      <c r="AB8" s="59"/>
      <c r="AC8" s="59"/>
      <c r="AD8" s="59"/>
      <c r="AE8" s="59"/>
    </row>
    <row r="9" spans="1:32" s="17" customFormat="1" ht="39.950000000000003" customHeight="1" x14ac:dyDescent="0.2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70"/>
      <c r="P9" s="31" t="s">
        <v>15</v>
      </c>
      <c r="Q9" s="618"/>
      <c r="R9" s="618"/>
      <c r="T9" s="600"/>
      <c r="U9" s="601"/>
      <c r="V9" s="606"/>
      <c r="W9" s="6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9" t="str">
        <f>IFERROR(VLOOKUP($D$10,Proxy,2,FALSE),"")</f>
        <v/>
      </c>
      <c r="I10" s="619"/>
      <c r="J10" s="619"/>
      <c r="K10" s="619"/>
      <c r="L10" s="619"/>
      <c r="M10" s="619"/>
      <c r="N10" s="71"/>
      <c r="P10" s="31" t="s">
        <v>32</v>
      </c>
      <c r="Q10" s="620"/>
      <c r="R10" s="620"/>
      <c r="U10" s="29" t="s">
        <v>12</v>
      </c>
      <c r="V10" s="621" t="s">
        <v>70</v>
      </c>
      <c r="W10" s="6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3"/>
      <c r="R11" s="623"/>
      <c r="U11" s="29" t="s">
        <v>28</v>
      </c>
      <c r="V11" s="624" t="s">
        <v>54</v>
      </c>
      <c r="W11" s="6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5" t="s">
        <v>71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76"/>
      <c r="P12" s="27" t="s">
        <v>30</v>
      </c>
      <c r="Q12" s="613"/>
      <c r="R12" s="613"/>
      <c r="S12" s="28"/>
      <c r="T12"/>
      <c r="U12" s="29" t="s">
        <v>45</v>
      </c>
      <c r="V12" s="626"/>
      <c r="W12" s="626"/>
      <c r="X12"/>
      <c r="AB12" s="59"/>
      <c r="AC12" s="59"/>
      <c r="AD12" s="59"/>
      <c r="AE12" s="59"/>
    </row>
    <row r="13" spans="1:32" s="17" customFormat="1" ht="23.25" customHeight="1" x14ac:dyDescent="0.2">
      <c r="A13" s="625" t="s">
        <v>72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76"/>
      <c r="O13" s="31"/>
      <c r="P13" s="31" t="s">
        <v>31</v>
      </c>
      <c r="Q13" s="624"/>
      <c r="R13" s="6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5" t="s">
        <v>73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7" t="s">
        <v>74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77"/>
      <c r="O15"/>
      <c r="P15" s="628" t="s">
        <v>60</v>
      </c>
      <c r="Q15" s="628"/>
      <c r="R15" s="628"/>
      <c r="S15" s="628"/>
      <c r="T15" s="6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9"/>
      <c r="Q16" s="629"/>
      <c r="R16" s="629"/>
      <c r="S16" s="629"/>
      <c r="T16" s="6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2" t="s">
        <v>58</v>
      </c>
      <c r="B17" s="632" t="s">
        <v>48</v>
      </c>
      <c r="C17" s="634" t="s">
        <v>47</v>
      </c>
      <c r="D17" s="636" t="s">
        <v>49</v>
      </c>
      <c r="E17" s="637"/>
      <c r="F17" s="632" t="s">
        <v>21</v>
      </c>
      <c r="G17" s="632" t="s">
        <v>24</v>
      </c>
      <c r="H17" s="632" t="s">
        <v>22</v>
      </c>
      <c r="I17" s="632" t="s">
        <v>23</v>
      </c>
      <c r="J17" s="632" t="s">
        <v>16</v>
      </c>
      <c r="K17" s="632" t="s">
        <v>65</v>
      </c>
      <c r="L17" s="632" t="s">
        <v>63</v>
      </c>
      <c r="M17" s="632" t="s">
        <v>2</v>
      </c>
      <c r="N17" s="632" t="s">
        <v>62</v>
      </c>
      <c r="O17" s="632" t="s">
        <v>25</v>
      </c>
      <c r="P17" s="636" t="s">
        <v>17</v>
      </c>
      <c r="Q17" s="640"/>
      <c r="R17" s="640"/>
      <c r="S17" s="640"/>
      <c r="T17" s="637"/>
      <c r="U17" s="630" t="s">
        <v>55</v>
      </c>
      <c r="V17" s="631"/>
      <c r="W17" s="632" t="s">
        <v>6</v>
      </c>
      <c r="X17" s="632" t="s">
        <v>41</v>
      </c>
      <c r="Y17" s="642" t="s">
        <v>53</v>
      </c>
      <c r="Z17" s="644" t="s">
        <v>18</v>
      </c>
      <c r="AA17" s="646" t="s">
        <v>59</v>
      </c>
      <c r="AB17" s="646" t="s">
        <v>19</v>
      </c>
      <c r="AC17" s="646" t="s">
        <v>64</v>
      </c>
      <c r="AD17" s="648" t="s">
        <v>56</v>
      </c>
      <c r="AE17" s="649"/>
      <c r="AF17" s="650"/>
      <c r="AG17" s="82"/>
      <c r="BD17" s="81" t="s">
        <v>61</v>
      </c>
    </row>
    <row r="18" spans="1:68" ht="14.25" customHeight="1" x14ac:dyDescent="0.2">
      <c r="A18" s="633"/>
      <c r="B18" s="633"/>
      <c r="C18" s="635"/>
      <c r="D18" s="638"/>
      <c r="E18" s="6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8"/>
      <c r="Q18" s="641"/>
      <c r="R18" s="641"/>
      <c r="S18" s="641"/>
      <c r="T18" s="639"/>
      <c r="U18" s="83" t="s">
        <v>44</v>
      </c>
      <c r="V18" s="83" t="s">
        <v>43</v>
      </c>
      <c r="W18" s="633"/>
      <c r="X18" s="633"/>
      <c r="Y18" s="643"/>
      <c r="Z18" s="645"/>
      <c r="AA18" s="647"/>
      <c r="AB18" s="647"/>
      <c r="AC18" s="647"/>
      <c r="AD18" s="651"/>
      <c r="AE18" s="652"/>
      <c r="AF18" s="653"/>
      <c r="AG18" s="82"/>
      <c r="BD18" s="81"/>
    </row>
    <row r="19" spans="1:68" ht="27.75" customHeight="1" x14ac:dyDescent="0.2">
      <c r="A19" s="654" t="s">
        <v>77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4"/>
      <c r="AB19" s="54"/>
      <c r="AC19" s="54"/>
    </row>
    <row r="20" spans="1:68" ht="16.5" customHeight="1" x14ac:dyDescent="0.25">
      <c r="A20" s="655" t="s">
        <v>77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5"/>
      <c r="AB20" s="65"/>
      <c r="AC20" s="79"/>
    </row>
    <row r="21" spans="1:68" ht="14.25" customHeight="1" x14ac:dyDescent="0.25">
      <c r="A21" s="656" t="s">
        <v>78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7">
        <v>4680115886643</v>
      </c>
      <c r="E22" s="6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8" t="s">
        <v>81</v>
      </c>
      <c r="Q22" s="659"/>
      <c r="R22" s="659"/>
      <c r="S22" s="659"/>
      <c r="T22" s="6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4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5"/>
      <c r="P23" s="661" t="s">
        <v>40</v>
      </c>
      <c r="Q23" s="662"/>
      <c r="R23" s="662"/>
      <c r="S23" s="662"/>
      <c r="T23" s="662"/>
      <c r="U23" s="662"/>
      <c r="V23" s="6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4"/>
      <c r="B24" s="664"/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P24" s="661" t="s">
        <v>40</v>
      </c>
      <c r="Q24" s="662"/>
      <c r="R24" s="662"/>
      <c r="S24" s="662"/>
      <c r="T24" s="662"/>
      <c r="U24" s="662"/>
      <c r="V24" s="6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6" t="s">
        <v>85</v>
      </c>
      <c r="B25" s="656"/>
      <c r="C25" s="656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56"/>
      <c r="R25" s="656"/>
      <c r="S25" s="656"/>
      <c r="T25" s="656"/>
      <c r="U25" s="656"/>
      <c r="V25" s="656"/>
      <c r="W25" s="656"/>
      <c r="X25" s="656"/>
      <c r="Y25" s="656"/>
      <c r="Z25" s="656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7">
        <v>4680115885912</v>
      </c>
      <c r="E26" s="6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9"/>
      <c r="R26" s="659"/>
      <c r="S26" s="659"/>
      <c r="T26" s="6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7">
        <v>4607091388237</v>
      </c>
      <c r="E27" s="6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9"/>
      <c r="R27" s="659"/>
      <c r="S27" s="659"/>
      <c r="T27" s="6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7">
        <v>4680115886230</v>
      </c>
      <c r="E28" s="65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9"/>
      <c r="R28" s="659"/>
      <c r="S28" s="659"/>
      <c r="T28" s="6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7">
        <v>4680115886247</v>
      </c>
      <c r="E29" s="6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9"/>
      <c r="R29" s="659"/>
      <c r="S29" s="659"/>
      <c r="T29" s="6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7">
        <v>4680115885905</v>
      </c>
      <c r="E30" s="6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9"/>
      <c r="R30" s="659"/>
      <c r="S30" s="659"/>
      <c r="T30" s="6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7">
        <v>4607091388244</v>
      </c>
      <c r="E31" s="6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9"/>
      <c r="R31" s="659"/>
      <c r="S31" s="659"/>
      <c r="T31" s="6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4"/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5"/>
      <c r="P32" s="661" t="s">
        <v>40</v>
      </c>
      <c r="Q32" s="662"/>
      <c r="R32" s="662"/>
      <c r="S32" s="662"/>
      <c r="T32" s="662"/>
      <c r="U32" s="662"/>
      <c r="V32" s="6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4"/>
      <c r="B33" s="664"/>
      <c r="C33" s="664"/>
      <c r="D33" s="664"/>
      <c r="E33" s="664"/>
      <c r="F33" s="664"/>
      <c r="G33" s="664"/>
      <c r="H33" s="664"/>
      <c r="I33" s="664"/>
      <c r="J33" s="664"/>
      <c r="K33" s="664"/>
      <c r="L33" s="664"/>
      <c r="M33" s="664"/>
      <c r="N33" s="664"/>
      <c r="O33" s="665"/>
      <c r="P33" s="661" t="s">
        <v>40</v>
      </c>
      <c r="Q33" s="662"/>
      <c r="R33" s="662"/>
      <c r="S33" s="662"/>
      <c r="T33" s="662"/>
      <c r="U33" s="662"/>
      <c r="V33" s="6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6" t="s">
        <v>106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56"/>
      <c r="R34" s="656"/>
      <c r="S34" s="656"/>
      <c r="T34" s="656"/>
      <c r="U34" s="656"/>
      <c r="V34" s="656"/>
      <c r="W34" s="656"/>
      <c r="X34" s="656"/>
      <c r="Y34" s="656"/>
      <c r="Z34" s="656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7">
        <v>4607091388503</v>
      </c>
      <c r="E35" s="6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9"/>
      <c r="R35" s="659"/>
      <c r="S35" s="659"/>
      <c r="T35" s="6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4"/>
      <c r="B36" s="664"/>
      <c r="C36" s="664"/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5"/>
      <c r="P36" s="661" t="s">
        <v>40</v>
      </c>
      <c r="Q36" s="662"/>
      <c r="R36" s="662"/>
      <c r="S36" s="662"/>
      <c r="T36" s="662"/>
      <c r="U36" s="662"/>
      <c r="V36" s="6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4"/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  <c r="N37" s="664"/>
      <c r="O37" s="665"/>
      <c r="P37" s="661" t="s">
        <v>40</v>
      </c>
      <c r="Q37" s="662"/>
      <c r="R37" s="662"/>
      <c r="S37" s="662"/>
      <c r="T37" s="662"/>
      <c r="U37" s="662"/>
      <c r="V37" s="6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4" t="s">
        <v>112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4"/>
      <c r="AB38" s="54"/>
      <c r="AC38" s="54"/>
    </row>
    <row r="39" spans="1:68" ht="16.5" customHeight="1" x14ac:dyDescent="0.25">
      <c r="A39" s="655" t="s">
        <v>113</v>
      </c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  <c r="AA39" s="65"/>
      <c r="AB39" s="65"/>
      <c r="AC39" s="79"/>
    </row>
    <row r="40" spans="1:68" ht="14.25" customHeight="1" x14ac:dyDescent="0.25">
      <c r="A40" s="656" t="s">
        <v>114</v>
      </c>
      <c r="B40" s="656"/>
      <c r="C40" s="656"/>
      <c r="D40" s="656"/>
      <c r="E40" s="656"/>
      <c r="F40" s="656"/>
      <c r="G40" s="656"/>
      <c r="H40" s="656"/>
      <c r="I40" s="656"/>
      <c r="J40" s="656"/>
      <c r="K40" s="656"/>
      <c r="L40" s="656"/>
      <c r="M40" s="656"/>
      <c r="N40" s="656"/>
      <c r="O40" s="656"/>
      <c r="P40" s="656"/>
      <c r="Q40" s="656"/>
      <c r="R40" s="656"/>
      <c r="S40" s="656"/>
      <c r="T40" s="656"/>
      <c r="U40" s="656"/>
      <c r="V40" s="656"/>
      <c r="W40" s="656"/>
      <c r="X40" s="656"/>
      <c r="Y40" s="656"/>
      <c r="Z40" s="656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7">
        <v>4607091385670</v>
      </c>
      <c r="E41" s="6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9"/>
      <c r="R41" s="659"/>
      <c r="S41" s="659"/>
      <c r="T41" s="6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7">
        <v>4607091385687</v>
      </c>
      <c r="E42" s="6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9"/>
      <c r="R42" s="659"/>
      <c r="S42" s="659"/>
      <c r="T42" s="6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7">
        <v>4680115882539</v>
      </c>
      <c r="E43" s="6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9"/>
      <c r="R43" s="659"/>
      <c r="S43" s="659"/>
      <c r="T43" s="6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7">
        <v>4680115883949</v>
      </c>
      <c r="E44" s="657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9"/>
      <c r="R44" s="659"/>
      <c r="S44" s="659"/>
      <c r="T44" s="66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5"/>
      <c r="P45" s="661" t="s">
        <v>40</v>
      </c>
      <c r="Q45" s="662"/>
      <c r="R45" s="662"/>
      <c r="S45" s="662"/>
      <c r="T45" s="662"/>
      <c r="U45" s="662"/>
      <c r="V45" s="663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5"/>
      <c r="P46" s="661" t="s">
        <v>40</v>
      </c>
      <c r="Q46" s="662"/>
      <c r="R46" s="662"/>
      <c r="S46" s="662"/>
      <c r="T46" s="662"/>
      <c r="U46" s="662"/>
      <c r="V46" s="663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6" t="s">
        <v>85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7">
        <v>4680115884915</v>
      </c>
      <c r="E48" s="657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9"/>
      <c r="R48" s="659"/>
      <c r="S48" s="659"/>
      <c r="T48" s="660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4"/>
      <c r="B49" s="664"/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  <c r="O49" s="665"/>
      <c r="P49" s="661" t="s">
        <v>40</v>
      </c>
      <c r="Q49" s="662"/>
      <c r="R49" s="662"/>
      <c r="S49" s="662"/>
      <c r="T49" s="662"/>
      <c r="U49" s="662"/>
      <c r="V49" s="663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4"/>
      <c r="B50" s="664"/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  <c r="O50" s="665"/>
      <c r="P50" s="661" t="s">
        <v>40</v>
      </c>
      <c r="Q50" s="662"/>
      <c r="R50" s="662"/>
      <c r="S50" s="662"/>
      <c r="T50" s="662"/>
      <c r="U50" s="662"/>
      <c r="V50" s="663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5" t="s">
        <v>133</v>
      </c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  <c r="AA51" s="65"/>
      <c r="AB51" s="65"/>
      <c r="AC51" s="79"/>
    </row>
    <row r="52" spans="1:68" ht="14.25" customHeight="1" x14ac:dyDescent="0.25">
      <c r="A52" s="656" t="s">
        <v>114</v>
      </c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7">
        <v>4680115885882</v>
      </c>
      <c r="E53" s="657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9"/>
      <c r="R53" s="659"/>
      <c r="S53" s="659"/>
      <c r="T53" s="6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7">
        <v>4680115881426</v>
      </c>
      <c r="E54" s="657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9"/>
      <c r="R54" s="659"/>
      <c r="S54" s="659"/>
      <c r="T54" s="6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86.4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57">
        <v>4680115880283</v>
      </c>
      <c r="E55" s="657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9"/>
      <c r="R55" s="659"/>
      <c r="S55" s="659"/>
      <c r="T55" s="6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57">
        <v>4680115881525</v>
      </c>
      <c r="E56" s="657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9"/>
      <c r="R56" s="659"/>
      <c r="S56" s="659"/>
      <c r="T56" s="6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57">
        <v>4680115885899</v>
      </c>
      <c r="E57" s="657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9"/>
      <c r="R57" s="659"/>
      <c r="S57" s="659"/>
      <c r="T57" s="6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657">
        <v>4680115881419</v>
      </c>
      <c r="E58" s="657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123</v>
      </c>
      <c r="M58" s="38" t="s">
        <v>118</v>
      </c>
      <c r="N58" s="38"/>
      <c r="O58" s="37">
        <v>50</v>
      </c>
      <c r="P58" s="6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9"/>
      <c r="R58" s="659"/>
      <c r="S58" s="659"/>
      <c r="T58" s="66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124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4"/>
      <c r="B59" s="664"/>
      <c r="C59" s="664"/>
      <c r="D59" s="664"/>
      <c r="E59" s="664"/>
      <c r="F59" s="664"/>
      <c r="G59" s="664"/>
      <c r="H59" s="664"/>
      <c r="I59" s="664"/>
      <c r="J59" s="664"/>
      <c r="K59" s="664"/>
      <c r="L59" s="664"/>
      <c r="M59" s="664"/>
      <c r="N59" s="664"/>
      <c r="O59" s="665"/>
      <c r="P59" s="661" t="s">
        <v>40</v>
      </c>
      <c r="Q59" s="662"/>
      <c r="R59" s="662"/>
      <c r="S59" s="662"/>
      <c r="T59" s="662"/>
      <c r="U59" s="662"/>
      <c r="V59" s="663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4"/>
      <c r="B60" s="664"/>
      <c r="C60" s="664"/>
      <c r="D60" s="664"/>
      <c r="E60" s="664"/>
      <c r="F60" s="664"/>
      <c r="G60" s="664"/>
      <c r="H60" s="664"/>
      <c r="I60" s="664"/>
      <c r="J60" s="664"/>
      <c r="K60" s="664"/>
      <c r="L60" s="664"/>
      <c r="M60" s="664"/>
      <c r="N60" s="664"/>
      <c r="O60" s="665"/>
      <c r="P60" s="661" t="s">
        <v>40</v>
      </c>
      <c r="Q60" s="662"/>
      <c r="R60" s="662"/>
      <c r="S60" s="662"/>
      <c r="T60" s="662"/>
      <c r="U60" s="662"/>
      <c r="V60" s="663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6" t="s">
        <v>153</v>
      </c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657">
        <v>4680115881440</v>
      </c>
      <c r="E62" s="657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9"/>
      <c r="R62" s="659"/>
      <c r="S62" s="659"/>
      <c r="T62" s="6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4301020228</v>
      </c>
      <c r="D63" s="657">
        <v>4680115882751</v>
      </c>
      <c r="E63" s="65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9"/>
      <c r="R63" s="659"/>
      <c r="S63" s="659"/>
      <c r="T63" s="6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160</v>
      </c>
      <c r="B64" s="63" t="s">
        <v>161</v>
      </c>
      <c r="C64" s="36">
        <v>4301020358</v>
      </c>
      <c r="D64" s="657">
        <v>4680115885950</v>
      </c>
      <c r="E64" s="657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9"/>
      <c r="R64" s="659"/>
      <c r="S64" s="659"/>
      <c r="T64" s="66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657">
        <v>4680115881433</v>
      </c>
      <c r="E65" s="657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9"/>
      <c r="R65" s="659"/>
      <c r="S65" s="659"/>
      <c r="T65" s="66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37.799999999999997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4"/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  <c r="M66" s="664"/>
      <c r="N66" s="664"/>
      <c r="O66" s="665"/>
      <c r="P66" s="661" t="s">
        <v>40</v>
      </c>
      <c r="Q66" s="662"/>
      <c r="R66" s="662"/>
      <c r="S66" s="662"/>
      <c r="T66" s="662"/>
      <c r="U66" s="662"/>
      <c r="V66" s="663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5"/>
      <c r="P67" s="661" t="s">
        <v>40</v>
      </c>
      <c r="Q67" s="662"/>
      <c r="R67" s="662"/>
      <c r="S67" s="662"/>
      <c r="T67" s="662"/>
      <c r="U67" s="662"/>
      <c r="V67" s="663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6" t="s">
        <v>78</v>
      </c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6"/>
      <c r="AB68" s="66"/>
      <c r="AC68" s="80"/>
    </row>
    <row r="69" spans="1:68" ht="27" customHeight="1" x14ac:dyDescent="0.25">
      <c r="A69" s="63" t="s">
        <v>164</v>
      </c>
      <c r="B69" s="63" t="s">
        <v>165</v>
      </c>
      <c r="C69" s="36">
        <v>4301031243</v>
      </c>
      <c r="D69" s="657">
        <v>4680115885073</v>
      </c>
      <c r="E69" s="6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9"/>
      <c r="R69" s="659"/>
      <c r="S69" s="659"/>
      <c r="T69" s="6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657">
        <v>4680115885059</v>
      </c>
      <c r="E70" s="65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9"/>
      <c r="R70" s="659"/>
      <c r="S70" s="659"/>
      <c r="T70" s="66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4301031316</v>
      </c>
      <c r="D71" s="657">
        <v>4680115885097</v>
      </c>
      <c r="E71" s="657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9"/>
      <c r="R71" s="659"/>
      <c r="S71" s="659"/>
      <c r="T71" s="660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4"/>
      <c r="B72" s="664"/>
      <c r="C72" s="664"/>
      <c r="D72" s="664"/>
      <c r="E72" s="664"/>
      <c r="F72" s="664"/>
      <c r="G72" s="664"/>
      <c r="H72" s="664"/>
      <c r="I72" s="664"/>
      <c r="J72" s="664"/>
      <c r="K72" s="664"/>
      <c r="L72" s="664"/>
      <c r="M72" s="664"/>
      <c r="N72" s="664"/>
      <c r="O72" s="665"/>
      <c r="P72" s="661" t="s">
        <v>40</v>
      </c>
      <c r="Q72" s="662"/>
      <c r="R72" s="662"/>
      <c r="S72" s="662"/>
      <c r="T72" s="662"/>
      <c r="U72" s="662"/>
      <c r="V72" s="663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4"/>
      <c r="B73" s="664"/>
      <c r="C73" s="664"/>
      <c r="D73" s="664"/>
      <c r="E73" s="664"/>
      <c r="F73" s="664"/>
      <c r="G73" s="664"/>
      <c r="H73" s="664"/>
      <c r="I73" s="664"/>
      <c r="J73" s="664"/>
      <c r="K73" s="664"/>
      <c r="L73" s="664"/>
      <c r="M73" s="664"/>
      <c r="N73" s="664"/>
      <c r="O73" s="665"/>
      <c r="P73" s="661" t="s">
        <v>40</v>
      </c>
      <c r="Q73" s="662"/>
      <c r="R73" s="662"/>
      <c r="S73" s="662"/>
      <c r="T73" s="662"/>
      <c r="U73" s="662"/>
      <c r="V73" s="663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6" t="s">
        <v>85</v>
      </c>
      <c r="B74" s="656"/>
      <c r="C74" s="656"/>
      <c r="D74" s="656"/>
      <c r="E74" s="656"/>
      <c r="F74" s="656"/>
      <c r="G74" s="65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657">
        <v>4680115881891</v>
      </c>
      <c r="E75" s="657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9"/>
      <c r="R75" s="659"/>
      <c r="S75" s="659"/>
      <c r="T75" s="66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4301051846</v>
      </c>
      <c r="D76" s="657">
        <v>4680115885769</v>
      </c>
      <c r="E76" s="657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9"/>
      <c r="R76" s="659"/>
      <c r="S76" s="659"/>
      <c r="T76" s="66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7">
        <v>4680115884410</v>
      </c>
      <c r="E77" s="657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9"/>
      <c r="R77" s="659"/>
      <c r="S77" s="659"/>
      <c r="T77" s="66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182</v>
      </c>
      <c r="B78" s="63" t="s">
        <v>183</v>
      </c>
      <c r="C78" s="36">
        <v>4301051837</v>
      </c>
      <c r="D78" s="657">
        <v>4680115884311</v>
      </c>
      <c r="E78" s="657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9"/>
      <c r="R78" s="659"/>
      <c r="S78" s="659"/>
      <c r="T78" s="66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184</v>
      </c>
      <c r="B79" s="63" t="s">
        <v>185</v>
      </c>
      <c r="C79" s="36">
        <v>4301051844</v>
      </c>
      <c r="D79" s="657">
        <v>4680115885929</v>
      </c>
      <c r="E79" s="657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9"/>
      <c r="R79" s="659"/>
      <c r="S79" s="659"/>
      <c r="T79" s="66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186</v>
      </c>
      <c r="B80" s="63" t="s">
        <v>187</v>
      </c>
      <c r="C80" s="36">
        <v>4301051929</v>
      </c>
      <c r="D80" s="657">
        <v>4680115884403</v>
      </c>
      <c r="E80" s="657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9"/>
      <c r="R80" s="659"/>
      <c r="S80" s="659"/>
      <c r="T80" s="66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4"/>
      <c r="B81" s="664"/>
      <c r="C81" s="664"/>
      <c r="D81" s="664"/>
      <c r="E81" s="664"/>
      <c r="F81" s="664"/>
      <c r="G81" s="664"/>
      <c r="H81" s="664"/>
      <c r="I81" s="664"/>
      <c r="J81" s="664"/>
      <c r="K81" s="664"/>
      <c r="L81" s="664"/>
      <c r="M81" s="664"/>
      <c r="N81" s="664"/>
      <c r="O81" s="665"/>
      <c r="P81" s="661" t="s">
        <v>40</v>
      </c>
      <c r="Q81" s="662"/>
      <c r="R81" s="662"/>
      <c r="S81" s="662"/>
      <c r="T81" s="662"/>
      <c r="U81" s="662"/>
      <c r="V81" s="663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4"/>
      <c r="B82" s="664"/>
      <c r="C82" s="664"/>
      <c r="D82" s="664"/>
      <c r="E82" s="664"/>
      <c r="F82" s="664"/>
      <c r="G82" s="664"/>
      <c r="H82" s="664"/>
      <c r="I82" s="664"/>
      <c r="J82" s="664"/>
      <c r="K82" s="664"/>
      <c r="L82" s="664"/>
      <c r="M82" s="664"/>
      <c r="N82" s="664"/>
      <c r="O82" s="665"/>
      <c r="P82" s="661" t="s">
        <v>40</v>
      </c>
      <c r="Q82" s="662"/>
      <c r="R82" s="662"/>
      <c r="S82" s="662"/>
      <c r="T82" s="662"/>
      <c r="U82" s="662"/>
      <c r="V82" s="663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6" t="s">
        <v>188</v>
      </c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657">
        <v>4680115881532</v>
      </c>
      <c r="E84" s="65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9"/>
      <c r="R84" s="659"/>
      <c r="S84" s="659"/>
      <c r="T84" s="66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657">
        <v>4680115881464</v>
      </c>
      <c r="E85" s="65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9"/>
      <c r="R85" s="659"/>
      <c r="S85" s="659"/>
      <c r="T85" s="66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4"/>
      <c r="B86" s="664"/>
      <c r="C86" s="664"/>
      <c r="D86" s="664"/>
      <c r="E86" s="664"/>
      <c r="F86" s="664"/>
      <c r="G86" s="664"/>
      <c r="H86" s="664"/>
      <c r="I86" s="664"/>
      <c r="J86" s="664"/>
      <c r="K86" s="664"/>
      <c r="L86" s="664"/>
      <c r="M86" s="664"/>
      <c r="N86" s="664"/>
      <c r="O86" s="665"/>
      <c r="P86" s="661" t="s">
        <v>40</v>
      </c>
      <c r="Q86" s="662"/>
      <c r="R86" s="662"/>
      <c r="S86" s="662"/>
      <c r="T86" s="662"/>
      <c r="U86" s="662"/>
      <c r="V86" s="663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4"/>
      <c r="B87" s="664"/>
      <c r="C87" s="664"/>
      <c r="D87" s="664"/>
      <c r="E87" s="664"/>
      <c r="F87" s="664"/>
      <c r="G87" s="664"/>
      <c r="H87" s="664"/>
      <c r="I87" s="664"/>
      <c r="J87" s="664"/>
      <c r="K87" s="664"/>
      <c r="L87" s="664"/>
      <c r="M87" s="664"/>
      <c r="N87" s="664"/>
      <c r="O87" s="665"/>
      <c r="P87" s="661" t="s">
        <v>40</v>
      </c>
      <c r="Q87" s="662"/>
      <c r="R87" s="662"/>
      <c r="S87" s="662"/>
      <c r="T87" s="662"/>
      <c r="U87" s="662"/>
      <c r="V87" s="663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5" t="s">
        <v>195</v>
      </c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"/>
      <c r="AB88" s="65"/>
      <c r="AC88" s="79"/>
    </row>
    <row r="89" spans="1:68" ht="14.25" customHeight="1" x14ac:dyDescent="0.25">
      <c r="A89" s="656" t="s">
        <v>114</v>
      </c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657">
        <v>4680115881327</v>
      </c>
      <c r="E90" s="65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9"/>
      <c r="R90" s="659"/>
      <c r="S90" s="659"/>
      <c r="T90" s="66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657">
        <v>4680115881518</v>
      </c>
      <c r="E91" s="65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7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9"/>
      <c r="R91" s="659"/>
      <c r="S91" s="659"/>
      <c r="T91" s="66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657">
        <v>4680115881303</v>
      </c>
      <c r="E92" s="65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9"/>
      <c r="R92" s="659"/>
      <c r="S92" s="659"/>
      <c r="T92" s="66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594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4"/>
      <c r="B93" s="664"/>
      <c r="C93" s="664"/>
      <c r="D93" s="664"/>
      <c r="E93" s="664"/>
      <c r="F93" s="664"/>
      <c r="G93" s="664"/>
      <c r="H93" s="664"/>
      <c r="I93" s="664"/>
      <c r="J93" s="664"/>
      <c r="K93" s="664"/>
      <c r="L93" s="664"/>
      <c r="M93" s="664"/>
      <c r="N93" s="664"/>
      <c r="O93" s="665"/>
      <c r="P93" s="661" t="s">
        <v>40</v>
      </c>
      <c r="Q93" s="662"/>
      <c r="R93" s="662"/>
      <c r="S93" s="662"/>
      <c r="T93" s="662"/>
      <c r="U93" s="662"/>
      <c r="V93" s="66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4"/>
      <c r="B94" s="664"/>
      <c r="C94" s="664"/>
      <c r="D94" s="664"/>
      <c r="E94" s="664"/>
      <c r="F94" s="664"/>
      <c r="G94" s="664"/>
      <c r="H94" s="664"/>
      <c r="I94" s="664"/>
      <c r="J94" s="664"/>
      <c r="K94" s="664"/>
      <c r="L94" s="664"/>
      <c r="M94" s="664"/>
      <c r="N94" s="664"/>
      <c r="O94" s="665"/>
      <c r="P94" s="661" t="s">
        <v>40</v>
      </c>
      <c r="Q94" s="662"/>
      <c r="R94" s="662"/>
      <c r="S94" s="662"/>
      <c r="T94" s="662"/>
      <c r="U94" s="662"/>
      <c r="V94" s="66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6" t="s">
        <v>85</v>
      </c>
      <c r="B95" s="656"/>
      <c r="C95" s="656"/>
      <c r="D95" s="656"/>
      <c r="E95" s="656"/>
      <c r="F95" s="656"/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4301051712</v>
      </c>
      <c r="D96" s="657">
        <v>4607091386967</v>
      </c>
      <c r="E96" s="65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2" t="s">
        <v>205</v>
      </c>
      <c r="Q96" s="659"/>
      <c r="R96" s="659"/>
      <c r="S96" s="659"/>
      <c r="T96" s="6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customHeight="1" x14ac:dyDescent="0.25">
      <c r="A97" s="63" t="s">
        <v>203</v>
      </c>
      <c r="B97" s="63" t="s">
        <v>207</v>
      </c>
      <c r="C97" s="36">
        <v>4301051437</v>
      </c>
      <c r="D97" s="657">
        <v>4607091386967</v>
      </c>
      <c r="E97" s="65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9"/>
      <c r="R97" s="659"/>
      <c r="S97" s="659"/>
      <c r="T97" s="6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4301051788</v>
      </c>
      <c r="D98" s="657">
        <v>4680115884953</v>
      </c>
      <c r="E98" s="657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9"/>
      <c r="R98" s="659"/>
      <c r="S98" s="659"/>
      <c r="T98" s="6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657">
        <v>4607091385731</v>
      </c>
      <c r="E99" s="65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9"/>
      <c r="R99" s="659"/>
      <c r="S99" s="659"/>
      <c r="T99" s="6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211</v>
      </c>
      <c r="B100" s="63" t="s">
        <v>213</v>
      </c>
      <c r="C100" s="36">
        <v>4301052039</v>
      </c>
      <c r="D100" s="657">
        <v>4607091385731</v>
      </c>
      <c r="E100" s="65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9"/>
      <c r="R100" s="659"/>
      <c r="S100" s="659"/>
      <c r="T100" s="66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215</v>
      </c>
      <c r="B101" s="63" t="s">
        <v>216</v>
      </c>
      <c r="C101" s="36">
        <v>4301051438</v>
      </c>
      <c r="D101" s="657">
        <v>4680115880894</v>
      </c>
      <c r="E101" s="657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9"/>
      <c r="R101" s="659"/>
      <c r="S101" s="659"/>
      <c r="T101" s="66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218</v>
      </c>
      <c r="B102" s="63" t="s">
        <v>219</v>
      </c>
      <c r="C102" s="36">
        <v>4301051687</v>
      </c>
      <c r="D102" s="657">
        <v>4680115880214</v>
      </c>
      <c r="E102" s="657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70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659"/>
      <c r="R102" s="659"/>
      <c r="S102" s="659"/>
      <c r="T102" s="66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217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x14ac:dyDescent="0.2">
      <c r="A103" s="664"/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5"/>
      <c r="P103" s="661" t="s">
        <v>40</v>
      </c>
      <c r="Q103" s="662"/>
      <c r="R103" s="662"/>
      <c r="S103" s="662"/>
      <c r="T103" s="662"/>
      <c r="U103" s="662"/>
      <c r="V103" s="663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5"/>
      <c r="P104" s="661" t="s">
        <v>40</v>
      </c>
      <c r="Q104" s="662"/>
      <c r="R104" s="662"/>
      <c r="S104" s="662"/>
      <c r="T104" s="662"/>
      <c r="U104" s="662"/>
      <c r="V104" s="663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customHeight="1" x14ac:dyDescent="0.25">
      <c r="A105" s="655" t="s">
        <v>220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"/>
      <c r="AB105" s="65"/>
      <c r="AC105" s="79"/>
    </row>
    <row r="106" spans="1:68" ht="14.25" customHeight="1" x14ac:dyDescent="0.25">
      <c r="A106" s="656" t="s">
        <v>114</v>
      </c>
      <c r="B106" s="656"/>
      <c r="C106" s="656"/>
      <c r="D106" s="656"/>
      <c r="E106" s="656"/>
      <c r="F106" s="656"/>
      <c r="G106" s="65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6"/>
      <c r="AB106" s="66"/>
      <c r="AC106" s="80"/>
    </row>
    <row r="107" spans="1:68" ht="16.5" customHeight="1" x14ac:dyDescent="0.25">
      <c r="A107" s="63" t="s">
        <v>221</v>
      </c>
      <c r="B107" s="63" t="s">
        <v>222</v>
      </c>
      <c r="C107" s="36">
        <v>4301011514</v>
      </c>
      <c r="D107" s="657">
        <v>4680115882133</v>
      </c>
      <c r="E107" s="6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7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59"/>
      <c r="R107" s="659"/>
      <c r="S107" s="659"/>
      <c r="T107" s="6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74" t="s">
        <v>223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4301011417</v>
      </c>
      <c r="D108" s="657">
        <v>4680115880269</v>
      </c>
      <c r="E108" s="65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59"/>
      <c r="R108" s="659"/>
      <c r="S108" s="659"/>
      <c r="T108" s="6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223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4301011415</v>
      </c>
      <c r="D109" s="657">
        <v>4680115880429</v>
      </c>
      <c r="E109" s="6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59"/>
      <c r="R109" s="659"/>
      <c r="S109" s="659"/>
      <c r="T109" s="6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223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228</v>
      </c>
      <c r="B110" s="63" t="s">
        <v>229</v>
      </c>
      <c r="C110" s="36">
        <v>4301011462</v>
      </c>
      <c r="D110" s="657">
        <v>4680115881457</v>
      </c>
      <c r="E110" s="65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59"/>
      <c r="R110" s="659"/>
      <c r="S110" s="659"/>
      <c r="T110" s="6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223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64"/>
      <c r="B111" s="664"/>
      <c r="C111" s="664"/>
      <c r="D111" s="664"/>
      <c r="E111" s="664"/>
      <c r="F111" s="664"/>
      <c r="G111" s="664"/>
      <c r="H111" s="664"/>
      <c r="I111" s="664"/>
      <c r="J111" s="664"/>
      <c r="K111" s="664"/>
      <c r="L111" s="664"/>
      <c r="M111" s="664"/>
      <c r="N111" s="664"/>
      <c r="O111" s="665"/>
      <c r="P111" s="661" t="s">
        <v>40</v>
      </c>
      <c r="Q111" s="662"/>
      <c r="R111" s="662"/>
      <c r="S111" s="662"/>
      <c r="T111" s="662"/>
      <c r="U111" s="662"/>
      <c r="V111" s="6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64"/>
      <c r="B112" s="664"/>
      <c r="C112" s="664"/>
      <c r="D112" s="664"/>
      <c r="E112" s="664"/>
      <c r="F112" s="664"/>
      <c r="G112" s="664"/>
      <c r="H112" s="664"/>
      <c r="I112" s="664"/>
      <c r="J112" s="664"/>
      <c r="K112" s="664"/>
      <c r="L112" s="664"/>
      <c r="M112" s="664"/>
      <c r="N112" s="664"/>
      <c r="O112" s="665"/>
      <c r="P112" s="661" t="s">
        <v>40</v>
      </c>
      <c r="Q112" s="662"/>
      <c r="R112" s="662"/>
      <c r="S112" s="662"/>
      <c r="T112" s="662"/>
      <c r="U112" s="662"/>
      <c r="V112" s="6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656" t="s">
        <v>153</v>
      </c>
      <c r="B113" s="656"/>
      <c r="C113" s="656"/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6"/>
      <c r="AB113" s="66"/>
      <c r="AC113" s="80"/>
    </row>
    <row r="114" spans="1:68" ht="16.5" customHeight="1" x14ac:dyDescent="0.25">
      <c r="A114" s="63" t="s">
        <v>230</v>
      </c>
      <c r="B114" s="63" t="s">
        <v>231</v>
      </c>
      <c r="C114" s="36">
        <v>4301020345</v>
      </c>
      <c r="D114" s="657">
        <v>4680115881488</v>
      </c>
      <c r="E114" s="65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7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59"/>
      <c r="R114" s="659"/>
      <c r="S114" s="659"/>
      <c r="T114" s="6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232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4301020346</v>
      </c>
      <c r="D115" s="657">
        <v>4680115882775</v>
      </c>
      <c r="E115" s="65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7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59"/>
      <c r="R115" s="659"/>
      <c r="S115" s="659"/>
      <c r="T115" s="6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232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235</v>
      </c>
      <c r="B116" s="63" t="s">
        <v>236</v>
      </c>
      <c r="C116" s="36">
        <v>4301020344</v>
      </c>
      <c r="D116" s="657">
        <v>4680115880658</v>
      </c>
      <c r="E116" s="65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7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59"/>
      <c r="R116" s="659"/>
      <c r="S116" s="659"/>
      <c r="T116" s="6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232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64"/>
      <c r="B117" s="664"/>
      <c r="C117" s="664"/>
      <c r="D117" s="664"/>
      <c r="E117" s="664"/>
      <c r="F117" s="664"/>
      <c r="G117" s="664"/>
      <c r="H117" s="664"/>
      <c r="I117" s="664"/>
      <c r="J117" s="664"/>
      <c r="K117" s="664"/>
      <c r="L117" s="664"/>
      <c r="M117" s="664"/>
      <c r="N117" s="664"/>
      <c r="O117" s="665"/>
      <c r="P117" s="661" t="s">
        <v>40</v>
      </c>
      <c r="Q117" s="662"/>
      <c r="R117" s="662"/>
      <c r="S117" s="662"/>
      <c r="T117" s="662"/>
      <c r="U117" s="662"/>
      <c r="V117" s="663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64"/>
      <c r="B118" s="664"/>
      <c r="C118" s="664"/>
      <c r="D118" s="664"/>
      <c r="E118" s="664"/>
      <c r="F118" s="664"/>
      <c r="G118" s="664"/>
      <c r="H118" s="664"/>
      <c r="I118" s="664"/>
      <c r="J118" s="664"/>
      <c r="K118" s="664"/>
      <c r="L118" s="664"/>
      <c r="M118" s="664"/>
      <c r="N118" s="664"/>
      <c r="O118" s="665"/>
      <c r="P118" s="661" t="s">
        <v>40</v>
      </c>
      <c r="Q118" s="662"/>
      <c r="R118" s="662"/>
      <c r="S118" s="662"/>
      <c r="T118" s="662"/>
      <c r="U118" s="662"/>
      <c r="V118" s="663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656" t="s">
        <v>85</v>
      </c>
      <c r="B119" s="656"/>
      <c r="C119" s="656"/>
      <c r="D119" s="656"/>
      <c r="E119" s="656"/>
      <c r="F119" s="656"/>
      <c r="G119" s="65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6"/>
      <c r="AB119" s="66"/>
      <c r="AC119" s="80"/>
    </row>
    <row r="120" spans="1:68" ht="27" customHeight="1" x14ac:dyDescent="0.25">
      <c r="A120" s="63" t="s">
        <v>237</v>
      </c>
      <c r="B120" s="63" t="s">
        <v>238</v>
      </c>
      <c r="C120" s="36">
        <v>4301051360</v>
      </c>
      <c r="D120" s="657">
        <v>4607091385168</v>
      </c>
      <c r="E120" s="65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9"/>
      <c r="R120" s="659"/>
      <c r="S120" s="659"/>
      <c r="T120" s="6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customHeight="1" x14ac:dyDescent="0.25">
      <c r="A121" s="63" t="s">
        <v>237</v>
      </c>
      <c r="B121" s="63" t="s">
        <v>240</v>
      </c>
      <c r="C121" s="36">
        <v>4301051724</v>
      </c>
      <c r="D121" s="657">
        <v>4607091385168</v>
      </c>
      <c r="E121" s="65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59"/>
      <c r="R121" s="659"/>
      <c r="S121" s="659"/>
      <c r="T121" s="6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4301051730</v>
      </c>
      <c r="D122" s="657">
        <v>4607091383256</v>
      </c>
      <c r="E122" s="65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659"/>
      <c r="R122" s="659"/>
      <c r="S122" s="659"/>
      <c r="T122" s="66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244</v>
      </c>
      <c r="B123" s="63" t="s">
        <v>245</v>
      </c>
      <c r="C123" s="36">
        <v>4301051721</v>
      </c>
      <c r="D123" s="657">
        <v>4607091385748</v>
      </c>
      <c r="E123" s="65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7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659"/>
      <c r="R123" s="659"/>
      <c r="S123" s="659"/>
      <c r="T123" s="66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241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customHeight="1" x14ac:dyDescent="0.25">
      <c r="A124" s="63" t="s">
        <v>246</v>
      </c>
      <c r="B124" s="63" t="s">
        <v>247</v>
      </c>
      <c r="C124" s="36">
        <v>4301051740</v>
      </c>
      <c r="D124" s="657">
        <v>4680115884533</v>
      </c>
      <c r="E124" s="65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659"/>
      <c r="R124" s="659"/>
      <c r="S124" s="659"/>
      <c r="T124" s="66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249</v>
      </c>
      <c r="B125" s="63" t="s">
        <v>250</v>
      </c>
      <c r="C125" s="36">
        <v>4301051486</v>
      </c>
      <c r="D125" s="657">
        <v>4680115882645</v>
      </c>
      <c r="E125" s="65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2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659"/>
      <c r="R125" s="659"/>
      <c r="S125" s="659"/>
      <c r="T125" s="66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251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664"/>
      <c r="B126" s="664"/>
      <c r="C126" s="664"/>
      <c r="D126" s="664"/>
      <c r="E126" s="664"/>
      <c r="F126" s="664"/>
      <c r="G126" s="664"/>
      <c r="H126" s="664"/>
      <c r="I126" s="664"/>
      <c r="J126" s="664"/>
      <c r="K126" s="664"/>
      <c r="L126" s="664"/>
      <c r="M126" s="664"/>
      <c r="N126" s="664"/>
      <c r="O126" s="665"/>
      <c r="P126" s="661" t="s">
        <v>40</v>
      </c>
      <c r="Q126" s="662"/>
      <c r="R126" s="662"/>
      <c r="S126" s="662"/>
      <c r="T126" s="662"/>
      <c r="U126" s="662"/>
      <c r="V126" s="663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664"/>
      <c r="B127" s="664"/>
      <c r="C127" s="664"/>
      <c r="D127" s="664"/>
      <c r="E127" s="664"/>
      <c r="F127" s="664"/>
      <c r="G127" s="664"/>
      <c r="H127" s="664"/>
      <c r="I127" s="664"/>
      <c r="J127" s="664"/>
      <c r="K127" s="664"/>
      <c r="L127" s="664"/>
      <c r="M127" s="664"/>
      <c r="N127" s="664"/>
      <c r="O127" s="665"/>
      <c r="P127" s="661" t="s">
        <v>40</v>
      </c>
      <c r="Q127" s="662"/>
      <c r="R127" s="662"/>
      <c r="S127" s="662"/>
      <c r="T127" s="662"/>
      <c r="U127" s="662"/>
      <c r="V127" s="663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customHeight="1" x14ac:dyDescent="0.25">
      <c r="A128" s="656" t="s">
        <v>188</v>
      </c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6"/>
      <c r="P128" s="656"/>
      <c r="Q128" s="656"/>
      <c r="R128" s="656"/>
      <c r="S128" s="656"/>
      <c r="T128" s="656"/>
      <c r="U128" s="656"/>
      <c r="V128" s="656"/>
      <c r="W128" s="656"/>
      <c r="X128" s="656"/>
      <c r="Y128" s="656"/>
      <c r="Z128" s="656"/>
      <c r="AA128" s="66"/>
      <c r="AB128" s="66"/>
      <c r="AC128" s="80"/>
    </row>
    <row r="129" spans="1:68" ht="27" customHeight="1" x14ac:dyDescent="0.25">
      <c r="A129" s="63" t="s">
        <v>252</v>
      </c>
      <c r="B129" s="63" t="s">
        <v>253</v>
      </c>
      <c r="C129" s="36">
        <v>4301060357</v>
      </c>
      <c r="D129" s="657">
        <v>4680115882652</v>
      </c>
      <c r="E129" s="65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659"/>
      <c r="R129" s="659"/>
      <c r="S129" s="659"/>
      <c r="T129" s="6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254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255</v>
      </c>
      <c r="B130" s="63" t="s">
        <v>256</v>
      </c>
      <c r="C130" s="36">
        <v>4301060317</v>
      </c>
      <c r="D130" s="657">
        <v>4680115880238</v>
      </c>
      <c r="E130" s="65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659"/>
      <c r="R130" s="659"/>
      <c r="S130" s="659"/>
      <c r="T130" s="6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257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664"/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5"/>
      <c r="P131" s="661" t="s">
        <v>40</v>
      </c>
      <c r="Q131" s="662"/>
      <c r="R131" s="662"/>
      <c r="S131" s="662"/>
      <c r="T131" s="662"/>
      <c r="U131" s="662"/>
      <c r="V131" s="663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664"/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  <c r="M132" s="664"/>
      <c r="N132" s="664"/>
      <c r="O132" s="665"/>
      <c r="P132" s="661" t="s">
        <v>40</v>
      </c>
      <c r="Q132" s="662"/>
      <c r="R132" s="662"/>
      <c r="S132" s="662"/>
      <c r="T132" s="662"/>
      <c r="U132" s="662"/>
      <c r="V132" s="663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655" t="s">
        <v>258</v>
      </c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"/>
      <c r="AB133" s="65"/>
      <c r="AC133" s="79"/>
    </row>
    <row r="134" spans="1:68" ht="14.25" customHeight="1" x14ac:dyDescent="0.25">
      <c r="A134" s="656" t="s">
        <v>114</v>
      </c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6"/>
      <c r="P134" s="656"/>
      <c r="Q134" s="656"/>
      <c r="R134" s="656"/>
      <c r="S134" s="656"/>
      <c r="T134" s="656"/>
      <c r="U134" s="656"/>
      <c r="V134" s="656"/>
      <c r="W134" s="656"/>
      <c r="X134" s="656"/>
      <c r="Y134" s="656"/>
      <c r="Z134" s="656"/>
      <c r="AA134" s="66"/>
      <c r="AB134" s="66"/>
      <c r="AC134" s="80"/>
    </row>
    <row r="135" spans="1:68" ht="27" customHeight="1" x14ac:dyDescent="0.25">
      <c r="A135" s="63" t="s">
        <v>259</v>
      </c>
      <c r="B135" s="63" t="s">
        <v>260</v>
      </c>
      <c r="C135" s="36">
        <v>4301011564</v>
      </c>
      <c r="D135" s="657">
        <v>4680115882577</v>
      </c>
      <c r="E135" s="65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659"/>
      <c r="R135" s="659"/>
      <c r="S135" s="659"/>
      <c r="T135" s="6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261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259</v>
      </c>
      <c r="B136" s="63" t="s">
        <v>262</v>
      </c>
      <c r="C136" s="36">
        <v>4301011562</v>
      </c>
      <c r="D136" s="657">
        <v>4680115882577</v>
      </c>
      <c r="E136" s="65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659"/>
      <c r="R136" s="659"/>
      <c r="S136" s="659"/>
      <c r="T136" s="6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261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5"/>
      <c r="P137" s="661" t="s">
        <v>40</v>
      </c>
      <c r="Q137" s="662"/>
      <c r="R137" s="662"/>
      <c r="S137" s="662"/>
      <c r="T137" s="662"/>
      <c r="U137" s="662"/>
      <c r="V137" s="66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64"/>
      <c r="B138" s="664"/>
      <c r="C138" s="664"/>
      <c r="D138" s="664"/>
      <c r="E138" s="664"/>
      <c r="F138" s="664"/>
      <c r="G138" s="664"/>
      <c r="H138" s="664"/>
      <c r="I138" s="664"/>
      <c r="J138" s="664"/>
      <c r="K138" s="664"/>
      <c r="L138" s="664"/>
      <c r="M138" s="664"/>
      <c r="N138" s="664"/>
      <c r="O138" s="665"/>
      <c r="P138" s="661" t="s">
        <v>40</v>
      </c>
      <c r="Q138" s="662"/>
      <c r="R138" s="662"/>
      <c r="S138" s="662"/>
      <c r="T138" s="662"/>
      <c r="U138" s="662"/>
      <c r="V138" s="66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56" t="s">
        <v>78</v>
      </c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6"/>
      <c r="P139" s="656"/>
      <c r="Q139" s="656"/>
      <c r="R139" s="656"/>
      <c r="S139" s="656"/>
      <c r="T139" s="656"/>
      <c r="U139" s="656"/>
      <c r="V139" s="656"/>
      <c r="W139" s="656"/>
      <c r="X139" s="656"/>
      <c r="Y139" s="656"/>
      <c r="Z139" s="656"/>
      <c r="AA139" s="66"/>
      <c r="AB139" s="66"/>
      <c r="AC139" s="80"/>
    </row>
    <row r="140" spans="1:68" ht="27" customHeight="1" x14ac:dyDescent="0.25">
      <c r="A140" s="63" t="s">
        <v>263</v>
      </c>
      <c r="B140" s="63" t="s">
        <v>264</v>
      </c>
      <c r="C140" s="36">
        <v>4301031235</v>
      </c>
      <c r="D140" s="657">
        <v>4680115883444</v>
      </c>
      <c r="E140" s="65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659"/>
      <c r="R140" s="659"/>
      <c r="S140" s="659"/>
      <c r="T140" s="66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265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263</v>
      </c>
      <c r="B141" s="63" t="s">
        <v>266</v>
      </c>
      <c r="C141" s="36">
        <v>4301031234</v>
      </c>
      <c r="D141" s="657">
        <v>4680115883444</v>
      </c>
      <c r="E141" s="65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59"/>
      <c r="R141" s="659"/>
      <c r="S141" s="659"/>
      <c r="T141" s="6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265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64"/>
      <c r="B142" s="664"/>
      <c r="C142" s="664"/>
      <c r="D142" s="664"/>
      <c r="E142" s="664"/>
      <c r="F142" s="664"/>
      <c r="G142" s="664"/>
      <c r="H142" s="664"/>
      <c r="I142" s="664"/>
      <c r="J142" s="664"/>
      <c r="K142" s="664"/>
      <c r="L142" s="664"/>
      <c r="M142" s="664"/>
      <c r="N142" s="664"/>
      <c r="O142" s="665"/>
      <c r="P142" s="661" t="s">
        <v>40</v>
      </c>
      <c r="Q142" s="662"/>
      <c r="R142" s="662"/>
      <c r="S142" s="662"/>
      <c r="T142" s="662"/>
      <c r="U142" s="662"/>
      <c r="V142" s="66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64"/>
      <c r="B143" s="664"/>
      <c r="C143" s="664"/>
      <c r="D143" s="664"/>
      <c r="E143" s="664"/>
      <c r="F143" s="664"/>
      <c r="G143" s="664"/>
      <c r="H143" s="664"/>
      <c r="I143" s="664"/>
      <c r="J143" s="664"/>
      <c r="K143" s="664"/>
      <c r="L143" s="664"/>
      <c r="M143" s="664"/>
      <c r="N143" s="664"/>
      <c r="O143" s="665"/>
      <c r="P143" s="661" t="s">
        <v>40</v>
      </c>
      <c r="Q143" s="662"/>
      <c r="R143" s="662"/>
      <c r="S143" s="662"/>
      <c r="T143" s="662"/>
      <c r="U143" s="662"/>
      <c r="V143" s="66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656" t="s">
        <v>85</v>
      </c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6"/>
      <c r="P144" s="656"/>
      <c r="Q144" s="656"/>
      <c r="R144" s="656"/>
      <c r="S144" s="656"/>
      <c r="T144" s="656"/>
      <c r="U144" s="656"/>
      <c r="V144" s="656"/>
      <c r="W144" s="656"/>
      <c r="X144" s="656"/>
      <c r="Y144" s="656"/>
      <c r="Z144" s="656"/>
      <c r="AA144" s="66"/>
      <c r="AB144" s="66"/>
      <c r="AC144" s="80"/>
    </row>
    <row r="145" spans="1:68" ht="16.5" customHeight="1" x14ac:dyDescent="0.25">
      <c r="A145" s="63" t="s">
        <v>267</v>
      </c>
      <c r="B145" s="63" t="s">
        <v>268</v>
      </c>
      <c r="C145" s="36">
        <v>4301051477</v>
      </c>
      <c r="D145" s="657">
        <v>4680115882584</v>
      </c>
      <c r="E145" s="65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659"/>
      <c r="R145" s="659"/>
      <c r="S145" s="659"/>
      <c r="T145" s="66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261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267</v>
      </c>
      <c r="B146" s="63" t="s">
        <v>269</v>
      </c>
      <c r="C146" s="36">
        <v>4301051476</v>
      </c>
      <c r="D146" s="657">
        <v>4680115882584</v>
      </c>
      <c r="E146" s="65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2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659"/>
      <c r="R146" s="659"/>
      <c r="S146" s="659"/>
      <c r="T146" s="6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261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64"/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5"/>
      <c r="P147" s="661" t="s">
        <v>40</v>
      </c>
      <c r="Q147" s="662"/>
      <c r="R147" s="662"/>
      <c r="S147" s="662"/>
      <c r="T147" s="662"/>
      <c r="U147" s="662"/>
      <c r="V147" s="663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664"/>
      <c r="B148" s="664"/>
      <c r="C148" s="664"/>
      <c r="D148" s="664"/>
      <c r="E148" s="664"/>
      <c r="F148" s="664"/>
      <c r="G148" s="664"/>
      <c r="H148" s="664"/>
      <c r="I148" s="664"/>
      <c r="J148" s="664"/>
      <c r="K148" s="664"/>
      <c r="L148" s="664"/>
      <c r="M148" s="664"/>
      <c r="N148" s="664"/>
      <c r="O148" s="665"/>
      <c r="P148" s="661" t="s">
        <v>40</v>
      </c>
      <c r="Q148" s="662"/>
      <c r="R148" s="662"/>
      <c r="S148" s="662"/>
      <c r="T148" s="662"/>
      <c r="U148" s="662"/>
      <c r="V148" s="663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655" t="s">
        <v>112</v>
      </c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"/>
      <c r="AB149" s="65"/>
      <c r="AC149" s="79"/>
    </row>
    <row r="150" spans="1:68" ht="14.25" customHeight="1" x14ac:dyDescent="0.25">
      <c r="A150" s="656" t="s">
        <v>114</v>
      </c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6"/>
      <c r="P150" s="656"/>
      <c r="Q150" s="656"/>
      <c r="R150" s="656"/>
      <c r="S150" s="656"/>
      <c r="T150" s="656"/>
      <c r="U150" s="656"/>
      <c r="V150" s="656"/>
      <c r="W150" s="656"/>
      <c r="X150" s="656"/>
      <c r="Y150" s="656"/>
      <c r="Z150" s="656"/>
      <c r="AA150" s="66"/>
      <c r="AB150" s="66"/>
      <c r="AC150" s="80"/>
    </row>
    <row r="151" spans="1:68" ht="27" customHeight="1" x14ac:dyDescent="0.25">
      <c r="A151" s="63" t="s">
        <v>270</v>
      </c>
      <c r="B151" s="63" t="s">
        <v>271</v>
      </c>
      <c r="C151" s="36">
        <v>4301011705</v>
      </c>
      <c r="D151" s="657">
        <v>4607091384604</v>
      </c>
      <c r="E151" s="65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659"/>
      <c r="R151" s="659"/>
      <c r="S151" s="659"/>
      <c r="T151" s="6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272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664"/>
      <c r="B152" s="664"/>
      <c r="C152" s="664"/>
      <c r="D152" s="664"/>
      <c r="E152" s="664"/>
      <c r="F152" s="664"/>
      <c r="G152" s="664"/>
      <c r="H152" s="664"/>
      <c r="I152" s="664"/>
      <c r="J152" s="664"/>
      <c r="K152" s="664"/>
      <c r="L152" s="664"/>
      <c r="M152" s="664"/>
      <c r="N152" s="664"/>
      <c r="O152" s="665"/>
      <c r="P152" s="661" t="s">
        <v>40</v>
      </c>
      <c r="Q152" s="662"/>
      <c r="R152" s="662"/>
      <c r="S152" s="662"/>
      <c r="T152" s="662"/>
      <c r="U152" s="662"/>
      <c r="V152" s="663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664"/>
      <c r="B153" s="664"/>
      <c r="C153" s="664"/>
      <c r="D153" s="664"/>
      <c r="E153" s="664"/>
      <c r="F153" s="664"/>
      <c r="G153" s="664"/>
      <c r="H153" s="664"/>
      <c r="I153" s="664"/>
      <c r="J153" s="664"/>
      <c r="K153" s="664"/>
      <c r="L153" s="664"/>
      <c r="M153" s="664"/>
      <c r="N153" s="664"/>
      <c r="O153" s="665"/>
      <c r="P153" s="661" t="s">
        <v>40</v>
      </c>
      <c r="Q153" s="662"/>
      <c r="R153" s="662"/>
      <c r="S153" s="662"/>
      <c r="T153" s="662"/>
      <c r="U153" s="662"/>
      <c r="V153" s="663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656" t="s">
        <v>78</v>
      </c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6"/>
      <c r="P154" s="656"/>
      <c r="Q154" s="656"/>
      <c r="R154" s="656"/>
      <c r="S154" s="656"/>
      <c r="T154" s="656"/>
      <c r="U154" s="656"/>
      <c r="V154" s="656"/>
      <c r="W154" s="656"/>
      <c r="X154" s="656"/>
      <c r="Y154" s="656"/>
      <c r="Z154" s="656"/>
      <c r="AA154" s="66"/>
      <c r="AB154" s="66"/>
      <c r="AC154" s="80"/>
    </row>
    <row r="155" spans="1:68" ht="16.5" customHeight="1" x14ac:dyDescent="0.25">
      <c r="A155" s="63" t="s">
        <v>273</v>
      </c>
      <c r="B155" s="63" t="s">
        <v>274</v>
      </c>
      <c r="C155" s="36">
        <v>4301030895</v>
      </c>
      <c r="D155" s="657">
        <v>4607091387667</v>
      </c>
      <c r="E155" s="65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659"/>
      <c r="R155" s="659"/>
      <c r="S155" s="659"/>
      <c r="T155" s="6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275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 x14ac:dyDescent="0.25">
      <c r="A156" s="63" t="s">
        <v>276</v>
      </c>
      <c r="B156" s="63" t="s">
        <v>277</v>
      </c>
      <c r="C156" s="36">
        <v>4301030961</v>
      </c>
      <c r="D156" s="657">
        <v>4607091387636</v>
      </c>
      <c r="E156" s="65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659"/>
      <c r="R156" s="659"/>
      <c r="S156" s="659"/>
      <c r="T156" s="6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278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279</v>
      </c>
      <c r="B157" s="63" t="s">
        <v>280</v>
      </c>
      <c r="C157" s="36">
        <v>4301030963</v>
      </c>
      <c r="D157" s="657">
        <v>4607091382426</v>
      </c>
      <c r="E157" s="65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659"/>
      <c r="R157" s="659"/>
      <c r="S157" s="659"/>
      <c r="T157" s="6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281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664"/>
      <c r="B158" s="664"/>
      <c r="C158" s="664"/>
      <c r="D158" s="664"/>
      <c r="E158" s="664"/>
      <c r="F158" s="664"/>
      <c r="G158" s="664"/>
      <c r="H158" s="664"/>
      <c r="I158" s="664"/>
      <c r="J158" s="664"/>
      <c r="K158" s="664"/>
      <c r="L158" s="664"/>
      <c r="M158" s="664"/>
      <c r="N158" s="664"/>
      <c r="O158" s="665"/>
      <c r="P158" s="661" t="s">
        <v>40</v>
      </c>
      <c r="Q158" s="662"/>
      <c r="R158" s="662"/>
      <c r="S158" s="662"/>
      <c r="T158" s="662"/>
      <c r="U158" s="662"/>
      <c r="V158" s="663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664"/>
      <c r="B159" s="664"/>
      <c r="C159" s="664"/>
      <c r="D159" s="664"/>
      <c r="E159" s="664"/>
      <c r="F159" s="664"/>
      <c r="G159" s="664"/>
      <c r="H159" s="664"/>
      <c r="I159" s="664"/>
      <c r="J159" s="664"/>
      <c r="K159" s="664"/>
      <c r="L159" s="664"/>
      <c r="M159" s="664"/>
      <c r="N159" s="664"/>
      <c r="O159" s="665"/>
      <c r="P159" s="661" t="s">
        <v>40</v>
      </c>
      <c r="Q159" s="662"/>
      <c r="R159" s="662"/>
      <c r="S159" s="662"/>
      <c r="T159" s="662"/>
      <c r="U159" s="662"/>
      <c r="V159" s="663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customHeight="1" x14ac:dyDescent="0.2">
      <c r="A160" s="654" t="s">
        <v>282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54"/>
      <c r="AB160" s="54"/>
      <c r="AC160" s="54"/>
    </row>
    <row r="161" spans="1:68" ht="16.5" customHeight="1" x14ac:dyDescent="0.25">
      <c r="A161" s="655" t="s">
        <v>283</v>
      </c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"/>
      <c r="AB161" s="65"/>
      <c r="AC161" s="79"/>
    </row>
    <row r="162" spans="1:68" ht="14.25" customHeight="1" x14ac:dyDescent="0.25">
      <c r="A162" s="656" t="s">
        <v>153</v>
      </c>
      <c r="B162" s="656"/>
      <c r="C162" s="656"/>
      <c r="D162" s="656"/>
      <c r="E162" s="656"/>
      <c r="F162" s="656"/>
      <c r="G162" s="656"/>
      <c r="H162" s="656"/>
      <c r="I162" s="656"/>
      <c r="J162" s="656"/>
      <c r="K162" s="656"/>
      <c r="L162" s="656"/>
      <c r="M162" s="656"/>
      <c r="N162" s="656"/>
      <c r="O162" s="656"/>
      <c r="P162" s="656"/>
      <c r="Q162" s="656"/>
      <c r="R162" s="656"/>
      <c r="S162" s="656"/>
      <c r="T162" s="656"/>
      <c r="U162" s="656"/>
      <c r="V162" s="656"/>
      <c r="W162" s="656"/>
      <c r="X162" s="656"/>
      <c r="Y162" s="656"/>
      <c r="Z162" s="656"/>
      <c r="AA162" s="66"/>
      <c r="AB162" s="66"/>
      <c r="AC162" s="80"/>
    </row>
    <row r="163" spans="1:68" ht="27" customHeight="1" x14ac:dyDescent="0.25">
      <c r="A163" s="63" t="s">
        <v>284</v>
      </c>
      <c r="B163" s="63" t="s">
        <v>285</v>
      </c>
      <c r="C163" s="36">
        <v>4301020323</v>
      </c>
      <c r="D163" s="657">
        <v>4680115886223</v>
      </c>
      <c r="E163" s="657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659"/>
      <c r="R163" s="659"/>
      <c r="S163" s="659"/>
      <c r="T163" s="6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664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664"/>
      <c r="M164" s="664"/>
      <c r="N164" s="664"/>
      <c r="O164" s="665"/>
      <c r="P164" s="661" t="s">
        <v>40</v>
      </c>
      <c r="Q164" s="662"/>
      <c r="R164" s="662"/>
      <c r="S164" s="662"/>
      <c r="T164" s="662"/>
      <c r="U164" s="662"/>
      <c r="V164" s="663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664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664"/>
      <c r="M165" s="664"/>
      <c r="N165" s="664"/>
      <c r="O165" s="665"/>
      <c r="P165" s="661" t="s">
        <v>40</v>
      </c>
      <c r="Q165" s="662"/>
      <c r="R165" s="662"/>
      <c r="S165" s="662"/>
      <c r="T165" s="662"/>
      <c r="U165" s="662"/>
      <c r="V165" s="663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656" t="s">
        <v>78</v>
      </c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6"/>
      <c r="P166" s="656"/>
      <c r="Q166" s="656"/>
      <c r="R166" s="656"/>
      <c r="S166" s="656"/>
      <c r="T166" s="656"/>
      <c r="U166" s="656"/>
      <c r="V166" s="656"/>
      <c r="W166" s="656"/>
      <c r="X166" s="656"/>
      <c r="Y166" s="656"/>
      <c r="Z166" s="656"/>
      <c r="AA166" s="66"/>
      <c r="AB166" s="66"/>
      <c r="AC166" s="80"/>
    </row>
    <row r="167" spans="1:68" ht="27" customHeight="1" x14ac:dyDescent="0.25">
      <c r="A167" s="63" t="s">
        <v>287</v>
      </c>
      <c r="B167" s="63" t="s">
        <v>288</v>
      </c>
      <c r="C167" s="36">
        <v>4301031191</v>
      </c>
      <c r="D167" s="657">
        <v>4680115880993</v>
      </c>
      <c r="E167" s="657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659"/>
      <c r="R167" s="659"/>
      <c r="S167" s="659"/>
      <c r="T167" s="6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4301031204</v>
      </c>
      <c r="D168" s="657">
        <v>4680115881761</v>
      </c>
      <c r="E168" s="657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659"/>
      <c r="R168" s="659"/>
      <c r="S168" s="659"/>
      <c r="T168" s="6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4301031201</v>
      </c>
      <c r="D169" s="657">
        <v>4680115881563</v>
      </c>
      <c r="E169" s="657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659"/>
      <c r="R169" s="659"/>
      <c r="S169" s="659"/>
      <c r="T169" s="66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6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295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0</v>
      </c>
      <c r="BN169" s="78">
        <f t="shared" si="28"/>
        <v>0</v>
      </c>
      <c r="BO169" s="78">
        <f t="shared" si="29"/>
        <v>0</v>
      </c>
      <c r="BP169" s="78">
        <f t="shared" si="3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4301031199</v>
      </c>
      <c r="D170" s="657">
        <v>4680115880986</v>
      </c>
      <c r="E170" s="657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659"/>
      <c r="R170" s="659"/>
      <c r="S170" s="659"/>
      <c r="T170" s="66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4301031205</v>
      </c>
      <c r="D171" s="657">
        <v>4680115881785</v>
      </c>
      <c r="E171" s="657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659"/>
      <c r="R171" s="659"/>
      <c r="S171" s="659"/>
      <c r="T171" s="6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4301031399</v>
      </c>
      <c r="D172" s="657">
        <v>4680115886537</v>
      </c>
      <c r="E172" s="657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659"/>
      <c r="R172" s="659"/>
      <c r="S172" s="659"/>
      <c r="T172" s="66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 x14ac:dyDescent="0.25">
      <c r="A173" s="63" t="s">
        <v>303</v>
      </c>
      <c r="B173" s="63" t="s">
        <v>304</v>
      </c>
      <c r="C173" s="36">
        <v>4301031202</v>
      </c>
      <c r="D173" s="657">
        <v>4680115881679</v>
      </c>
      <c r="E173" s="657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659"/>
      <c r="R173" s="659"/>
      <c r="S173" s="659"/>
      <c r="T173" s="66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305</v>
      </c>
      <c r="B174" s="63" t="s">
        <v>306</v>
      </c>
      <c r="C174" s="36">
        <v>4301031158</v>
      </c>
      <c r="D174" s="657">
        <v>4680115880191</v>
      </c>
      <c r="E174" s="657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659"/>
      <c r="R174" s="659"/>
      <c r="S174" s="659"/>
      <c r="T174" s="66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4301031245</v>
      </c>
      <c r="D175" s="657">
        <v>4680115883963</v>
      </c>
      <c r="E175" s="657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659"/>
      <c r="R175" s="659"/>
      <c r="S175" s="659"/>
      <c r="T175" s="66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x14ac:dyDescent="0.2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  <c r="K176" s="664"/>
      <c r="L176" s="664"/>
      <c r="M176" s="664"/>
      <c r="N176" s="664"/>
      <c r="O176" s="665"/>
      <c r="P176" s="661" t="s">
        <v>40</v>
      </c>
      <c r="Q176" s="662"/>
      <c r="R176" s="662"/>
      <c r="S176" s="662"/>
      <c r="T176" s="662"/>
      <c r="U176" s="662"/>
      <c r="V176" s="663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0</v>
      </c>
      <c r="Y176" s="43">
        <f>IFERROR(Y167/H167,"0")+IFERROR(Y168/H168,"0")+IFERROR(Y169/H169,"0")+IFERROR(Y170/H170,"0")+IFERROR(Y171/H171,"0")+IFERROR(Y172/H172,"0")+IFERROR(Y173/H173,"0")+IFERROR(Y174/H174,"0")+IFERROR(Y175/H175,"0")</f>
        <v>0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  <c r="K177" s="664"/>
      <c r="L177" s="664"/>
      <c r="M177" s="664"/>
      <c r="N177" s="664"/>
      <c r="O177" s="665"/>
      <c r="P177" s="661" t="s">
        <v>40</v>
      </c>
      <c r="Q177" s="662"/>
      <c r="R177" s="662"/>
      <c r="S177" s="662"/>
      <c r="T177" s="662"/>
      <c r="U177" s="662"/>
      <c r="V177" s="663"/>
      <c r="W177" s="42" t="s">
        <v>0</v>
      </c>
      <c r="X177" s="43">
        <f>IFERROR(SUM(X167:X175),"0")</f>
        <v>0</v>
      </c>
      <c r="Y177" s="43">
        <f>IFERROR(SUM(Y167:Y175),"0")</f>
        <v>0</v>
      </c>
      <c r="Z177" s="42"/>
      <c r="AA177" s="67"/>
      <c r="AB177" s="67"/>
      <c r="AC177" s="67"/>
    </row>
    <row r="178" spans="1:68" ht="14.25" customHeight="1" x14ac:dyDescent="0.25">
      <c r="A178" s="656" t="s">
        <v>106</v>
      </c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6"/>
      <c r="P178" s="656"/>
      <c r="Q178" s="656"/>
      <c r="R178" s="656"/>
      <c r="S178" s="656"/>
      <c r="T178" s="656"/>
      <c r="U178" s="656"/>
      <c r="V178" s="656"/>
      <c r="W178" s="656"/>
      <c r="X178" s="656"/>
      <c r="Y178" s="656"/>
      <c r="Z178" s="656"/>
      <c r="AA178" s="66"/>
      <c r="AB178" s="66"/>
      <c r="AC178" s="80"/>
    </row>
    <row r="179" spans="1:68" ht="27" customHeight="1" x14ac:dyDescent="0.25">
      <c r="A179" s="63" t="s">
        <v>310</v>
      </c>
      <c r="B179" s="63" t="s">
        <v>311</v>
      </c>
      <c r="C179" s="36">
        <v>4301032053</v>
      </c>
      <c r="D179" s="657">
        <v>4680115886780</v>
      </c>
      <c r="E179" s="657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314</v>
      </c>
      <c r="L179" s="37" t="s">
        <v>45</v>
      </c>
      <c r="M179" s="38" t="s">
        <v>313</v>
      </c>
      <c r="N179" s="38"/>
      <c r="O179" s="37">
        <v>60</v>
      </c>
      <c r="P179" s="7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659"/>
      <c r="R179" s="659"/>
      <c r="S179" s="659"/>
      <c r="T179" s="6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315</v>
      </c>
      <c r="B180" s="63" t="s">
        <v>316</v>
      </c>
      <c r="C180" s="36">
        <v>4301032051</v>
      </c>
      <c r="D180" s="657">
        <v>4680115886742</v>
      </c>
      <c r="E180" s="65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314</v>
      </c>
      <c r="L180" s="37" t="s">
        <v>45</v>
      </c>
      <c r="M180" s="38" t="s">
        <v>313</v>
      </c>
      <c r="N180" s="38"/>
      <c r="O180" s="37">
        <v>90</v>
      </c>
      <c r="P180" s="7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659"/>
      <c r="R180" s="659"/>
      <c r="S180" s="659"/>
      <c r="T180" s="6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317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318</v>
      </c>
      <c r="B181" s="63" t="s">
        <v>319</v>
      </c>
      <c r="C181" s="36">
        <v>4301032052</v>
      </c>
      <c r="D181" s="657">
        <v>4680115886766</v>
      </c>
      <c r="E181" s="6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314</v>
      </c>
      <c r="L181" s="37" t="s">
        <v>45</v>
      </c>
      <c r="M181" s="38" t="s">
        <v>313</v>
      </c>
      <c r="N181" s="38"/>
      <c r="O181" s="37">
        <v>90</v>
      </c>
      <c r="P181" s="7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659"/>
      <c r="R181" s="659"/>
      <c r="S181" s="659"/>
      <c r="T181" s="6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317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  <c r="K182" s="664"/>
      <c r="L182" s="664"/>
      <c r="M182" s="664"/>
      <c r="N182" s="664"/>
      <c r="O182" s="665"/>
      <c r="P182" s="661" t="s">
        <v>40</v>
      </c>
      <c r="Q182" s="662"/>
      <c r="R182" s="662"/>
      <c r="S182" s="662"/>
      <c r="T182" s="662"/>
      <c r="U182" s="662"/>
      <c r="V182" s="663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  <c r="K183" s="664"/>
      <c r="L183" s="664"/>
      <c r="M183" s="664"/>
      <c r="N183" s="664"/>
      <c r="O183" s="665"/>
      <c r="P183" s="661" t="s">
        <v>40</v>
      </c>
      <c r="Q183" s="662"/>
      <c r="R183" s="662"/>
      <c r="S183" s="662"/>
      <c r="T183" s="662"/>
      <c r="U183" s="662"/>
      <c r="V183" s="663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 x14ac:dyDescent="0.25">
      <c r="A184" s="656" t="s">
        <v>320</v>
      </c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  <c r="P184" s="656"/>
      <c r="Q184" s="656"/>
      <c r="R184" s="656"/>
      <c r="S184" s="656"/>
      <c r="T184" s="656"/>
      <c r="U184" s="656"/>
      <c r="V184" s="656"/>
      <c r="W184" s="656"/>
      <c r="X184" s="656"/>
      <c r="Y184" s="656"/>
      <c r="Z184" s="656"/>
      <c r="AA184" s="66"/>
      <c r="AB184" s="66"/>
      <c r="AC184" s="80"/>
    </row>
    <row r="185" spans="1:68" ht="27" customHeight="1" x14ac:dyDescent="0.25">
      <c r="A185" s="63" t="s">
        <v>321</v>
      </c>
      <c r="B185" s="63" t="s">
        <v>322</v>
      </c>
      <c r="C185" s="36">
        <v>4301170013</v>
      </c>
      <c r="D185" s="657">
        <v>4680115886797</v>
      </c>
      <c r="E185" s="65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314</v>
      </c>
      <c r="L185" s="37" t="s">
        <v>45</v>
      </c>
      <c r="M185" s="38" t="s">
        <v>313</v>
      </c>
      <c r="N185" s="38"/>
      <c r="O185" s="37">
        <v>90</v>
      </c>
      <c r="P185" s="74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659"/>
      <c r="R185" s="659"/>
      <c r="S185" s="659"/>
      <c r="T185" s="6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317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664"/>
      <c r="B186" s="664"/>
      <c r="C186" s="664"/>
      <c r="D186" s="664"/>
      <c r="E186" s="664"/>
      <c r="F186" s="664"/>
      <c r="G186" s="664"/>
      <c r="H186" s="664"/>
      <c r="I186" s="664"/>
      <c r="J186" s="664"/>
      <c r="K186" s="664"/>
      <c r="L186" s="664"/>
      <c r="M186" s="664"/>
      <c r="N186" s="664"/>
      <c r="O186" s="665"/>
      <c r="P186" s="661" t="s">
        <v>40</v>
      </c>
      <c r="Q186" s="662"/>
      <c r="R186" s="662"/>
      <c r="S186" s="662"/>
      <c r="T186" s="662"/>
      <c r="U186" s="662"/>
      <c r="V186" s="663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664"/>
      <c r="B187" s="664"/>
      <c r="C187" s="664"/>
      <c r="D187" s="664"/>
      <c r="E187" s="664"/>
      <c r="F187" s="664"/>
      <c r="G187" s="664"/>
      <c r="H187" s="664"/>
      <c r="I187" s="664"/>
      <c r="J187" s="664"/>
      <c r="K187" s="664"/>
      <c r="L187" s="664"/>
      <c r="M187" s="664"/>
      <c r="N187" s="664"/>
      <c r="O187" s="665"/>
      <c r="P187" s="661" t="s">
        <v>40</v>
      </c>
      <c r="Q187" s="662"/>
      <c r="R187" s="662"/>
      <c r="S187" s="662"/>
      <c r="T187" s="662"/>
      <c r="U187" s="662"/>
      <c r="V187" s="663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655" t="s">
        <v>323</v>
      </c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"/>
      <c r="AB188" s="65"/>
      <c r="AC188" s="79"/>
    </row>
    <row r="189" spans="1:68" ht="14.25" customHeight="1" x14ac:dyDescent="0.25">
      <c r="A189" s="656" t="s">
        <v>114</v>
      </c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6"/>
      <c r="P189" s="656"/>
      <c r="Q189" s="656"/>
      <c r="R189" s="656"/>
      <c r="S189" s="656"/>
      <c r="T189" s="656"/>
      <c r="U189" s="656"/>
      <c r="V189" s="656"/>
      <c r="W189" s="656"/>
      <c r="X189" s="656"/>
      <c r="Y189" s="656"/>
      <c r="Z189" s="656"/>
      <c r="AA189" s="66"/>
      <c r="AB189" s="66"/>
      <c r="AC189" s="80"/>
    </row>
    <row r="190" spans="1:68" ht="16.5" customHeight="1" x14ac:dyDescent="0.25">
      <c r="A190" s="63" t="s">
        <v>324</v>
      </c>
      <c r="B190" s="63" t="s">
        <v>325</v>
      </c>
      <c r="C190" s="36">
        <v>4301011450</v>
      </c>
      <c r="D190" s="657">
        <v>4680115881402</v>
      </c>
      <c r="E190" s="65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59"/>
      <c r="R190" s="659"/>
      <c r="S190" s="659"/>
      <c r="T190" s="66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326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327</v>
      </c>
      <c r="B191" s="63" t="s">
        <v>328</v>
      </c>
      <c r="C191" s="36">
        <v>4301011768</v>
      </c>
      <c r="D191" s="657">
        <v>4680115881396</v>
      </c>
      <c r="E191" s="65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59"/>
      <c r="R191" s="659"/>
      <c r="S191" s="659"/>
      <c r="T191" s="66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326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64"/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4"/>
      <c r="N192" s="664"/>
      <c r="O192" s="665"/>
      <c r="P192" s="661" t="s">
        <v>40</v>
      </c>
      <c r="Q192" s="662"/>
      <c r="R192" s="662"/>
      <c r="S192" s="662"/>
      <c r="T192" s="662"/>
      <c r="U192" s="662"/>
      <c r="V192" s="66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64"/>
      <c r="B193" s="664"/>
      <c r="C193" s="664"/>
      <c r="D193" s="664"/>
      <c r="E193" s="664"/>
      <c r="F193" s="664"/>
      <c r="G193" s="664"/>
      <c r="H193" s="664"/>
      <c r="I193" s="664"/>
      <c r="J193" s="664"/>
      <c r="K193" s="664"/>
      <c r="L193" s="664"/>
      <c r="M193" s="664"/>
      <c r="N193" s="664"/>
      <c r="O193" s="665"/>
      <c r="P193" s="661" t="s">
        <v>40</v>
      </c>
      <c r="Q193" s="662"/>
      <c r="R193" s="662"/>
      <c r="S193" s="662"/>
      <c r="T193" s="662"/>
      <c r="U193" s="662"/>
      <c r="V193" s="66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56" t="s">
        <v>153</v>
      </c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6"/>
      <c r="P194" s="656"/>
      <c r="Q194" s="656"/>
      <c r="R194" s="656"/>
      <c r="S194" s="656"/>
      <c r="T194" s="656"/>
      <c r="U194" s="656"/>
      <c r="V194" s="656"/>
      <c r="W194" s="656"/>
      <c r="X194" s="656"/>
      <c r="Y194" s="656"/>
      <c r="Z194" s="656"/>
      <c r="AA194" s="66"/>
      <c r="AB194" s="66"/>
      <c r="AC194" s="80"/>
    </row>
    <row r="195" spans="1:68" ht="16.5" customHeight="1" x14ac:dyDescent="0.25">
      <c r="A195" s="63" t="s">
        <v>329</v>
      </c>
      <c r="B195" s="63" t="s">
        <v>330</v>
      </c>
      <c r="C195" s="36">
        <v>4301020262</v>
      </c>
      <c r="D195" s="657">
        <v>4680115882935</v>
      </c>
      <c r="E195" s="65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59"/>
      <c r="R195" s="659"/>
      <c r="S195" s="659"/>
      <c r="T195" s="66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331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332</v>
      </c>
      <c r="B196" s="63" t="s">
        <v>333</v>
      </c>
      <c r="C196" s="36">
        <v>4301020220</v>
      </c>
      <c r="D196" s="657">
        <v>4680115880764</v>
      </c>
      <c r="E196" s="65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59"/>
      <c r="R196" s="659"/>
      <c r="S196" s="659"/>
      <c r="T196" s="66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331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664"/>
      <c r="B197" s="664"/>
      <c r="C197" s="664"/>
      <c r="D197" s="664"/>
      <c r="E197" s="664"/>
      <c r="F197" s="664"/>
      <c r="G197" s="664"/>
      <c r="H197" s="664"/>
      <c r="I197" s="664"/>
      <c r="J197" s="664"/>
      <c r="K197" s="664"/>
      <c r="L197" s="664"/>
      <c r="M197" s="664"/>
      <c r="N197" s="664"/>
      <c r="O197" s="665"/>
      <c r="P197" s="661" t="s">
        <v>40</v>
      </c>
      <c r="Q197" s="662"/>
      <c r="R197" s="662"/>
      <c r="S197" s="662"/>
      <c r="T197" s="662"/>
      <c r="U197" s="662"/>
      <c r="V197" s="66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664"/>
      <c r="B198" s="664"/>
      <c r="C198" s="664"/>
      <c r="D198" s="664"/>
      <c r="E198" s="664"/>
      <c r="F198" s="664"/>
      <c r="G198" s="664"/>
      <c r="H198" s="664"/>
      <c r="I198" s="664"/>
      <c r="J198" s="664"/>
      <c r="K198" s="664"/>
      <c r="L198" s="664"/>
      <c r="M198" s="664"/>
      <c r="N198" s="664"/>
      <c r="O198" s="665"/>
      <c r="P198" s="661" t="s">
        <v>40</v>
      </c>
      <c r="Q198" s="662"/>
      <c r="R198" s="662"/>
      <c r="S198" s="662"/>
      <c r="T198" s="662"/>
      <c r="U198" s="662"/>
      <c r="V198" s="66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656" t="s">
        <v>78</v>
      </c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6"/>
      <c r="P199" s="656"/>
      <c r="Q199" s="656"/>
      <c r="R199" s="656"/>
      <c r="S199" s="656"/>
      <c r="T199" s="656"/>
      <c r="U199" s="656"/>
      <c r="V199" s="656"/>
      <c r="W199" s="656"/>
      <c r="X199" s="656"/>
      <c r="Y199" s="656"/>
      <c r="Z199" s="656"/>
      <c r="AA199" s="66"/>
      <c r="AB199" s="66"/>
      <c r="AC199" s="80"/>
    </row>
    <row r="200" spans="1:68" ht="27" customHeight="1" x14ac:dyDescent="0.25">
      <c r="A200" s="63" t="s">
        <v>334</v>
      </c>
      <c r="B200" s="63" t="s">
        <v>335</v>
      </c>
      <c r="C200" s="36">
        <v>4301031224</v>
      </c>
      <c r="D200" s="657">
        <v>4680115882683</v>
      </c>
      <c r="E200" s="65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59"/>
      <c r="R200" s="659"/>
      <c r="S200" s="659"/>
      <c r="T200" s="6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336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0</v>
      </c>
      <c r="BN200" s="78">
        <f t="shared" ref="BN200:BN207" si="33">IFERROR(Y200*I200/H200,"0")</f>
        <v>0</v>
      </c>
      <c r="BO200" s="78">
        <f t="shared" ref="BO200:BO207" si="34">IFERROR(1/J200*(X200/H200),"0")</f>
        <v>0</v>
      </c>
      <c r="BP200" s="78">
        <f t="shared" ref="BP200:BP207" si="35">IFERROR(1/J200*(Y200/H200),"0")</f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4301031230</v>
      </c>
      <c r="D201" s="657">
        <v>4680115882690</v>
      </c>
      <c r="E201" s="65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59"/>
      <c r="R201" s="659"/>
      <c r="S201" s="659"/>
      <c r="T201" s="6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339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4301031220</v>
      </c>
      <c r="D202" s="657">
        <v>4680115882669</v>
      </c>
      <c r="E202" s="65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59"/>
      <c r="R202" s="659"/>
      <c r="S202" s="659"/>
      <c r="T202" s="6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4301031221</v>
      </c>
      <c r="D203" s="657">
        <v>4680115882676</v>
      </c>
      <c r="E203" s="65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59"/>
      <c r="R203" s="659"/>
      <c r="S203" s="659"/>
      <c r="T203" s="6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346</v>
      </c>
      <c r="B204" s="63" t="s">
        <v>347</v>
      </c>
      <c r="C204" s="36">
        <v>4301031223</v>
      </c>
      <c r="D204" s="657">
        <v>4680115884014</v>
      </c>
      <c r="E204" s="65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59"/>
      <c r="R204" s="659"/>
      <c r="S204" s="659"/>
      <c r="T204" s="6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4301031222</v>
      </c>
      <c r="D205" s="657">
        <v>4680115884007</v>
      </c>
      <c r="E205" s="65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59"/>
      <c r="R205" s="659"/>
      <c r="S205" s="659"/>
      <c r="T205" s="6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4301031229</v>
      </c>
      <c r="D206" s="657">
        <v>4680115884038</v>
      </c>
      <c r="E206" s="65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59"/>
      <c r="R206" s="659"/>
      <c r="S206" s="659"/>
      <c r="T206" s="6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352</v>
      </c>
      <c r="B207" s="63" t="s">
        <v>353</v>
      </c>
      <c r="C207" s="36">
        <v>4301031225</v>
      </c>
      <c r="D207" s="657">
        <v>4680115884021</v>
      </c>
      <c r="E207" s="65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59"/>
      <c r="R207" s="659"/>
      <c r="S207" s="659"/>
      <c r="T207" s="6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x14ac:dyDescent="0.2">
      <c r="A208" s="664"/>
      <c r="B208" s="664"/>
      <c r="C208" s="664"/>
      <c r="D208" s="664"/>
      <c r="E208" s="664"/>
      <c r="F208" s="664"/>
      <c r="G208" s="664"/>
      <c r="H208" s="664"/>
      <c r="I208" s="664"/>
      <c r="J208" s="664"/>
      <c r="K208" s="664"/>
      <c r="L208" s="664"/>
      <c r="M208" s="664"/>
      <c r="N208" s="664"/>
      <c r="O208" s="665"/>
      <c r="P208" s="661" t="s">
        <v>40</v>
      </c>
      <c r="Q208" s="662"/>
      <c r="R208" s="662"/>
      <c r="S208" s="662"/>
      <c r="T208" s="662"/>
      <c r="U208" s="662"/>
      <c r="V208" s="66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664"/>
      <c r="B209" s="664"/>
      <c r="C209" s="664"/>
      <c r="D209" s="664"/>
      <c r="E209" s="664"/>
      <c r="F209" s="664"/>
      <c r="G209" s="664"/>
      <c r="H209" s="664"/>
      <c r="I209" s="664"/>
      <c r="J209" s="664"/>
      <c r="K209" s="664"/>
      <c r="L209" s="664"/>
      <c r="M209" s="664"/>
      <c r="N209" s="664"/>
      <c r="O209" s="665"/>
      <c r="P209" s="661" t="s">
        <v>40</v>
      </c>
      <c r="Q209" s="662"/>
      <c r="R209" s="662"/>
      <c r="S209" s="662"/>
      <c r="T209" s="662"/>
      <c r="U209" s="662"/>
      <c r="V209" s="663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656" t="s">
        <v>85</v>
      </c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6"/>
      <c r="X210" s="656"/>
      <c r="Y210" s="656"/>
      <c r="Z210" s="656"/>
      <c r="AA210" s="66"/>
      <c r="AB210" s="66"/>
      <c r="AC210" s="80"/>
    </row>
    <row r="211" spans="1:68" ht="27" customHeight="1" x14ac:dyDescent="0.25">
      <c r="A211" s="63" t="s">
        <v>354</v>
      </c>
      <c r="B211" s="63" t="s">
        <v>355</v>
      </c>
      <c r="C211" s="36">
        <v>4301051408</v>
      </c>
      <c r="D211" s="657">
        <v>4680115881594</v>
      </c>
      <c r="E211" s="65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59"/>
      <c r="R211" s="659"/>
      <c r="S211" s="659"/>
      <c r="T211" s="6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4301051411</v>
      </c>
      <c r="D212" s="657">
        <v>4680115881617</v>
      </c>
      <c r="E212" s="65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59"/>
      <c r="R212" s="659"/>
      <c r="S212" s="659"/>
      <c r="T212" s="6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 x14ac:dyDescent="0.25">
      <c r="A213" s="63" t="s">
        <v>360</v>
      </c>
      <c r="B213" s="63" t="s">
        <v>361</v>
      </c>
      <c r="C213" s="36">
        <v>4301051656</v>
      </c>
      <c r="D213" s="657">
        <v>4680115880573</v>
      </c>
      <c r="E213" s="65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59"/>
      <c r="R213" s="659"/>
      <c r="S213" s="659"/>
      <c r="T213" s="66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0</v>
      </c>
      <c r="BN213" s="78">
        <f t="shared" si="38"/>
        <v>0</v>
      </c>
      <c r="BO213" s="78">
        <f t="shared" si="39"/>
        <v>0</v>
      </c>
      <c r="BP213" s="78">
        <f t="shared" si="40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4301051407</v>
      </c>
      <c r="D214" s="657">
        <v>4680115882195</v>
      </c>
      <c r="E214" s="65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59"/>
      <c r="R214" s="659"/>
      <c r="S214" s="659"/>
      <c r="T214" s="66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4301051752</v>
      </c>
      <c r="D215" s="657">
        <v>4680115882607</v>
      </c>
      <c r="E215" s="65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59"/>
      <c r="R215" s="659"/>
      <c r="S215" s="659"/>
      <c r="T215" s="6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368</v>
      </c>
      <c r="B216" s="63" t="s">
        <v>369</v>
      </c>
      <c r="C216" s="36">
        <v>4301051666</v>
      </c>
      <c r="D216" s="657">
        <v>4680115880092</v>
      </c>
      <c r="E216" s="6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59"/>
      <c r="R216" s="659"/>
      <c r="S216" s="659"/>
      <c r="T216" s="6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si="41"/>
        <v/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4301051668</v>
      </c>
      <c r="D217" s="657">
        <v>4680115880221</v>
      </c>
      <c r="E217" s="6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59"/>
      <c r="R217" s="659"/>
      <c r="S217" s="659"/>
      <c r="T217" s="6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4301051945</v>
      </c>
      <c r="D218" s="657">
        <v>4680115880504</v>
      </c>
      <c r="E218" s="65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59"/>
      <c r="R218" s="659"/>
      <c r="S218" s="659"/>
      <c r="T218" s="6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374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375</v>
      </c>
      <c r="B219" s="63" t="s">
        <v>376</v>
      </c>
      <c r="C219" s="36">
        <v>4301051410</v>
      </c>
      <c r="D219" s="657">
        <v>4680115882164</v>
      </c>
      <c r="E219" s="657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59"/>
      <c r="R219" s="659"/>
      <c r="S219" s="659"/>
      <c r="T219" s="6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x14ac:dyDescent="0.2">
      <c r="A220" s="664"/>
      <c r="B220" s="664"/>
      <c r="C220" s="664"/>
      <c r="D220" s="664"/>
      <c r="E220" s="664"/>
      <c r="F220" s="664"/>
      <c r="G220" s="664"/>
      <c r="H220" s="664"/>
      <c r="I220" s="664"/>
      <c r="J220" s="664"/>
      <c r="K220" s="664"/>
      <c r="L220" s="664"/>
      <c r="M220" s="664"/>
      <c r="N220" s="664"/>
      <c r="O220" s="665"/>
      <c r="P220" s="661" t="s">
        <v>40</v>
      </c>
      <c r="Q220" s="662"/>
      <c r="R220" s="662"/>
      <c r="S220" s="662"/>
      <c r="T220" s="662"/>
      <c r="U220" s="662"/>
      <c r="V220" s="663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664"/>
      <c r="B221" s="664"/>
      <c r="C221" s="664"/>
      <c r="D221" s="664"/>
      <c r="E221" s="664"/>
      <c r="F221" s="664"/>
      <c r="G221" s="664"/>
      <c r="H221" s="664"/>
      <c r="I221" s="664"/>
      <c r="J221" s="664"/>
      <c r="K221" s="664"/>
      <c r="L221" s="664"/>
      <c r="M221" s="664"/>
      <c r="N221" s="664"/>
      <c r="O221" s="665"/>
      <c r="P221" s="661" t="s">
        <v>40</v>
      </c>
      <c r="Q221" s="662"/>
      <c r="R221" s="662"/>
      <c r="S221" s="662"/>
      <c r="T221" s="662"/>
      <c r="U221" s="662"/>
      <c r="V221" s="663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customHeight="1" x14ac:dyDescent="0.25">
      <c r="A222" s="656" t="s">
        <v>188</v>
      </c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6"/>
      <c r="P222" s="656"/>
      <c r="Q222" s="656"/>
      <c r="R222" s="656"/>
      <c r="S222" s="656"/>
      <c r="T222" s="656"/>
      <c r="U222" s="656"/>
      <c r="V222" s="656"/>
      <c r="W222" s="656"/>
      <c r="X222" s="656"/>
      <c r="Y222" s="656"/>
      <c r="Z222" s="656"/>
      <c r="AA222" s="66"/>
      <c r="AB222" s="66"/>
      <c r="AC222" s="80"/>
    </row>
    <row r="223" spans="1:68" ht="27" customHeight="1" x14ac:dyDescent="0.25">
      <c r="A223" s="63" t="s">
        <v>378</v>
      </c>
      <c r="B223" s="63" t="s">
        <v>379</v>
      </c>
      <c r="C223" s="36">
        <v>4301060463</v>
      </c>
      <c r="D223" s="657">
        <v>4680115880818</v>
      </c>
      <c r="E223" s="657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59"/>
      <c r="R223" s="659"/>
      <c r="S223" s="659"/>
      <c r="T223" s="660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380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381</v>
      </c>
      <c r="B224" s="63" t="s">
        <v>382</v>
      </c>
      <c r="C224" s="36">
        <v>4301060389</v>
      </c>
      <c r="D224" s="657">
        <v>4680115880801</v>
      </c>
      <c r="E224" s="65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59"/>
      <c r="R224" s="659"/>
      <c r="S224" s="659"/>
      <c r="T224" s="66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383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664"/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5"/>
      <c r="P225" s="661" t="s">
        <v>40</v>
      </c>
      <c r="Q225" s="662"/>
      <c r="R225" s="662"/>
      <c r="S225" s="662"/>
      <c r="T225" s="662"/>
      <c r="U225" s="662"/>
      <c r="V225" s="663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664"/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5"/>
      <c r="P226" s="661" t="s">
        <v>40</v>
      </c>
      <c r="Q226" s="662"/>
      <c r="R226" s="662"/>
      <c r="S226" s="662"/>
      <c r="T226" s="662"/>
      <c r="U226" s="662"/>
      <c r="V226" s="663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 x14ac:dyDescent="0.25">
      <c r="A227" s="655" t="s">
        <v>384</v>
      </c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"/>
      <c r="AB227" s="65"/>
      <c r="AC227" s="79"/>
    </row>
    <row r="228" spans="1:68" ht="14.25" customHeight="1" x14ac:dyDescent="0.25">
      <c r="A228" s="656" t="s">
        <v>114</v>
      </c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6"/>
      <c r="P228" s="656"/>
      <c r="Q228" s="656"/>
      <c r="R228" s="656"/>
      <c r="S228" s="656"/>
      <c r="T228" s="656"/>
      <c r="U228" s="656"/>
      <c r="V228" s="656"/>
      <c r="W228" s="656"/>
      <c r="X228" s="656"/>
      <c r="Y228" s="656"/>
      <c r="Z228" s="656"/>
      <c r="AA228" s="66"/>
      <c r="AB228" s="66"/>
      <c r="AC228" s="80"/>
    </row>
    <row r="229" spans="1:68" ht="27" customHeight="1" x14ac:dyDescent="0.25">
      <c r="A229" s="63" t="s">
        <v>385</v>
      </c>
      <c r="B229" s="63" t="s">
        <v>386</v>
      </c>
      <c r="C229" s="36">
        <v>4301011826</v>
      </c>
      <c r="D229" s="657">
        <v>4680115884137</v>
      </c>
      <c r="E229" s="657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59"/>
      <c r="R229" s="659"/>
      <c r="S229" s="659"/>
      <c r="T229" s="6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4301011724</v>
      </c>
      <c r="D230" s="657">
        <v>4680115884236</v>
      </c>
      <c r="E230" s="657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659"/>
      <c r="R230" s="659"/>
      <c r="S230" s="659"/>
      <c r="T230" s="6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4301011721</v>
      </c>
      <c r="D231" s="657">
        <v>4680115884175</v>
      </c>
      <c r="E231" s="657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59"/>
      <c r="R231" s="659"/>
      <c r="S231" s="659"/>
      <c r="T231" s="6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 x14ac:dyDescent="0.25">
      <c r="A232" s="63" t="s">
        <v>394</v>
      </c>
      <c r="B232" s="63" t="s">
        <v>395</v>
      </c>
      <c r="C232" s="36">
        <v>4301011824</v>
      </c>
      <c r="D232" s="657">
        <v>4680115884144</v>
      </c>
      <c r="E232" s="65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59"/>
      <c r="R232" s="659"/>
      <c r="S232" s="659"/>
      <c r="T232" s="6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4301011726</v>
      </c>
      <c r="D233" s="657">
        <v>4680115884182</v>
      </c>
      <c r="E233" s="657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59"/>
      <c r="R233" s="659"/>
      <c r="S233" s="659"/>
      <c r="T233" s="6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390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398</v>
      </c>
      <c r="B234" s="63" t="s">
        <v>399</v>
      </c>
      <c r="C234" s="36">
        <v>4301011722</v>
      </c>
      <c r="D234" s="657">
        <v>4680115884205</v>
      </c>
      <c r="E234" s="6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59"/>
      <c r="R234" s="659"/>
      <c r="S234" s="659"/>
      <c r="T234" s="6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x14ac:dyDescent="0.2">
      <c r="A235" s="664"/>
      <c r="B235" s="664"/>
      <c r="C235" s="664"/>
      <c r="D235" s="664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5"/>
      <c r="P235" s="661" t="s">
        <v>40</v>
      </c>
      <c r="Q235" s="662"/>
      <c r="R235" s="662"/>
      <c r="S235" s="662"/>
      <c r="T235" s="662"/>
      <c r="U235" s="662"/>
      <c r="V235" s="663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64"/>
      <c r="B236" s="664"/>
      <c r="C236" s="664"/>
      <c r="D236" s="664"/>
      <c r="E236" s="664"/>
      <c r="F236" s="664"/>
      <c r="G236" s="664"/>
      <c r="H236" s="664"/>
      <c r="I236" s="664"/>
      <c r="J236" s="664"/>
      <c r="K236" s="664"/>
      <c r="L236" s="664"/>
      <c r="M236" s="664"/>
      <c r="N236" s="664"/>
      <c r="O236" s="665"/>
      <c r="P236" s="661" t="s">
        <v>40</v>
      </c>
      <c r="Q236" s="662"/>
      <c r="R236" s="662"/>
      <c r="S236" s="662"/>
      <c r="T236" s="662"/>
      <c r="U236" s="662"/>
      <c r="V236" s="663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 x14ac:dyDescent="0.25">
      <c r="A237" s="656" t="s">
        <v>153</v>
      </c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656"/>
      <c r="R237" s="656"/>
      <c r="S237" s="656"/>
      <c r="T237" s="656"/>
      <c r="U237" s="656"/>
      <c r="V237" s="656"/>
      <c r="W237" s="656"/>
      <c r="X237" s="656"/>
      <c r="Y237" s="656"/>
      <c r="Z237" s="656"/>
      <c r="AA237" s="66"/>
      <c r="AB237" s="66"/>
      <c r="AC237" s="80"/>
    </row>
    <row r="238" spans="1:68" ht="27" customHeight="1" x14ac:dyDescent="0.25">
      <c r="A238" s="63" t="s">
        <v>400</v>
      </c>
      <c r="B238" s="63" t="s">
        <v>401</v>
      </c>
      <c r="C238" s="36">
        <v>4301020340</v>
      </c>
      <c r="D238" s="657">
        <v>4680115885721</v>
      </c>
      <c r="E238" s="6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59"/>
      <c r="R238" s="659"/>
      <c r="S238" s="659"/>
      <c r="T238" s="6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402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400</v>
      </c>
      <c r="B239" s="63" t="s">
        <v>403</v>
      </c>
      <c r="C239" s="36">
        <v>4301020377</v>
      </c>
      <c r="D239" s="657">
        <v>4680115885981</v>
      </c>
      <c r="E239" s="657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659"/>
      <c r="R239" s="659"/>
      <c r="S239" s="659"/>
      <c r="T239" s="66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402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664"/>
      <c r="B240" s="664"/>
      <c r="C240" s="664"/>
      <c r="D240" s="664"/>
      <c r="E240" s="664"/>
      <c r="F240" s="664"/>
      <c r="G240" s="664"/>
      <c r="H240" s="664"/>
      <c r="I240" s="664"/>
      <c r="J240" s="664"/>
      <c r="K240" s="664"/>
      <c r="L240" s="664"/>
      <c r="M240" s="664"/>
      <c r="N240" s="664"/>
      <c r="O240" s="665"/>
      <c r="P240" s="661" t="s">
        <v>40</v>
      </c>
      <c r="Q240" s="662"/>
      <c r="R240" s="662"/>
      <c r="S240" s="662"/>
      <c r="T240" s="662"/>
      <c r="U240" s="662"/>
      <c r="V240" s="663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664"/>
      <c r="B241" s="664"/>
      <c r="C241" s="664"/>
      <c r="D241" s="66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5"/>
      <c r="P241" s="661" t="s">
        <v>40</v>
      </c>
      <c r="Q241" s="662"/>
      <c r="R241" s="662"/>
      <c r="S241" s="662"/>
      <c r="T241" s="662"/>
      <c r="U241" s="662"/>
      <c r="V241" s="663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 x14ac:dyDescent="0.25">
      <c r="A242" s="656" t="s">
        <v>404</v>
      </c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6"/>
      <c r="P242" s="656"/>
      <c r="Q242" s="656"/>
      <c r="R242" s="656"/>
      <c r="S242" s="656"/>
      <c r="T242" s="656"/>
      <c r="U242" s="656"/>
      <c r="V242" s="656"/>
      <c r="W242" s="656"/>
      <c r="X242" s="656"/>
      <c r="Y242" s="656"/>
      <c r="Z242" s="656"/>
      <c r="AA242" s="66"/>
      <c r="AB242" s="66"/>
      <c r="AC242" s="80"/>
    </row>
    <row r="243" spans="1:68" ht="27" customHeight="1" x14ac:dyDescent="0.25">
      <c r="A243" s="63" t="s">
        <v>405</v>
      </c>
      <c r="B243" s="63" t="s">
        <v>406</v>
      </c>
      <c r="C243" s="36">
        <v>4301040361</v>
      </c>
      <c r="D243" s="657">
        <v>4680115886803</v>
      </c>
      <c r="E243" s="657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314</v>
      </c>
      <c r="L243" s="37" t="s">
        <v>45</v>
      </c>
      <c r="M243" s="38" t="s">
        <v>313</v>
      </c>
      <c r="N243" s="38"/>
      <c r="O243" s="37">
        <v>45</v>
      </c>
      <c r="P243" s="7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59"/>
      <c r="R243" s="659"/>
      <c r="S243" s="659"/>
      <c r="T243" s="6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407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64"/>
      <c r="B244" s="664"/>
      <c r="C244" s="664"/>
      <c r="D244" s="66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5"/>
      <c r="P244" s="661" t="s">
        <v>40</v>
      </c>
      <c r="Q244" s="662"/>
      <c r="R244" s="662"/>
      <c r="S244" s="662"/>
      <c r="T244" s="662"/>
      <c r="U244" s="662"/>
      <c r="V244" s="663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664"/>
      <c r="B245" s="664"/>
      <c r="C245" s="664"/>
      <c r="D245" s="664"/>
      <c r="E245" s="664"/>
      <c r="F245" s="664"/>
      <c r="G245" s="664"/>
      <c r="H245" s="664"/>
      <c r="I245" s="664"/>
      <c r="J245" s="664"/>
      <c r="K245" s="664"/>
      <c r="L245" s="664"/>
      <c r="M245" s="664"/>
      <c r="N245" s="664"/>
      <c r="O245" s="665"/>
      <c r="P245" s="661" t="s">
        <v>40</v>
      </c>
      <c r="Q245" s="662"/>
      <c r="R245" s="662"/>
      <c r="S245" s="662"/>
      <c r="T245" s="662"/>
      <c r="U245" s="662"/>
      <c r="V245" s="663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 x14ac:dyDescent="0.25">
      <c r="A246" s="656" t="s">
        <v>408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6"/>
      <c r="AB246" s="66"/>
      <c r="AC246" s="80"/>
    </row>
    <row r="247" spans="1:68" ht="27" customHeight="1" x14ac:dyDescent="0.25">
      <c r="A247" s="63" t="s">
        <v>409</v>
      </c>
      <c r="B247" s="63" t="s">
        <v>410</v>
      </c>
      <c r="C247" s="36">
        <v>4301041004</v>
      </c>
      <c r="D247" s="657">
        <v>4680115886704</v>
      </c>
      <c r="E247" s="65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314</v>
      </c>
      <c r="L247" s="37" t="s">
        <v>45</v>
      </c>
      <c r="M247" s="38" t="s">
        <v>313</v>
      </c>
      <c r="N247" s="38"/>
      <c r="O247" s="37">
        <v>90</v>
      </c>
      <c r="P247" s="78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659"/>
      <c r="R247" s="659"/>
      <c r="S247" s="659"/>
      <c r="T247" s="6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411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412</v>
      </c>
      <c r="B248" s="63" t="s">
        <v>413</v>
      </c>
      <c r="C248" s="36">
        <v>4301041003</v>
      </c>
      <c r="D248" s="657">
        <v>4680115886681</v>
      </c>
      <c r="E248" s="65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314</v>
      </c>
      <c r="L248" s="37" t="s">
        <v>45</v>
      </c>
      <c r="M248" s="38" t="s">
        <v>313</v>
      </c>
      <c r="N248" s="38"/>
      <c r="O248" s="37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9"/>
      <c r="R248" s="659"/>
      <c r="S248" s="659"/>
      <c r="T248" s="6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411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4301041007</v>
      </c>
      <c r="D249" s="657">
        <v>4680115886735</v>
      </c>
      <c r="E249" s="65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314</v>
      </c>
      <c r="L249" s="37" t="s">
        <v>45</v>
      </c>
      <c r="M249" s="38" t="s">
        <v>313</v>
      </c>
      <c r="N249" s="38"/>
      <c r="O249" s="37">
        <v>90</v>
      </c>
      <c r="P249" s="78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9"/>
      <c r="R249" s="659"/>
      <c r="S249" s="659"/>
      <c r="T249" s="6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411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416</v>
      </c>
      <c r="B250" s="63" t="s">
        <v>417</v>
      </c>
      <c r="C250" s="36">
        <v>4301041006</v>
      </c>
      <c r="D250" s="657">
        <v>4680115886728</v>
      </c>
      <c r="E250" s="6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314</v>
      </c>
      <c r="L250" s="37" t="s">
        <v>45</v>
      </c>
      <c r="M250" s="38" t="s">
        <v>313</v>
      </c>
      <c r="N250" s="38"/>
      <c r="O250" s="37">
        <v>90</v>
      </c>
      <c r="P250" s="7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9"/>
      <c r="R250" s="659"/>
      <c r="S250" s="659"/>
      <c r="T250" s="6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411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418</v>
      </c>
      <c r="B251" s="63" t="s">
        <v>419</v>
      </c>
      <c r="C251" s="36">
        <v>4301041005</v>
      </c>
      <c r="D251" s="657">
        <v>4680115886711</v>
      </c>
      <c r="E251" s="65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314</v>
      </c>
      <c r="L251" s="37" t="s">
        <v>45</v>
      </c>
      <c r="M251" s="38" t="s">
        <v>313</v>
      </c>
      <c r="N251" s="38"/>
      <c r="O251" s="37">
        <v>90</v>
      </c>
      <c r="P251" s="78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9"/>
      <c r="R251" s="659"/>
      <c r="S251" s="659"/>
      <c r="T251" s="6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411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664"/>
      <c r="B252" s="664"/>
      <c r="C252" s="664"/>
      <c r="D252" s="664"/>
      <c r="E252" s="664"/>
      <c r="F252" s="664"/>
      <c r="G252" s="664"/>
      <c r="H252" s="664"/>
      <c r="I252" s="664"/>
      <c r="J252" s="664"/>
      <c r="K252" s="664"/>
      <c r="L252" s="664"/>
      <c r="M252" s="664"/>
      <c r="N252" s="664"/>
      <c r="O252" s="665"/>
      <c r="P252" s="661" t="s">
        <v>40</v>
      </c>
      <c r="Q252" s="662"/>
      <c r="R252" s="662"/>
      <c r="S252" s="662"/>
      <c r="T252" s="662"/>
      <c r="U252" s="662"/>
      <c r="V252" s="663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4"/>
      <c r="B253" s="664"/>
      <c r="C253" s="664"/>
      <c r="D253" s="66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5"/>
      <c r="P253" s="661" t="s">
        <v>40</v>
      </c>
      <c r="Q253" s="662"/>
      <c r="R253" s="662"/>
      <c r="S253" s="662"/>
      <c r="T253" s="662"/>
      <c r="U253" s="662"/>
      <c r="V253" s="663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 x14ac:dyDescent="0.25">
      <c r="A254" s="655" t="s">
        <v>420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5"/>
      <c r="AB254" s="65"/>
      <c r="AC254" s="79"/>
    </row>
    <row r="255" spans="1:68" ht="14.25" customHeight="1" x14ac:dyDescent="0.25">
      <c r="A255" s="656" t="s">
        <v>114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6"/>
      <c r="AB255" s="66"/>
      <c r="AC255" s="80"/>
    </row>
    <row r="256" spans="1:68" ht="27" customHeight="1" x14ac:dyDescent="0.25">
      <c r="A256" s="63" t="s">
        <v>421</v>
      </c>
      <c r="B256" s="63" t="s">
        <v>422</v>
      </c>
      <c r="C256" s="36">
        <v>4301011855</v>
      </c>
      <c r="D256" s="657">
        <v>4680115885837</v>
      </c>
      <c r="E256" s="6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9"/>
      <c r="R256" s="659"/>
      <c r="S256" s="659"/>
      <c r="T256" s="6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423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424</v>
      </c>
      <c r="B257" s="63" t="s">
        <v>425</v>
      </c>
      <c r="C257" s="36">
        <v>4301011850</v>
      </c>
      <c r="D257" s="657">
        <v>4680115885806</v>
      </c>
      <c r="E257" s="6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9"/>
      <c r="R257" s="659"/>
      <c r="S257" s="659"/>
      <c r="T257" s="66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426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427</v>
      </c>
      <c r="B258" s="63" t="s">
        <v>428</v>
      </c>
      <c r="C258" s="36">
        <v>4301011853</v>
      </c>
      <c r="D258" s="657">
        <v>4680115885851</v>
      </c>
      <c r="E258" s="65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9"/>
      <c r="R258" s="659"/>
      <c r="S258" s="659"/>
      <c r="T258" s="6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429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430</v>
      </c>
      <c r="B259" s="63" t="s">
        <v>431</v>
      </c>
      <c r="C259" s="36">
        <v>4301011852</v>
      </c>
      <c r="D259" s="657">
        <v>4680115885844</v>
      </c>
      <c r="E259" s="6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9"/>
      <c r="R259" s="659"/>
      <c r="S259" s="659"/>
      <c r="T259" s="6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432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433</v>
      </c>
      <c r="B260" s="63" t="s">
        <v>434</v>
      </c>
      <c r="C260" s="36">
        <v>4301011851</v>
      </c>
      <c r="D260" s="657">
        <v>4680115885820</v>
      </c>
      <c r="E260" s="6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9"/>
      <c r="R260" s="659"/>
      <c r="S260" s="659"/>
      <c r="T260" s="6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4"/>
      <c r="B261" s="664"/>
      <c r="C261" s="664"/>
      <c r="D261" s="664"/>
      <c r="E261" s="664"/>
      <c r="F261" s="664"/>
      <c r="G261" s="664"/>
      <c r="H261" s="664"/>
      <c r="I261" s="664"/>
      <c r="J261" s="664"/>
      <c r="K261" s="664"/>
      <c r="L261" s="664"/>
      <c r="M261" s="664"/>
      <c r="N261" s="664"/>
      <c r="O261" s="665"/>
      <c r="P261" s="661" t="s">
        <v>40</v>
      </c>
      <c r="Q261" s="662"/>
      <c r="R261" s="662"/>
      <c r="S261" s="662"/>
      <c r="T261" s="662"/>
      <c r="U261" s="662"/>
      <c r="V261" s="66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4"/>
      <c r="B262" s="664"/>
      <c r="C262" s="664"/>
      <c r="D262" s="664"/>
      <c r="E262" s="664"/>
      <c r="F262" s="664"/>
      <c r="G262" s="664"/>
      <c r="H262" s="664"/>
      <c r="I262" s="664"/>
      <c r="J262" s="664"/>
      <c r="K262" s="664"/>
      <c r="L262" s="664"/>
      <c r="M262" s="664"/>
      <c r="N262" s="664"/>
      <c r="O262" s="665"/>
      <c r="P262" s="661" t="s">
        <v>40</v>
      </c>
      <c r="Q262" s="662"/>
      <c r="R262" s="662"/>
      <c r="S262" s="662"/>
      <c r="T262" s="662"/>
      <c r="U262" s="662"/>
      <c r="V262" s="66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5" t="s">
        <v>436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5"/>
      <c r="AB263" s="65"/>
      <c r="AC263" s="79"/>
    </row>
    <row r="264" spans="1:68" ht="14.25" customHeight="1" x14ac:dyDescent="0.25">
      <c r="A264" s="656" t="s">
        <v>114</v>
      </c>
      <c r="B264" s="656"/>
      <c r="C264" s="656"/>
      <c r="D264" s="656"/>
      <c r="E264" s="656"/>
      <c r="F264" s="656"/>
      <c r="G264" s="656"/>
      <c r="H264" s="656"/>
      <c r="I264" s="656"/>
      <c r="J264" s="656"/>
      <c r="K264" s="656"/>
      <c r="L264" s="656"/>
      <c r="M264" s="656"/>
      <c r="N264" s="656"/>
      <c r="O264" s="656"/>
      <c r="P264" s="656"/>
      <c r="Q264" s="656"/>
      <c r="R264" s="656"/>
      <c r="S264" s="656"/>
      <c r="T264" s="656"/>
      <c r="U264" s="656"/>
      <c r="V264" s="656"/>
      <c r="W264" s="656"/>
      <c r="X264" s="656"/>
      <c r="Y264" s="656"/>
      <c r="Z264" s="656"/>
      <c r="AA264" s="66"/>
      <c r="AB264" s="66"/>
      <c r="AC264" s="80"/>
    </row>
    <row r="265" spans="1:68" ht="27" customHeight="1" x14ac:dyDescent="0.25">
      <c r="A265" s="63" t="s">
        <v>437</v>
      </c>
      <c r="B265" s="63" t="s">
        <v>438</v>
      </c>
      <c r="C265" s="36">
        <v>4301011223</v>
      </c>
      <c r="D265" s="657">
        <v>4607091383423</v>
      </c>
      <c r="E265" s="65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9"/>
      <c r="R265" s="659"/>
      <c r="S265" s="659"/>
      <c r="T265" s="66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439</v>
      </c>
      <c r="B266" s="63" t="s">
        <v>440</v>
      </c>
      <c r="C266" s="36">
        <v>4301012099</v>
      </c>
      <c r="D266" s="657">
        <v>4680115885691</v>
      </c>
      <c r="E266" s="6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9"/>
      <c r="R266" s="659"/>
      <c r="S266" s="659"/>
      <c r="T266" s="6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441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442</v>
      </c>
      <c r="B267" s="63" t="s">
        <v>443</v>
      </c>
      <c r="C267" s="36">
        <v>4301012098</v>
      </c>
      <c r="D267" s="657">
        <v>4680115885660</v>
      </c>
      <c r="E267" s="65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9"/>
      <c r="R267" s="659"/>
      <c r="S267" s="659"/>
      <c r="T267" s="6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445</v>
      </c>
      <c r="B268" s="63" t="s">
        <v>446</v>
      </c>
      <c r="C268" s="36">
        <v>4301012176</v>
      </c>
      <c r="D268" s="657">
        <v>4680115886773</v>
      </c>
      <c r="E268" s="65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3" t="s">
        <v>447</v>
      </c>
      <c r="Q268" s="659"/>
      <c r="R268" s="659"/>
      <c r="S268" s="659"/>
      <c r="T268" s="6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448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4"/>
      <c r="B269" s="664"/>
      <c r="C269" s="664"/>
      <c r="D269" s="664"/>
      <c r="E269" s="664"/>
      <c r="F269" s="664"/>
      <c r="G269" s="664"/>
      <c r="H269" s="664"/>
      <c r="I269" s="664"/>
      <c r="J269" s="664"/>
      <c r="K269" s="664"/>
      <c r="L269" s="664"/>
      <c r="M269" s="664"/>
      <c r="N269" s="664"/>
      <c r="O269" s="665"/>
      <c r="P269" s="661" t="s">
        <v>40</v>
      </c>
      <c r="Q269" s="662"/>
      <c r="R269" s="662"/>
      <c r="S269" s="662"/>
      <c r="T269" s="662"/>
      <c r="U269" s="662"/>
      <c r="V269" s="66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4"/>
      <c r="B270" s="664"/>
      <c r="C270" s="664"/>
      <c r="D270" s="664"/>
      <c r="E270" s="664"/>
      <c r="F270" s="664"/>
      <c r="G270" s="664"/>
      <c r="H270" s="664"/>
      <c r="I270" s="664"/>
      <c r="J270" s="664"/>
      <c r="K270" s="664"/>
      <c r="L270" s="664"/>
      <c r="M270" s="664"/>
      <c r="N270" s="664"/>
      <c r="O270" s="665"/>
      <c r="P270" s="661" t="s">
        <v>40</v>
      </c>
      <c r="Q270" s="662"/>
      <c r="R270" s="662"/>
      <c r="S270" s="662"/>
      <c r="T270" s="662"/>
      <c r="U270" s="662"/>
      <c r="V270" s="66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5" t="s">
        <v>449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5"/>
      <c r="AB271" s="65"/>
      <c r="AC271" s="79"/>
    </row>
    <row r="272" spans="1:68" ht="14.25" customHeight="1" x14ac:dyDescent="0.25">
      <c r="A272" s="656" t="s">
        <v>85</v>
      </c>
      <c r="B272" s="656"/>
      <c r="C272" s="656"/>
      <c r="D272" s="656"/>
      <c r="E272" s="656"/>
      <c r="F272" s="656"/>
      <c r="G272" s="656"/>
      <c r="H272" s="656"/>
      <c r="I272" s="656"/>
      <c r="J272" s="656"/>
      <c r="K272" s="656"/>
      <c r="L272" s="656"/>
      <c r="M272" s="656"/>
      <c r="N272" s="656"/>
      <c r="O272" s="656"/>
      <c r="P272" s="656"/>
      <c r="Q272" s="656"/>
      <c r="R272" s="656"/>
      <c r="S272" s="656"/>
      <c r="T272" s="656"/>
      <c r="U272" s="656"/>
      <c r="V272" s="656"/>
      <c r="W272" s="656"/>
      <c r="X272" s="656"/>
      <c r="Y272" s="656"/>
      <c r="Z272" s="656"/>
      <c r="AA272" s="66"/>
      <c r="AB272" s="66"/>
      <c r="AC272" s="80"/>
    </row>
    <row r="273" spans="1:68" ht="27" customHeight="1" x14ac:dyDescent="0.25">
      <c r="A273" s="63" t="s">
        <v>450</v>
      </c>
      <c r="B273" s="63" t="s">
        <v>451</v>
      </c>
      <c r="C273" s="36">
        <v>4301051893</v>
      </c>
      <c r="D273" s="657">
        <v>4680115886186</v>
      </c>
      <c r="E273" s="65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9"/>
      <c r="R273" s="659"/>
      <c r="S273" s="659"/>
      <c r="T273" s="6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452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453</v>
      </c>
      <c r="B274" s="63" t="s">
        <v>454</v>
      </c>
      <c r="C274" s="36">
        <v>4301051795</v>
      </c>
      <c r="D274" s="657">
        <v>4680115881228</v>
      </c>
      <c r="E274" s="65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9"/>
      <c r="R274" s="659"/>
      <c r="S274" s="659"/>
      <c r="T274" s="6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455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456</v>
      </c>
      <c r="B275" s="63" t="s">
        <v>457</v>
      </c>
      <c r="C275" s="36">
        <v>4301051388</v>
      </c>
      <c r="D275" s="657">
        <v>4680115881211</v>
      </c>
      <c r="E275" s="65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140</v>
      </c>
      <c r="M275" s="38" t="s">
        <v>89</v>
      </c>
      <c r="N275" s="38"/>
      <c r="O275" s="37">
        <v>45</v>
      </c>
      <c r="P275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9"/>
      <c r="R275" s="659"/>
      <c r="S275" s="659"/>
      <c r="T275" s="66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458</v>
      </c>
      <c r="AG275" s="78"/>
      <c r="AJ275" s="84" t="s">
        <v>141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4"/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5"/>
      <c r="P276" s="661" t="s">
        <v>40</v>
      </c>
      <c r="Q276" s="662"/>
      <c r="R276" s="662"/>
      <c r="S276" s="662"/>
      <c r="T276" s="662"/>
      <c r="U276" s="662"/>
      <c r="V276" s="66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4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664"/>
      <c r="M277" s="664"/>
      <c r="N277" s="664"/>
      <c r="O277" s="665"/>
      <c r="P277" s="661" t="s">
        <v>40</v>
      </c>
      <c r="Q277" s="662"/>
      <c r="R277" s="662"/>
      <c r="S277" s="662"/>
      <c r="T277" s="662"/>
      <c r="U277" s="662"/>
      <c r="V277" s="66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5" t="s">
        <v>459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5"/>
      <c r="AB278" s="65"/>
      <c r="AC278" s="79"/>
    </row>
    <row r="279" spans="1:68" ht="14.25" customHeight="1" x14ac:dyDescent="0.25">
      <c r="A279" s="656" t="s">
        <v>78</v>
      </c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6"/>
      <c r="P279" s="656"/>
      <c r="Q279" s="656"/>
      <c r="R279" s="656"/>
      <c r="S279" s="656"/>
      <c r="T279" s="656"/>
      <c r="U279" s="656"/>
      <c r="V279" s="656"/>
      <c r="W279" s="656"/>
      <c r="X279" s="656"/>
      <c r="Y279" s="656"/>
      <c r="Z279" s="656"/>
      <c r="AA279" s="66"/>
      <c r="AB279" s="66"/>
      <c r="AC279" s="80"/>
    </row>
    <row r="280" spans="1:68" ht="27" customHeight="1" x14ac:dyDescent="0.25">
      <c r="A280" s="63" t="s">
        <v>460</v>
      </c>
      <c r="B280" s="63" t="s">
        <v>461</v>
      </c>
      <c r="C280" s="36">
        <v>4301031307</v>
      </c>
      <c r="D280" s="657">
        <v>4680115880344</v>
      </c>
      <c r="E280" s="65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9"/>
      <c r="R280" s="659"/>
      <c r="S280" s="659"/>
      <c r="T280" s="6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462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4"/>
      <c r="B281" s="664"/>
      <c r="C281" s="664"/>
      <c r="D281" s="664"/>
      <c r="E281" s="664"/>
      <c r="F281" s="664"/>
      <c r="G281" s="664"/>
      <c r="H281" s="664"/>
      <c r="I281" s="664"/>
      <c r="J281" s="664"/>
      <c r="K281" s="664"/>
      <c r="L281" s="664"/>
      <c r="M281" s="664"/>
      <c r="N281" s="664"/>
      <c r="O281" s="665"/>
      <c r="P281" s="661" t="s">
        <v>40</v>
      </c>
      <c r="Q281" s="662"/>
      <c r="R281" s="662"/>
      <c r="S281" s="662"/>
      <c r="T281" s="662"/>
      <c r="U281" s="662"/>
      <c r="V281" s="66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4"/>
      <c r="B282" s="664"/>
      <c r="C282" s="664"/>
      <c r="D282" s="664"/>
      <c r="E282" s="664"/>
      <c r="F282" s="664"/>
      <c r="G282" s="664"/>
      <c r="H282" s="664"/>
      <c r="I282" s="664"/>
      <c r="J282" s="664"/>
      <c r="K282" s="664"/>
      <c r="L282" s="664"/>
      <c r="M282" s="664"/>
      <c r="N282" s="664"/>
      <c r="O282" s="665"/>
      <c r="P282" s="661" t="s">
        <v>40</v>
      </c>
      <c r="Q282" s="662"/>
      <c r="R282" s="662"/>
      <c r="S282" s="662"/>
      <c r="T282" s="662"/>
      <c r="U282" s="662"/>
      <c r="V282" s="66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6" t="s">
        <v>85</v>
      </c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6"/>
      <c r="P283" s="656"/>
      <c r="Q283" s="656"/>
      <c r="R283" s="656"/>
      <c r="S283" s="656"/>
      <c r="T283" s="656"/>
      <c r="U283" s="656"/>
      <c r="V283" s="656"/>
      <c r="W283" s="656"/>
      <c r="X283" s="656"/>
      <c r="Y283" s="656"/>
      <c r="Z283" s="656"/>
      <c r="AA283" s="66"/>
      <c r="AB283" s="66"/>
      <c r="AC283" s="80"/>
    </row>
    <row r="284" spans="1:68" ht="27" customHeight="1" x14ac:dyDescent="0.25">
      <c r="A284" s="63" t="s">
        <v>463</v>
      </c>
      <c r="B284" s="63" t="s">
        <v>464</v>
      </c>
      <c r="C284" s="36">
        <v>4301051782</v>
      </c>
      <c r="D284" s="657">
        <v>4680115884618</v>
      </c>
      <c r="E284" s="6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9"/>
      <c r="R284" s="659"/>
      <c r="S284" s="659"/>
      <c r="T284" s="66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4"/>
      <c r="B285" s="664"/>
      <c r="C285" s="664"/>
      <c r="D285" s="664"/>
      <c r="E285" s="664"/>
      <c r="F285" s="664"/>
      <c r="G285" s="664"/>
      <c r="H285" s="664"/>
      <c r="I285" s="664"/>
      <c r="J285" s="664"/>
      <c r="K285" s="664"/>
      <c r="L285" s="664"/>
      <c r="M285" s="664"/>
      <c r="N285" s="664"/>
      <c r="O285" s="665"/>
      <c r="P285" s="661" t="s">
        <v>40</v>
      </c>
      <c r="Q285" s="662"/>
      <c r="R285" s="662"/>
      <c r="S285" s="662"/>
      <c r="T285" s="662"/>
      <c r="U285" s="662"/>
      <c r="V285" s="66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4"/>
      <c r="B286" s="664"/>
      <c r="C286" s="664"/>
      <c r="D286" s="664"/>
      <c r="E286" s="664"/>
      <c r="F286" s="664"/>
      <c r="G286" s="664"/>
      <c r="H286" s="664"/>
      <c r="I286" s="664"/>
      <c r="J286" s="664"/>
      <c r="K286" s="664"/>
      <c r="L286" s="664"/>
      <c r="M286" s="664"/>
      <c r="N286" s="664"/>
      <c r="O286" s="665"/>
      <c r="P286" s="661" t="s">
        <v>40</v>
      </c>
      <c r="Q286" s="662"/>
      <c r="R286" s="662"/>
      <c r="S286" s="662"/>
      <c r="T286" s="662"/>
      <c r="U286" s="662"/>
      <c r="V286" s="66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5" t="s">
        <v>466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5"/>
      <c r="AB287" s="65"/>
      <c r="AC287" s="79"/>
    </row>
    <row r="288" spans="1:68" ht="14.25" customHeight="1" x14ac:dyDescent="0.25">
      <c r="A288" s="656" t="s">
        <v>85</v>
      </c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6"/>
      <c r="P288" s="656"/>
      <c r="Q288" s="656"/>
      <c r="R288" s="656"/>
      <c r="S288" s="656"/>
      <c r="T288" s="656"/>
      <c r="U288" s="656"/>
      <c r="V288" s="656"/>
      <c r="W288" s="656"/>
      <c r="X288" s="656"/>
      <c r="Y288" s="656"/>
      <c r="Z288" s="656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4301051277</v>
      </c>
      <c r="D289" s="657">
        <v>4680115880511</v>
      </c>
      <c r="E289" s="657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59"/>
      <c r="R289" s="659"/>
      <c r="S289" s="659"/>
      <c r="T289" s="6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469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4"/>
      <c r="B290" s="664"/>
      <c r="C290" s="664"/>
      <c r="D290" s="664"/>
      <c r="E290" s="664"/>
      <c r="F290" s="664"/>
      <c r="G290" s="664"/>
      <c r="H290" s="664"/>
      <c r="I290" s="664"/>
      <c r="J290" s="664"/>
      <c r="K290" s="664"/>
      <c r="L290" s="664"/>
      <c r="M290" s="664"/>
      <c r="N290" s="664"/>
      <c r="O290" s="665"/>
      <c r="P290" s="661" t="s">
        <v>40</v>
      </c>
      <c r="Q290" s="662"/>
      <c r="R290" s="662"/>
      <c r="S290" s="662"/>
      <c r="T290" s="662"/>
      <c r="U290" s="662"/>
      <c r="V290" s="66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4"/>
      <c r="B291" s="664"/>
      <c r="C291" s="664"/>
      <c r="D291" s="664"/>
      <c r="E291" s="664"/>
      <c r="F291" s="664"/>
      <c r="G291" s="664"/>
      <c r="H291" s="664"/>
      <c r="I291" s="664"/>
      <c r="J291" s="664"/>
      <c r="K291" s="664"/>
      <c r="L291" s="664"/>
      <c r="M291" s="664"/>
      <c r="N291" s="664"/>
      <c r="O291" s="665"/>
      <c r="P291" s="661" t="s">
        <v>40</v>
      </c>
      <c r="Q291" s="662"/>
      <c r="R291" s="662"/>
      <c r="S291" s="662"/>
      <c r="T291" s="662"/>
      <c r="U291" s="662"/>
      <c r="V291" s="66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5" t="s">
        <v>470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5"/>
      <c r="AB292" s="65"/>
      <c r="AC292" s="79"/>
    </row>
    <row r="293" spans="1:68" ht="14.25" customHeight="1" x14ac:dyDescent="0.25">
      <c r="A293" s="656" t="s">
        <v>114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4301011662</v>
      </c>
      <c r="D294" s="657">
        <v>4680115883703</v>
      </c>
      <c r="E294" s="65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659"/>
      <c r="R294" s="659"/>
      <c r="S294" s="659"/>
      <c r="T294" s="66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474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64"/>
      <c r="B295" s="664"/>
      <c r="C295" s="664"/>
      <c r="D295" s="664"/>
      <c r="E295" s="664"/>
      <c r="F295" s="664"/>
      <c r="G295" s="664"/>
      <c r="H295" s="664"/>
      <c r="I295" s="664"/>
      <c r="J295" s="664"/>
      <c r="K295" s="664"/>
      <c r="L295" s="664"/>
      <c r="M295" s="664"/>
      <c r="N295" s="664"/>
      <c r="O295" s="665"/>
      <c r="P295" s="661" t="s">
        <v>40</v>
      </c>
      <c r="Q295" s="662"/>
      <c r="R295" s="662"/>
      <c r="S295" s="662"/>
      <c r="T295" s="662"/>
      <c r="U295" s="662"/>
      <c r="V295" s="663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64"/>
      <c r="B296" s="664"/>
      <c r="C296" s="664"/>
      <c r="D296" s="664"/>
      <c r="E296" s="664"/>
      <c r="F296" s="664"/>
      <c r="G296" s="664"/>
      <c r="H296" s="664"/>
      <c r="I296" s="664"/>
      <c r="J296" s="664"/>
      <c r="K296" s="664"/>
      <c r="L296" s="664"/>
      <c r="M296" s="664"/>
      <c r="N296" s="664"/>
      <c r="O296" s="665"/>
      <c r="P296" s="661" t="s">
        <v>40</v>
      </c>
      <c r="Q296" s="662"/>
      <c r="R296" s="662"/>
      <c r="S296" s="662"/>
      <c r="T296" s="662"/>
      <c r="U296" s="662"/>
      <c r="V296" s="663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55" t="s">
        <v>475</v>
      </c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  <c r="AA297" s="65"/>
      <c r="AB297" s="65"/>
      <c r="AC297" s="79"/>
    </row>
    <row r="298" spans="1:68" ht="14.25" customHeight="1" x14ac:dyDescent="0.25">
      <c r="A298" s="656" t="s">
        <v>114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6"/>
      <c r="AB298" s="66"/>
      <c r="AC298" s="80"/>
    </row>
    <row r="299" spans="1:68" ht="27" customHeight="1" x14ac:dyDescent="0.25">
      <c r="A299" s="63" t="s">
        <v>476</v>
      </c>
      <c r="B299" s="63" t="s">
        <v>477</v>
      </c>
      <c r="C299" s="36">
        <v>4301012024</v>
      </c>
      <c r="D299" s="657">
        <v>4680115885615</v>
      </c>
      <c r="E299" s="657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659"/>
      <c r="R299" s="659"/>
      <c r="S299" s="659"/>
      <c r="T299" s="6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478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 x14ac:dyDescent="0.25">
      <c r="A300" s="63" t="s">
        <v>479</v>
      </c>
      <c r="B300" s="63" t="s">
        <v>480</v>
      </c>
      <c r="C300" s="36">
        <v>4301011911</v>
      </c>
      <c r="D300" s="657">
        <v>4680115885554</v>
      </c>
      <c r="E300" s="657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482</v>
      </c>
      <c r="N300" s="38"/>
      <c r="O300" s="37">
        <v>55</v>
      </c>
      <c r="P30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659"/>
      <c r="R300" s="659"/>
      <c r="S300" s="659"/>
      <c r="T300" s="6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481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479</v>
      </c>
      <c r="B301" s="63" t="s">
        <v>483</v>
      </c>
      <c r="C301" s="36">
        <v>4301012016</v>
      </c>
      <c r="D301" s="657">
        <v>4680115885554</v>
      </c>
      <c r="E301" s="657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45</v>
      </c>
      <c r="M301" s="38" t="s">
        <v>89</v>
      </c>
      <c r="N301" s="38"/>
      <c r="O301" s="37">
        <v>55</v>
      </c>
      <c r="P301" s="8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659"/>
      <c r="R301" s="659"/>
      <c r="S301" s="659"/>
      <c r="T301" s="6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484</v>
      </c>
      <c r="AG301" s="78"/>
      <c r="AJ301" s="84" t="s">
        <v>45</v>
      </c>
      <c r="AK301" s="84">
        <v>0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 x14ac:dyDescent="0.25">
      <c r="A302" s="63" t="s">
        <v>485</v>
      </c>
      <c r="B302" s="63" t="s">
        <v>486</v>
      </c>
      <c r="C302" s="36">
        <v>4301011858</v>
      </c>
      <c r="D302" s="657">
        <v>4680115885646</v>
      </c>
      <c r="E302" s="657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659"/>
      <c r="R302" s="659"/>
      <c r="S302" s="659"/>
      <c r="T302" s="6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488</v>
      </c>
      <c r="B303" s="63" t="s">
        <v>489</v>
      </c>
      <c r="C303" s="36">
        <v>4301011857</v>
      </c>
      <c r="D303" s="657">
        <v>4680115885622</v>
      </c>
      <c r="E303" s="657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659"/>
      <c r="R303" s="659"/>
      <c r="S303" s="659"/>
      <c r="T303" s="6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478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490</v>
      </c>
      <c r="B304" s="63" t="s">
        <v>491</v>
      </c>
      <c r="C304" s="36">
        <v>4301011859</v>
      </c>
      <c r="D304" s="657">
        <v>4680115885608</v>
      </c>
      <c r="E304" s="657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8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659"/>
      <c r="R304" s="659"/>
      <c r="S304" s="659"/>
      <c r="T304" s="66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x14ac:dyDescent="0.2">
      <c r="A305" s="664"/>
      <c r="B305" s="664"/>
      <c r="C305" s="664"/>
      <c r="D305" s="664"/>
      <c r="E305" s="664"/>
      <c r="F305" s="664"/>
      <c r="G305" s="664"/>
      <c r="H305" s="664"/>
      <c r="I305" s="664"/>
      <c r="J305" s="664"/>
      <c r="K305" s="664"/>
      <c r="L305" s="664"/>
      <c r="M305" s="664"/>
      <c r="N305" s="664"/>
      <c r="O305" s="665"/>
      <c r="P305" s="661" t="s">
        <v>40</v>
      </c>
      <c r="Q305" s="662"/>
      <c r="R305" s="662"/>
      <c r="S305" s="662"/>
      <c r="T305" s="662"/>
      <c r="U305" s="662"/>
      <c r="V305" s="663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64"/>
      <c r="B306" s="664"/>
      <c r="C306" s="664"/>
      <c r="D306" s="664"/>
      <c r="E306" s="664"/>
      <c r="F306" s="664"/>
      <c r="G306" s="664"/>
      <c r="H306" s="664"/>
      <c r="I306" s="664"/>
      <c r="J306" s="664"/>
      <c r="K306" s="664"/>
      <c r="L306" s="664"/>
      <c r="M306" s="664"/>
      <c r="N306" s="664"/>
      <c r="O306" s="665"/>
      <c r="P306" s="661" t="s">
        <v>40</v>
      </c>
      <c r="Q306" s="662"/>
      <c r="R306" s="662"/>
      <c r="S306" s="662"/>
      <c r="T306" s="662"/>
      <c r="U306" s="662"/>
      <c r="V306" s="663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customHeight="1" x14ac:dyDescent="0.25">
      <c r="A307" s="656" t="s">
        <v>78</v>
      </c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6"/>
      <c r="P307" s="656"/>
      <c r="Q307" s="656"/>
      <c r="R307" s="656"/>
      <c r="S307" s="656"/>
      <c r="T307" s="656"/>
      <c r="U307" s="656"/>
      <c r="V307" s="656"/>
      <c r="W307" s="656"/>
      <c r="X307" s="656"/>
      <c r="Y307" s="656"/>
      <c r="Z307" s="656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4301030878</v>
      </c>
      <c r="D308" s="657">
        <v>4607091387193</v>
      </c>
      <c r="E308" s="657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8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659"/>
      <c r="R308" s="659"/>
      <c r="S308" s="659"/>
      <c r="T308" s="6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4" si="52"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0</v>
      </c>
      <c r="BN308" s="78">
        <f t="shared" ref="BN308:BN314" si="54">IFERROR(Y308*I308/H308,"0")</f>
        <v>0</v>
      </c>
      <c r="BO308" s="78">
        <f t="shared" ref="BO308:BO314" si="55">IFERROR(1/J308*(X308/H308),"0")</f>
        <v>0</v>
      </c>
      <c r="BP308" s="78">
        <f t="shared" ref="BP308:BP314" si="56">IFERROR(1/J308*(Y308/H308),"0")</f>
        <v>0</v>
      </c>
    </row>
    <row r="309" spans="1:68" ht="27" customHeight="1" x14ac:dyDescent="0.25">
      <c r="A309" s="63" t="s">
        <v>496</v>
      </c>
      <c r="B309" s="63" t="s">
        <v>497</v>
      </c>
      <c r="C309" s="36">
        <v>4301031153</v>
      </c>
      <c r="D309" s="657">
        <v>4607091387230</v>
      </c>
      <c r="E309" s="657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659"/>
      <c r="R309" s="659"/>
      <c r="S309" s="659"/>
      <c r="T309" s="6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2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0</v>
      </c>
      <c r="BN309" s="78">
        <f t="shared" si="54"/>
        <v>0</v>
      </c>
      <c r="BO309" s="78">
        <f t="shared" si="55"/>
        <v>0</v>
      </c>
      <c r="BP309" s="78">
        <f t="shared" si="56"/>
        <v>0</v>
      </c>
    </row>
    <row r="310" spans="1:68" ht="27" customHeight="1" x14ac:dyDescent="0.25">
      <c r="A310" s="63" t="s">
        <v>499</v>
      </c>
      <c r="B310" s="63" t="s">
        <v>500</v>
      </c>
      <c r="C310" s="36">
        <v>4301031154</v>
      </c>
      <c r="D310" s="657">
        <v>4607091387292</v>
      </c>
      <c r="E310" s="657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659"/>
      <c r="R310" s="659"/>
      <c r="S310" s="659"/>
      <c r="T310" s="6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 x14ac:dyDescent="0.25">
      <c r="A311" s="63" t="s">
        <v>502</v>
      </c>
      <c r="B311" s="63" t="s">
        <v>503</v>
      </c>
      <c r="C311" s="36">
        <v>4301031152</v>
      </c>
      <c r="D311" s="657">
        <v>4607091387285</v>
      </c>
      <c r="E311" s="657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659"/>
      <c r="R311" s="659"/>
      <c r="S311" s="659"/>
      <c r="T311" s="6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504</v>
      </c>
      <c r="B312" s="63" t="s">
        <v>505</v>
      </c>
      <c r="C312" s="36">
        <v>4301031305</v>
      </c>
      <c r="D312" s="657">
        <v>4607091389845</v>
      </c>
      <c r="E312" s="657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59"/>
      <c r="R312" s="659"/>
      <c r="S312" s="659"/>
      <c r="T312" s="6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507</v>
      </c>
      <c r="B313" s="63" t="s">
        <v>508</v>
      </c>
      <c r="C313" s="36">
        <v>4301031306</v>
      </c>
      <c r="D313" s="657">
        <v>4680115882881</v>
      </c>
      <c r="E313" s="657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59"/>
      <c r="R313" s="659"/>
      <c r="S313" s="659"/>
      <c r="T313" s="6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509</v>
      </c>
      <c r="B314" s="63" t="s">
        <v>510</v>
      </c>
      <c r="C314" s="36">
        <v>4301031066</v>
      </c>
      <c r="D314" s="657">
        <v>4607091383836</v>
      </c>
      <c r="E314" s="657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659"/>
      <c r="R314" s="659"/>
      <c r="S314" s="659"/>
      <c r="T314" s="660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x14ac:dyDescent="0.2">
      <c r="A315" s="664"/>
      <c r="B315" s="664"/>
      <c r="C315" s="664"/>
      <c r="D315" s="664"/>
      <c r="E315" s="664"/>
      <c r="F315" s="664"/>
      <c r="G315" s="664"/>
      <c r="H315" s="664"/>
      <c r="I315" s="664"/>
      <c r="J315" s="664"/>
      <c r="K315" s="664"/>
      <c r="L315" s="664"/>
      <c r="M315" s="664"/>
      <c r="N315" s="664"/>
      <c r="O315" s="665"/>
      <c r="P315" s="661" t="s">
        <v>40</v>
      </c>
      <c r="Q315" s="662"/>
      <c r="R315" s="662"/>
      <c r="S315" s="662"/>
      <c r="T315" s="662"/>
      <c r="U315" s="662"/>
      <c r="V315" s="663"/>
      <c r="W315" s="42" t="s">
        <v>39</v>
      </c>
      <c r="X315" s="43">
        <f>IFERROR(X308/H308,"0")+IFERROR(X309/H309,"0")+IFERROR(X310/H310,"0")+IFERROR(X311/H311,"0")+IFERROR(X312/H312,"0")+IFERROR(X313/H313,"0")+IFERROR(X314/H314,"0")</f>
        <v>0</v>
      </c>
      <c r="Y315" s="43">
        <f>IFERROR(Y308/H308,"0")+IFERROR(Y309/H309,"0")+IFERROR(Y310/H310,"0")+IFERROR(Y311/H311,"0")+IFERROR(Y312/H312,"0")+IFERROR(Y313/H313,"0")+IFERROR(Y314/H314,"0")</f>
        <v>0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64"/>
      <c r="B316" s="664"/>
      <c r="C316" s="664"/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5"/>
      <c r="P316" s="661" t="s">
        <v>40</v>
      </c>
      <c r="Q316" s="662"/>
      <c r="R316" s="662"/>
      <c r="S316" s="662"/>
      <c r="T316" s="662"/>
      <c r="U316" s="662"/>
      <c r="V316" s="663"/>
      <c r="W316" s="42" t="s">
        <v>0</v>
      </c>
      <c r="X316" s="43">
        <f>IFERROR(SUM(X308:X314),"0")</f>
        <v>0</v>
      </c>
      <c r="Y316" s="43">
        <f>IFERROR(SUM(Y308:Y314),"0")</f>
        <v>0</v>
      </c>
      <c r="Z316" s="42"/>
      <c r="AA316" s="67"/>
      <c r="AB316" s="67"/>
      <c r="AC316" s="67"/>
    </row>
    <row r="317" spans="1:68" ht="14.25" customHeight="1" x14ac:dyDescent="0.25">
      <c r="A317" s="656" t="s">
        <v>85</v>
      </c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6"/>
      <c r="P317" s="656"/>
      <c r="Q317" s="656"/>
      <c r="R317" s="656"/>
      <c r="S317" s="656"/>
      <c r="T317" s="656"/>
      <c r="U317" s="656"/>
      <c r="V317" s="656"/>
      <c r="W317" s="656"/>
      <c r="X317" s="656"/>
      <c r="Y317" s="656"/>
      <c r="Z317" s="656"/>
      <c r="AA317" s="66"/>
      <c r="AB317" s="66"/>
      <c r="AC317" s="80"/>
    </row>
    <row r="318" spans="1:68" ht="27" customHeight="1" x14ac:dyDescent="0.25">
      <c r="A318" s="63" t="s">
        <v>512</v>
      </c>
      <c r="B318" s="63" t="s">
        <v>513</v>
      </c>
      <c r="C318" s="36">
        <v>4301051100</v>
      </c>
      <c r="D318" s="657">
        <v>4607091387766</v>
      </c>
      <c r="E318" s="657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659"/>
      <c r="R318" s="659"/>
      <c r="S318" s="659"/>
      <c r="T318" s="6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515</v>
      </c>
      <c r="B319" s="63" t="s">
        <v>516</v>
      </c>
      <c r="C319" s="36">
        <v>4301051818</v>
      </c>
      <c r="D319" s="657">
        <v>4607091387957</v>
      </c>
      <c r="E319" s="65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659"/>
      <c r="R319" s="659"/>
      <c r="S319" s="659"/>
      <c r="T319" s="6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518</v>
      </c>
      <c r="B320" s="63" t="s">
        <v>519</v>
      </c>
      <c r="C320" s="36">
        <v>4301051819</v>
      </c>
      <c r="D320" s="657">
        <v>4607091387964</v>
      </c>
      <c r="E320" s="657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8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659"/>
      <c r="R320" s="659"/>
      <c r="S320" s="659"/>
      <c r="T320" s="6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521</v>
      </c>
      <c r="B321" s="63" t="s">
        <v>522</v>
      </c>
      <c r="C321" s="36">
        <v>4301051734</v>
      </c>
      <c r="D321" s="657">
        <v>4680115884588</v>
      </c>
      <c r="E321" s="657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8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659"/>
      <c r="R321" s="659"/>
      <c r="S321" s="659"/>
      <c r="T321" s="6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4301051578</v>
      </c>
      <c r="D322" s="657">
        <v>4607091387513</v>
      </c>
      <c r="E322" s="657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8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659"/>
      <c r="R322" s="659"/>
      <c r="S322" s="659"/>
      <c r="T322" s="6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4"/>
      <c r="B323" s="664"/>
      <c r="C323" s="664"/>
      <c r="D323" s="664"/>
      <c r="E323" s="664"/>
      <c r="F323" s="664"/>
      <c r="G323" s="664"/>
      <c r="H323" s="664"/>
      <c r="I323" s="664"/>
      <c r="J323" s="664"/>
      <c r="K323" s="664"/>
      <c r="L323" s="664"/>
      <c r="M323" s="664"/>
      <c r="N323" s="664"/>
      <c r="O323" s="665"/>
      <c r="P323" s="661" t="s">
        <v>40</v>
      </c>
      <c r="Q323" s="662"/>
      <c r="R323" s="662"/>
      <c r="S323" s="662"/>
      <c r="T323" s="662"/>
      <c r="U323" s="662"/>
      <c r="V323" s="663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4"/>
      <c r="B324" s="664"/>
      <c r="C324" s="664"/>
      <c r="D324" s="664"/>
      <c r="E324" s="664"/>
      <c r="F324" s="664"/>
      <c r="G324" s="664"/>
      <c r="H324" s="664"/>
      <c r="I324" s="664"/>
      <c r="J324" s="664"/>
      <c r="K324" s="664"/>
      <c r="L324" s="664"/>
      <c r="M324" s="664"/>
      <c r="N324" s="664"/>
      <c r="O324" s="665"/>
      <c r="P324" s="661" t="s">
        <v>40</v>
      </c>
      <c r="Q324" s="662"/>
      <c r="R324" s="662"/>
      <c r="S324" s="662"/>
      <c r="T324" s="662"/>
      <c r="U324" s="662"/>
      <c r="V324" s="663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customHeight="1" x14ac:dyDescent="0.25">
      <c r="A325" s="656" t="s">
        <v>188</v>
      </c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  <c r="P325" s="656"/>
      <c r="Q325" s="656"/>
      <c r="R325" s="656"/>
      <c r="S325" s="656"/>
      <c r="T325" s="656"/>
      <c r="U325" s="656"/>
      <c r="V325" s="656"/>
      <c r="W325" s="656"/>
      <c r="X325" s="656"/>
      <c r="Y325" s="656"/>
      <c r="Z325" s="656"/>
      <c r="AA325" s="66"/>
      <c r="AB325" s="66"/>
      <c r="AC325" s="80"/>
    </row>
    <row r="326" spans="1:68" ht="27" customHeight="1" x14ac:dyDescent="0.25">
      <c r="A326" s="63" t="s">
        <v>527</v>
      </c>
      <c r="B326" s="63" t="s">
        <v>528</v>
      </c>
      <c r="C326" s="36">
        <v>4301060387</v>
      </c>
      <c r="D326" s="657">
        <v>4607091380880</v>
      </c>
      <c r="E326" s="657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659"/>
      <c r="R326" s="659"/>
      <c r="S326" s="659"/>
      <c r="T326" s="6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530</v>
      </c>
      <c r="B327" s="63" t="s">
        <v>531</v>
      </c>
      <c r="C327" s="36">
        <v>4301060406</v>
      </c>
      <c r="D327" s="657">
        <v>4607091384482</v>
      </c>
      <c r="E327" s="657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659"/>
      <c r="R327" s="659"/>
      <c r="S327" s="659"/>
      <c r="T327" s="66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16.5" customHeight="1" x14ac:dyDescent="0.25">
      <c r="A328" s="63" t="s">
        <v>533</v>
      </c>
      <c r="B328" s="63" t="s">
        <v>534</v>
      </c>
      <c r="C328" s="36">
        <v>4301060484</v>
      </c>
      <c r="D328" s="657">
        <v>4607091380897</v>
      </c>
      <c r="E328" s="657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659"/>
      <c r="R328" s="659"/>
      <c r="S328" s="659"/>
      <c r="T328" s="6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64"/>
      <c r="B329" s="664"/>
      <c r="C329" s="664"/>
      <c r="D329" s="664"/>
      <c r="E329" s="664"/>
      <c r="F329" s="664"/>
      <c r="G329" s="664"/>
      <c r="H329" s="664"/>
      <c r="I329" s="664"/>
      <c r="J329" s="664"/>
      <c r="K329" s="664"/>
      <c r="L329" s="664"/>
      <c r="M329" s="664"/>
      <c r="N329" s="664"/>
      <c r="O329" s="665"/>
      <c r="P329" s="661" t="s">
        <v>40</v>
      </c>
      <c r="Q329" s="662"/>
      <c r="R329" s="662"/>
      <c r="S329" s="662"/>
      <c r="T329" s="662"/>
      <c r="U329" s="662"/>
      <c r="V329" s="663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64"/>
      <c r="B330" s="664"/>
      <c r="C330" s="664"/>
      <c r="D330" s="664"/>
      <c r="E330" s="664"/>
      <c r="F330" s="664"/>
      <c r="G330" s="664"/>
      <c r="H330" s="664"/>
      <c r="I330" s="664"/>
      <c r="J330" s="664"/>
      <c r="K330" s="664"/>
      <c r="L330" s="664"/>
      <c r="M330" s="664"/>
      <c r="N330" s="664"/>
      <c r="O330" s="665"/>
      <c r="P330" s="661" t="s">
        <v>40</v>
      </c>
      <c r="Q330" s="662"/>
      <c r="R330" s="662"/>
      <c r="S330" s="662"/>
      <c r="T330" s="662"/>
      <c r="U330" s="662"/>
      <c r="V330" s="663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4.25" customHeight="1" x14ac:dyDescent="0.25">
      <c r="A331" s="656" t="s">
        <v>106</v>
      </c>
      <c r="B331" s="656"/>
      <c r="C331" s="656"/>
      <c r="D331" s="656"/>
      <c r="E331" s="656"/>
      <c r="F331" s="656"/>
      <c r="G331" s="656"/>
      <c r="H331" s="656"/>
      <c r="I331" s="656"/>
      <c r="J331" s="656"/>
      <c r="K331" s="656"/>
      <c r="L331" s="656"/>
      <c r="M331" s="656"/>
      <c r="N331" s="656"/>
      <c r="O331" s="656"/>
      <c r="P331" s="656"/>
      <c r="Q331" s="656"/>
      <c r="R331" s="656"/>
      <c r="S331" s="656"/>
      <c r="T331" s="656"/>
      <c r="U331" s="656"/>
      <c r="V331" s="656"/>
      <c r="W331" s="656"/>
      <c r="X331" s="656"/>
      <c r="Y331" s="656"/>
      <c r="Z331" s="656"/>
      <c r="AA331" s="66"/>
      <c r="AB331" s="66"/>
      <c r="AC331" s="80"/>
    </row>
    <row r="332" spans="1:68" ht="27" customHeight="1" x14ac:dyDescent="0.25">
      <c r="A332" s="63" t="s">
        <v>536</v>
      </c>
      <c r="B332" s="63" t="s">
        <v>537</v>
      </c>
      <c r="C332" s="36">
        <v>4301032055</v>
      </c>
      <c r="D332" s="657">
        <v>4680115886476</v>
      </c>
      <c r="E332" s="657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822" t="s">
        <v>538</v>
      </c>
      <c r="Q332" s="659"/>
      <c r="R332" s="659"/>
      <c r="S332" s="659"/>
      <c r="T332" s="6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4301030232</v>
      </c>
      <c r="D333" s="657">
        <v>4607091388374</v>
      </c>
      <c r="E333" s="657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823" t="s">
        <v>542</v>
      </c>
      <c r="Q333" s="659"/>
      <c r="R333" s="659"/>
      <c r="S333" s="659"/>
      <c r="T333" s="66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544</v>
      </c>
      <c r="B334" s="63" t="s">
        <v>545</v>
      </c>
      <c r="C334" s="36">
        <v>4301032015</v>
      </c>
      <c r="D334" s="657">
        <v>4607091383102</v>
      </c>
      <c r="E334" s="657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8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659"/>
      <c r="R334" s="659"/>
      <c r="S334" s="659"/>
      <c r="T334" s="6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547</v>
      </c>
      <c r="B335" s="63" t="s">
        <v>548</v>
      </c>
      <c r="C335" s="36">
        <v>4301030233</v>
      </c>
      <c r="D335" s="657">
        <v>4607091388404</v>
      </c>
      <c r="E335" s="657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8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659"/>
      <c r="R335" s="659"/>
      <c r="S335" s="659"/>
      <c r="T335" s="6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4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664"/>
      <c r="M336" s="664"/>
      <c r="N336" s="664"/>
      <c r="O336" s="665"/>
      <c r="P336" s="661" t="s">
        <v>40</v>
      </c>
      <c r="Q336" s="662"/>
      <c r="R336" s="662"/>
      <c r="S336" s="662"/>
      <c r="T336" s="662"/>
      <c r="U336" s="662"/>
      <c r="V336" s="663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4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664"/>
      <c r="M337" s="664"/>
      <c r="N337" s="664"/>
      <c r="O337" s="665"/>
      <c r="P337" s="661" t="s">
        <v>40</v>
      </c>
      <c r="Q337" s="662"/>
      <c r="R337" s="662"/>
      <c r="S337" s="662"/>
      <c r="T337" s="662"/>
      <c r="U337" s="662"/>
      <c r="V337" s="663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 x14ac:dyDescent="0.25">
      <c r="A338" s="656" t="s">
        <v>549</v>
      </c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6"/>
      <c r="P338" s="656"/>
      <c r="Q338" s="656"/>
      <c r="R338" s="656"/>
      <c r="S338" s="656"/>
      <c r="T338" s="656"/>
      <c r="U338" s="656"/>
      <c r="V338" s="656"/>
      <c r="W338" s="656"/>
      <c r="X338" s="656"/>
      <c r="Y338" s="656"/>
      <c r="Z338" s="656"/>
      <c r="AA338" s="66"/>
      <c r="AB338" s="66"/>
      <c r="AC338" s="80"/>
    </row>
    <row r="339" spans="1:68" ht="16.5" customHeight="1" x14ac:dyDescent="0.25">
      <c r="A339" s="63" t="s">
        <v>550</v>
      </c>
      <c r="B339" s="63" t="s">
        <v>551</v>
      </c>
      <c r="C339" s="36">
        <v>4301180007</v>
      </c>
      <c r="D339" s="657">
        <v>4680115881808</v>
      </c>
      <c r="E339" s="657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659"/>
      <c r="R339" s="659"/>
      <c r="S339" s="659"/>
      <c r="T339" s="6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554</v>
      </c>
      <c r="B340" s="63" t="s">
        <v>555</v>
      </c>
      <c r="C340" s="36">
        <v>4301180006</v>
      </c>
      <c r="D340" s="657">
        <v>4680115881822</v>
      </c>
      <c r="E340" s="657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659"/>
      <c r="R340" s="659"/>
      <c r="S340" s="659"/>
      <c r="T340" s="6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556</v>
      </c>
      <c r="B341" s="63" t="s">
        <v>557</v>
      </c>
      <c r="C341" s="36">
        <v>4301180001</v>
      </c>
      <c r="D341" s="657">
        <v>4680115880016</v>
      </c>
      <c r="E341" s="657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659"/>
      <c r="R341" s="659"/>
      <c r="S341" s="659"/>
      <c r="T341" s="66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664"/>
      <c r="B342" s="664"/>
      <c r="C342" s="664"/>
      <c r="D342" s="664"/>
      <c r="E342" s="664"/>
      <c r="F342" s="664"/>
      <c r="G342" s="664"/>
      <c r="H342" s="664"/>
      <c r="I342" s="664"/>
      <c r="J342" s="664"/>
      <c r="K342" s="664"/>
      <c r="L342" s="664"/>
      <c r="M342" s="664"/>
      <c r="N342" s="664"/>
      <c r="O342" s="665"/>
      <c r="P342" s="661" t="s">
        <v>40</v>
      </c>
      <c r="Q342" s="662"/>
      <c r="R342" s="662"/>
      <c r="S342" s="662"/>
      <c r="T342" s="662"/>
      <c r="U342" s="662"/>
      <c r="V342" s="663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664"/>
      <c r="B343" s="664"/>
      <c r="C343" s="664"/>
      <c r="D343" s="664"/>
      <c r="E343" s="664"/>
      <c r="F343" s="664"/>
      <c r="G343" s="664"/>
      <c r="H343" s="664"/>
      <c r="I343" s="664"/>
      <c r="J343" s="664"/>
      <c r="K343" s="664"/>
      <c r="L343" s="664"/>
      <c r="M343" s="664"/>
      <c r="N343" s="664"/>
      <c r="O343" s="665"/>
      <c r="P343" s="661" t="s">
        <v>40</v>
      </c>
      <c r="Q343" s="662"/>
      <c r="R343" s="662"/>
      <c r="S343" s="662"/>
      <c r="T343" s="662"/>
      <c r="U343" s="662"/>
      <c r="V343" s="663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 x14ac:dyDescent="0.25">
      <c r="A344" s="655" t="s">
        <v>558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65"/>
      <c r="AB344" s="65"/>
      <c r="AC344" s="79"/>
    </row>
    <row r="345" spans="1:68" ht="14.25" customHeight="1" x14ac:dyDescent="0.25">
      <c r="A345" s="656" t="s">
        <v>85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66"/>
      <c r="AB345" s="66"/>
      <c r="AC345" s="80"/>
    </row>
    <row r="346" spans="1:68" ht="27" customHeight="1" x14ac:dyDescent="0.25">
      <c r="A346" s="63" t="s">
        <v>559</v>
      </c>
      <c r="B346" s="63" t="s">
        <v>560</v>
      </c>
      <c r="C346" s="36">
        <v>4301051489</v>
      </c>
      <c r="D346" s="657">
        <v>4607091387919</v>
      </c>
      <c r="E346" s="657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8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659"/>
      <c r="R346" s="659"/>
      <c r="S346" s="659"/>
      <c r="T346" s="6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562</v>
      </c>
      <c r="B347" s="63" t="s">
        <v>563</v>
      </c>
      <c r="C347" s="36">
        <v>4301051461</v>
      </c>
      <c r="D347" s="657">
        <v>4680115883604</v>
      </c>
      <c r="E347" s="657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8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659"/>
      <c r="R347" s="659"/>
      <c r="S347" s="659"/>
      <c r="T347" s="6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565</v>
      </c>
      <c r="B348" s="63" t="s">
        <v>566</v>
      </c>
      <c r="C348" s="36">
        <v>4301051864</v>
      </c>
      <c r="D348" s="657">
        <v>4680115883567</v>
      </c>
      <c r="E348" s="657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659"/>
      <c r="R348" s="659"/>
      <c r="S348" s="659"/>
      <c r="T348" s="6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664"/>
      <c r="B349" s="664"/>
      <c r="C349" s="664"/>
      <c r="D349" s="664"/>
      <c r="E349" s="664"/>
      <c r="F349" s="664"/>
      <c r="G349" s="664"/>
      <c r="H349" s="664"/>
      <c r="I349" s="664"/>
      <c r="J349" s="664"/>
      <c r="K349" s="664"/>
      <c r="L349" s="664"/>
      <c r="M349" s="664"/>
      <c r="N349" s="664"/>
      <c r="O349" s="665"/>
      <c r="P349" s="661" t="s">
        <v>40</v>
      </c>
      <c r="Q349" s="662"/>
      <c r="R349" s="662"/>
      <c r="S349" s="662"/>
      <c r="T349" s="662"/>
      <c r="U349" s="662"/>
      <c r="V349" s="663"/>
      <c r="W349" s="42" t="s">
        <v>39</v>
      </c>
      <c r="X349" s="43">
        <f>IFERROR(X346/H346,"0")+IFERROR(X347/H347,"0")+IFERROR(X348/H348,"0")</f>
        <v>0</v>
      </c>
      <c r="Y349" s="43">
        <f>IFERROR(Y346/H346,"0")+IFERROR(Y347/H347,"0")+IFERROR(Y348/H348,"0")</f>
        <v>0</v>
      </c>
      <c r="Z349" s="43">
        <f>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64"/>
      <c r="B350" s="664"/>
      <c r="C350" s="664"/>
      <c r="D350" s="664"/>
      <c r="E350" s="664"/>
      <c r="F350" s="664"/>
      <c r="G350" s="664"/>
      <c r="H350" s="664"/>
      <c r="I350" s="664"/>
      <c r="J350" s="664"/>
      <c r="K350" s="664"/>
      <c r="L350" s="664"/>
      <c r="M350" s="664"/>
      <c r="N350" s="664"/>
      <c r="O350" s="665"/>
      <c r="P350" s="661" t="s">
        <v>40</v>
      </c>
      <c r="Q350" s="662"/>
      <c r="R350" s="662"/>
      <c r="S350" s="662"/>
      <c r="T350" s="662"/>
      <c r="U350" s="662"/>
      <c r="V350" s="663"/>
      <c r="W350" s="42" t="s">
        <v>0</v>
      </c>
      <c r="X350" s="43">
        <f>IFERROR(SUM(X346:X348),"0")</f>
        <v>0</v>
      </c>
      <c r="Y350" s="43">
        <f>IFERROR(SUM(Y346:Y348),"0")</f>
        <v>0</v>
      </c>
      <c r="Z350" s="42"/>
      <c r="AA350" s="67"/>
      <c r="AB350" s="67"/>
      <c r="AC350" s="67"/>
    </row>
    <row r="351" spans="1:68" ht="27.75" customHeight="1" x14ac:dyDescent="0.2">
      <c r="A351" s="654" t="s">
        <v>568</v>
      </c>
      <c r="B351" s="654"/>
      <c r="C351" s="654"/>
      <c r="D351" s="654"/>
      <c r="E351" s="654"/>
      <c r="F351" s="654"/>
      <c r="G351" s="654"/>
      <c r="H351" s="654"/>
      <c r="I351" s="654"/>
      <c r="J351" s="654"/>
      <c r="K351" s="654"/>
      <c r="L351" s="654"/>
      <c r="M351" s="654"/>
      <c r="N351" s="654"/>
      <c r="O351" s="654"/>
      <c r="P351" s="654"/>
      <c r="Q351" s="654"/>
      <c r="R351" s="654"/>
      <c r="S351" s="654"/>
      <c r="T351" s="654"/>
      <c r="U351" s="654"/>
      <c r="V351" s="654"/>
      <c r="W351" s="654"/>
      <c r="X351" s="654"/>
      <c r="Y351" s="654"/>
      <c r="Z351" s="654"/>
      <c r="AA351" s="54"/>
      <c r="AB351" s="54"/>
      <c r="AC351" s="54"/>
    </row>
    <row r="352" spans="1:68" ht="16.5" customHeight="1" x14ac:dyDescent="0.25">
      <c r="A352" s="655" t="s">
        <v>569</v>
      </c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  <c r="AA352" s="65"/>
      <c r="AB352" s="65"/>
      <c r="AC352" s="79"/>
    </row>
    <row r="353" spans="1:68" ht="14.25" customHeight="1" x14ac:dyDescent="0.25">
      <c r="A353" s="656" t="s">
        <v>114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6"/>
      <c r="AB353" s="66"/>
      <c r="AC353" s="80"/>
    </row>
    <row r="354" spans="1:68" ht="37.5" customHeight="1" x14ac:dyDescent="0.25">
      <c r="A354" s="63" t="s">
        <v>570</v>
      </c>
      <c r="B354" s="63" t="s">
        <v>571</v>
      </c>
      <c r="C354" s="36">
        <v>4301011869</v>
      </c>
      <c r="D354" s="657">
        <v>4680115884847</v>
      </c>
      <c r="E354" s="6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123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659"/>
      <c r="R354" s="659"/>
      <c r="S354" s="659"/>
      <c r="T354" s="6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0" si="57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0" t="s">
        <v>572</v>
      </c>
      <c r="AG354" s="78"/>
      <c r="AJ354" s="84" t="s">
        <v>124</v>
      </c>
      <c r="AK354" s="84">
        <v>720</v>
      </c>
      <c r="BB354" s="421" t="s">
        <v>66</v>
      </c>
      <c r="BM354" s="78">
        <f t="shared" ref="BM354:BM360" si="58">IFERROR(X354*I354/H354,"0")</f>
        <v>0</v>
      </c>
      <c r="BN354" s="78">
        <f t="shared" ref="BN354:BN360" si="59">IFERROR(Y354*I354/H354,"0")</f>
        <v>0</v>
      </c>
      <c r="BO354" s="78">
        <f t="shared" ref="BO354:BO360" si="60">IFERROR(1/J354*(X354/H354),"0")</f>
        <v>0</v>
      </c>
      <c r="BP354" s="78">
        <f t="shared" ref="BP354:BP360" si="61">IFERROR(1/J354*(Y354/H354),"0")</f>
        <v>0</v>
      </c>
    </row>
    <row r="355" spans="1:68" ht="27" customHeight="1" x14ac:dyDescent="0.25">
      <c r="A355" s="63" t="s">
        <v>573</v>
      </c>
      <c r="B355" s="63" t="s">
        <v>574</v>
      </c>
      <c r="C355" s="36">
        <v>4301011870</v>
      </c>
      <c r="D355" s="657">
        <v>4680115884854</v>
      </c>
      <c r="E355" s="657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123</v>
      </c>
      <c r="M355" s="38" t="s">
        <v>83</v>
      </c>
      <c r="N355" s="38"/>
      <c r="O355" s="37">
        <v>60</v>
      </c>
      <c r="P355" s="8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659"/>
      <c r="R355" s="659"/>
      <c r="S355" s="659"/>
      <c r="T355" s="6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2" t="s">
        <v>575</v>
      </c>
      <c r="AG355" s="78"/>
      <c r="AJ355" s="84" t="s">
        <v>124</v>
      </c>
      <c r="AK355" s="84">
        <v>720</v>
      </c>
      <c r="BB355" s="423" t="s">
        <v>66</v>
      </c>
      <c r="BM355" s="78">
        <f t="shared" si="58"/>
        <v>0</v>
      </c>
      <c r="BN355" s="78">
        <f t="shared" si="59"/>
        <v>0</v>
      </c>
      <c r="BO355" s="78">
        <f t="shared" si="60"/>
        <v>0</v>
      </c>
      <c r="BP355" s="78">
        <f t="shared" si="61"/>
        <v>0</v>
      </c>
    </row>
    <row r="356" spans="1:68" ht="27" customHeight="1" x14ac:dyDescent="0.25">
      <c r="A356" s="63" t="s">
        <v>576</v>
      </c>
      <c r="B356" s="63" t="s">
        <v>577</v>
      </c>
      <c r="C356" s="36">
        <v>4301011832</v>
      </c>
      <c r="D356" s="657">
        <v>4607091383997</v>
      </c>
      <c r="E356" s="65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659"/>
      <c r="R356" s="659"/>
      <c r="S356" s="659"/>
      <c r="T356" s="6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0</v>
      </c>
      <c r="BN356" s="78">
        <f t="shared" si="59"/>
        <v>0</v>
      </c>
      <c r="BO356" s="78">
        <f t="shared" si="60"/>
        <v>0</v>
      </c>
      <c r="BP356" s="78">
        <f t="shared" si="61"/>
        <v>0</v>
      </c>
    </row>
    <row r="357" spans="1:68" ht="37.5" customHeight="1" x14ac:dyDescent="0.25">
      <c r="A357" s="63" t="s">
        <v>579</v>
      </c>
      <c r="B357" s="63" t="s">
        <v>580</v>
      </c>
      <c r="C357" s="36">
        <v>4301011867</v>
      </c>
      <c r="D357" s="657">
        <v>4680115884830</v>
      </c>
      <c r="E357" s="657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123</v>
      </c>
      <c r="M357" s="38" t="s">
        <v>83</v>
      </c>
      <c r="N357" s="38"/>
      <c r="O357" s="37">
        <v>60</v>
      </c>
      <c r="P35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659"/>
      <c r="R357" s="659"/>
      <c r="S357" s="659"/>
      <c r="T357" s="6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124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 x14ac:dyDescent="0.25">
      <c r="A358" s="63" t="s">
        <v>582</v>
      </c>
      <c r="B358" s="63" t="s">
        <v>583</v>
      </c>
      <c r="C358" s="36">
        <v>4301011433</v>
      </c>
      <c r="D358" s="657">
        <v>4680115882638</v>
      </c>
      <c r="E358" s="6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659"/>
      <c r="R358" s="659"/>
      <c r="S358" s="659"/>
      <c r="T358" s="6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 x14ac:dyDescent="0.25">
      <c r="A359" s="63" t="s">
        <v>585</v>
      </c>
      <c r="B359" s="63" t="s">
        <v>586</v>
      </c>
      <c r="C359" s="36">
        <v>4301011952</v>
      </c>
      <c r="D359" s="657">
        <v>4680115884922</v>
      </c>
      <c r="E359" s="657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659"/>
      <c r="R359" s="659"/>
      <c r="S359" s="659"/>
      <c r="T359" s="6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customHeight="1" x14ac:dyDescent="0.25">
      <c r="A360" s="63" t="s">
        <v>587</v>
      </c>
      <c r="B360" s="63" t="s">
        <v>588</v>
      </c>
      <c r="C360" s="36">
        <v>4301011868</v>
      </c>
      <c r="D360" s="657">
        <v>4680115884861</v>
      </c>
      <c r="E360" s="657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659"/>
      <c r="R360" s="659"/>
      <c r="S360" s="659"/>
      <c r="T360" s="6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x14ac:dyDescent="0.2">
      <c r="A361" s="664"/>
      <c r="B361" s="664"/>
      <c r="C361" s="664"/>
      <c r="D361" s="664"/>
      <c r="E361" s="664"/>
      <c r="F361" s="664"/>
      <c r="G361" s="664"/>
      <c r="H361" s="664"/>
      <c r="I361" s="664"/>
      <c r="J361" s="664"/>
      <c r="K361" s="664"/>
      <c r="L361" s="664"/>
      <c r="M361" s="664"/>
      <c r="N361" s="664"/>
      <c r="O361" s="665"/>
      <c r="P361" s="661" t="s">
        <v>40</v>
      </c>
      <c r="Q361" s="662"/>
      <c r="R361" s="662"/>
      <c r="S361" s="662"/>
      <c r="T361" s="662"/>
      <c r="U361" s="662"/>
      <c r="V361" s="663"/>
      <c r="W361" s="42" t="s">
        <v>39</v>
      </c>
      <c r="X361" s="43">
        <f>IFERROR(X354/H354,"0")+IFERROR(X355/H355,"0")+IFERROR(X356/H356,"0")+IFERROR(X357/H357,"0")+IFERROR(X358/H358,"0")+IFERROR(X359/H359,"0")+IFERROR(X360/H360,"0")</f>
        <v>0</v>
      </c>
      <c r="Y361" s="43">
        <f>IFERROR(Y354/H354,"0")+IFERROR(Y355/H355,"0")+IFERROR(Y356/H356,"0")+IFERROR(Y357/H357,"0")+IFERROR(Y358/H358,"0")+IFERROR(Y359/H359,"0")+IFERROR(Y360/H360,"0")</f>
        <v>0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664"/>
      <c r="B362" s="664"/>
      <c r="C362" s="664"/>
      <c r="D362" s="664"/>
      <c r="E362" s="664"/>
      <c r="F362" s="664"/>
      <c r="G362" s="664"/>
      <c r="H362" s="664"/>
      <c r="I362" s="664"/>
      <c r="J362" s="664"/>
      <c r="K362" s="664"/>
      <c r="L362" s="664"/>
      <c r="M362" s="664"/>
      <c r="N362" s="664"/>
      <c r="O362" s="665"/>
      <c r="P362" s="661" t="s">
        <v>40</v>
      </c>
      <c r="Q362" s="662"/>
      <c r="R362" s="662"/>
      <c r="S362" s="662"/>
      <c r="T362" s="662"/>
      <c r="U362" s="662"/>
      <c r="V362" s="663"/>
      <c r="W362" s="42" t="s">
        <v>0</v>
      </c>
      <c r="X362" s="43">
        <f>IFERROR(SUM(X354:X360),"0")</f>
        <v>0</v>
      </c>
      <c r="Y362" s="43">
        <f>IFERROR(SUM(Y354:Y360),"0")</f>
        <v>0</v>
      </c>
      <c r="Z362" s="42"/>
      <c r="AA362" s="67"/>
      <c r="AB362" s="67"/>
      <c r="AC362" s="67"/>
    </row>
    <row r="363" spans="1:68" ht="14.25" customHeight="1" x14ac:dyDescent="0.25">
      <c r="A363" s="656" t="s">
        <v>153</v>
      </c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6"/>
      <c r="P363" s="656"/>
      <c r="Q363" s="656"/>
      <c r="R363" s="656"/>
      <c r="S363" s="656"/>
      <c r="T363" s="656"/>
      <c r="U363" s="656"/>
      <c r="V363" s="656"/>
      <c r="W363" s="656"/>
      <c r="X363" s="656"/>
      <c r="Y363" s="656"/>
      <c r="Z363" s="656"/>
      <c r="AA363" s="66"/>
      <c r="AB363" s="66"/>
      <c r="AC363" s="80"/>
    </row>
    <row r="364" spans="1:68" ht="27" customHeight="1" x14ac:dyDescent="0.25">
      <c r="A364" s="63" t="s">
        <v>589</v>
      </c>
      <c r="B364" s="63" t="s">
        <v>590</v>
      </c>
      <c r="C364" s="36">
        <v>4301020178</v>
      </c>
      <c r="D364" s="657">
        <v>4607091383980</v>
      </c>
      <c r="E364" s="657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123</v>
      </c>
      <c r="M364" s="38" t="s">
        <v>118</v>
      </c>
      <c r="N364" s="38"/>
      <c r="O364" s="37">
        <v>50</v>
      </c>
      <c r="P364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659"/>
      <c r="R364" s="659"/>
      <c r="S364" s="659"/>
      <c r="T364" s="66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34" t="s">
        <v>591</v>
      </c>
      <c r="AG364" s="78"/>
      <c r="AJ364" s="84" t="s">
        <v>124</v>
      </c>
      <c r="AK364" s="84">
        <v>720</v>
      </c>
      <c r="BB364" s="43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16.5" customHeight="1" x14ac:dyDescent="0.25">
      <c r="A365" s="63" t="s">
        <v>592</v>
      </c>
      <c r="B365" s="63" t="s">
        <v>593</v>
      </c>
      <c r="C365" s="36">
        <v>4301020179</v>
      </c>
      <c r="D365" s="657">
        <v>4607091384178</v>
      </c>
      <c r="E365" s="6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8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659"/>
      <c r="R365" s="659"/>
      <c r="S365" s="659"/>
      <c r="T365" s="66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4"/>
      <c r="B366" s="664"/>
      <c r="C366" s="664"/>
      <c r="D366" s="664"/>
      <c r="E366" s="664"/>
      <c r="F366" s="664"/>
      <c r="G366" s="664"/>
      <c r="H366" s="664"/>
      <c r="I366" s="664"/>
      <c r="J366" s="664"/>
      <c r="K366" s="664"/>
      <c r="L366" s="664"/>
      <c r="M366" s="664"/>
      <c r="N366" s="664"/>
      <c r="O366" s="665"/>
      <c r="P366" s="661" t="s">
        <v>40</v>
      </c>
      <c r="Q366" s="662"/>
      <c r="R366" s="662"/>
      <c r="S366" s="662"/>
      <c r="T366" s="662"/>
      <c r="U366" s="662"/>
      <c r="V366" s="663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4"/>
      <c r="B367" s="664"/>
      <c r="C367" s="664"/>
      <c r="D367" s="664"/>
      <c r="E367" s="664"/>
      <c r="F367" s="664"/>
      <c r="G367" s="664"/>
      <c r="H367" s="664"/>
      <c r="I367" s="664"/>
      <c r="J367" s="664"/>
      <c r="K367" s="664"/>
      <c r="L367" s="664"/>
      <c r="M367" s="664"/>
      <c r="N367" s="664"/>
      <c r="O367" s="665"/>
      <c r="P367" s="661" t="s">
        <v>40</v>
      </c>
      <c r="Q367" s="662"/>
      <c r="R367" s="662"/>
      <c r="S367" s="662"/>
      <c r="T367" s="662"/>
      <c r="U367" s="662"/>
      <c r="V367" s="663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6" t="s">
        <v>85</v>
      </c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6"/>
      <c r="P368" s="656"/>
      <c r="Q368" s="656"/>
      <c r="R368" s="656"/>
      <c r="S368" s="656"/>
      <c r="T368" s="656"/>
      <c r="U368" s="656"/>
      <c r="V368" s="656"/>
      <c r="W368" s="656"/>
      <c r="X368" s="656"/>
      <c r="Y368" s="656"/>
      <c r="Z368" s="656"/>
      <c r="AA368" s="66"/>
      <c r="AB368" s="66"/>
      <c r="AC368" s="80"/>
    </row>
    <row r="369" spans="1:68" ht="27" customHeight="1" x14ac:dyDescent="0.25">
      <c r="A369" s="63" t="s">
        <v>594</v>
      </c>
      <c r="B369" s="63" t="s">
        <v>595</v>
      </c>
      <c r="C369" s="36">
        <v>4301051903</v>
      </c>
      <c r="D369" s="657">
        <v>4607091383928</v>
      </c>
      <c r="E369" s="657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8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659"/>
      <c r="R369" s="659"/>
      <c r="S369" s="659"/>
      <c r="T369" s="6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597</v>
      </c>
      <c r="B370" s="63" t="s">
        <v>598</v>
      </c>
      <c r="C370" s="36">
        <v>4301051897</v>
      </c>
      <c r="D370" s="657">
        <v>4607091384260</v>
      </c>
      <c r="E370" s="65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8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659"/>
      <c r="R370" s="659"/>
      <c r="S370" s="659"/>
      <c r="T370" s="6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4"/>
      <c r="B371" s="664"/>
      <c r="C371" s="664"/>
      <c r="D371" s="664"/>
      <c r="E371" s="664"/>
      <c r="F371" s="664"/>
      <c r="G371" s="664"/>
      <c r="H371" s="664"/>
      <c r="I371" s="664"/>
      <c r="J371" s="664"/>
      <c r="K371" s="664"/>
      <c r="L371" s="664"/>
      <c r="M371" s="664"/>
      <c r="N371" s="664"/>
      <c r="O371" s="665"/>
      <c r="P371" s="661" t="s">
        <v>40</v>
      </c>
      <c r="Q371" s="662"/>
      <c r="R371" s="662"/>
      <c r="S371" s="662"/>
      <c r="T371" s="662"/>
      <c r="U371" s="662"/>
      <c r="V371" s="663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664"/>
      <c r="B372" s="664"/>
      <c r="C372" s="664"/>
      <c r="D372" s="664"/>
      <c r="E372" s="664"/>
      <c r="F372" s="664"/>
      <c r="G372" s="664"/>
      <c r="H372" s="664"/>
      <c r="I372" s="664"/>
      <c r="J372" s="664"/>
      <c r="K372" s="664"/>
      <c r="L372" s="664"/>
      <c r="M372" s="664"/>
      <c r="N372" s="664"/>
      <c r="O372" s="665"/>
      <c r="P372" s="661" t="s">
        <v>40</v>
      </c>
      <c r="Q372" s="662"/>
      <c r="R372" s="662"/>
      <c r="S372" s="662"/>
      <c r="T372" s="662"/>
      <c r="U372" s="662"/>
      <c r="V372" s="663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656" t="s">
        <v>188</v>
      </c>
      <c r="B373" s="656"/>
      <c r="C373" s="656"/>
      <c r="D373" s="656"/>
      <c r="E373" s="656"/>
      <c r="F373" s="656"/>
      <c r="G373" s="656"/>
      <c r="H373" s="656"/>
      <c r="I373" s="656"/>
      <c r="J373" s="656"/>
      <c r="K373" s="656"/>
      <c r="L373" s="656"/>
      <c r="M373" s="656"/>
      <c r="N373" s="656"/>
      <c r="O373" s="656"/>
      <c r="P373" s="656"/>
      <c r="Q373" s="656"/>
      <c r="R373" s="656"/>
      <c r="S373" s="656"/>
      <c r="T373" s="656"/>
      <c r="U373" s="656"/>
      <c r="V373" s="656"/>
      <c r="W373" s="656"/>
      <c r="X373" s="656"/>
      <c r="Y373" s="656"/>
      <c r="Z373" s="656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4301060439</v>
      </c>
      <c r="D374" s="657">
        <v>4607091384673</v>
      </c>
      <c r="E374" s="657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659"/>
      <c r="R374" s="659"/>
      <c r="S374" s="659"/>
      <c r="T374" s="6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64"/>
      <c r="B375" s="664"/>
      <c r="C375" s="664"/>
      <c r="D375" s="664"/>
      <c r="E375" s="664"/>
      <c r="F375" s="664"/>
      <c r="G375" s="664"/>
      <c r="H375" s="664"/>
      <c r="I375" s="664"/>
      <c r="J375" s="664"/>
      <c r="K375" s="664"/>
      <c r="L375" s="664"/>
      <c r="M375" s="664"/>
      <c r="N375" s="664"/>
      <c r="O375" s="665"/>
      <c r="P375" s="661" t="s">
        <v>40</v>
      </c>
      <c r="Q375" s="662"/>
      <c r="R375" s="662"/>
      <c r="S375" s="662"/>
      <c r="T375" s="662"/>
      <c r="U375" s="662"/>
      <c r="V375" s="66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64"/>
      <c r="B376" s="664"/>
      <c r="C376" s="664"/>
      <c r="D376" s="664"/>
      <c r="E376" s="664"/>
      <c r="F376" s="664"/>
      <c r="G376" s="664"/>
      <c r="H376" s="664"/>
      <c r="I376" s="664"/>
      <c r="J376" s="664"/>
      <c r="K376" s="664"/>
      <c r="L376" s="664"/>
      <c r="M376" s="664"/>
      <c r="N376" s="664"/>
      <c r="O376" s="665"/>
      <c r="P376" s="661" t="s">
        <v>40</v>
      </c>
      <c r="Q376" s="662"/>
      <c r="R376" s="662"/>
      <c r="S376" s="662"/>
      <c r="T376" s="662"/>
      <c r="U376" s="662"/>
      <c r="V376" s="66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6.5" customHeight="1" x14ac:dyDescent="0.25">
      <c r="A377" s="655" t="s">
        <v>603</v>
      </c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  <c r="AA377" s="65"/>
      <c r="AB377" s="65"/>
      <c r="AC377" s="79"/>
    </row>
    <row r="378" spans="1:68" ht="14.25" customHeight="1" x14ac:dyDescent="0.25">
      <c r="A378" s="656" t="s">
        <v>114</v>
      </c>
      <c r="B378" s="656"/>
      <c r="C378" s="656"/>
      <c r="D378" s="656"/>
      <c r="E378" s="656"/>
      <c r="F378" s="656"/>
      <c r="G378" s="656"/>
      <c r="H378" s="656"/>
      <c r="I378" s="656"/>
      <c r="J378" s="656"/>
      <c r="K378" s="656"/>
      <c r="L378" s="656"/>
      <c r="M378" s="656"/>
      <c r="N378" s="656"/>
      <c r="O378" s="656"/>
      <c r="P378" s="656"/>
      <c r="Q378" s="656"/>
      <c r="R378" s="656"/>
      <c r="S378" s="656"/>
      <c r="T378" s="656"/>
      <c r="U378" s="656"/>
      <c r="V378" s="656"/>
      <c r="W378" s="656"/>
      <c r="X378" s="656"/>
      <c r="Y378" s="656"/>
      <c r="Z378" s="656"/>
      <c r="AA378" s="66"/>
      <c r="AB378" s="66"/>
      <c r="AC378" s="80"/>
    </row>
    <row r="379" spans="1:68" ht="37.5" customHeight="1" x14ac:dyDescent="0.25">
      <c r="A379" s="63" t="s">
        <v>604</v>
      </c>
      <c r="B379" s="63" t="s">
        <v>605</v>
      </c>
      <c r="C379" s="36">
        <v>4301011873</v>
      </c>
      <c r="D379" s="657">
        <v>4680115881907</v>
      </c>
      <c r="E379" s="657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659"/>
      <c r="R379" s="659"/>
      <c r="S379" s="659"/>
      <c r="T379" s="6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 x14ac:dyDescent="0.25">
      <c r="A380" s="63" t="s">
        <v>607</v>
      </c>
      <c r="B380" s="63" t="s">
        <v>608</v>
      </c>
      <c r="C380" s="36">
        <v>4301011874</v>
      </c>
      <c r="D380" s="657">
        <v>4680115884892</v>
      </c>
      <c r="E380" s="657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659"/>
      <c r="R380" s="659"/>
      <c r="S380" s="659"/>
      <c r="T380" s="66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customHeight="1" x14ac:dyDescent="0.25">
      <c r="A381" s="63" t="s">
        <v>610</v>
      </c>
      <c r="B381" s="63" t="s">
        <v>611</v>
      </c>
      <c r="C381" s="36">
        <v>4301011875</v>
      </c>
      <c r="D381" s="657">
        <v>4680115884885</v>
      </c>
      <c r="E381" s="657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8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659"/>
      <c r="R381" s="659"/>
      <c r="S381" s="659"/>
      <c r="T381" s="6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 x14ac:dyDescent="0.25">
      <c r="A382" s="63" t="s">
        <v>612</v>
      </c>
      <c r="B382" s="63" t="s">
        <v>613</v>
      </c>
      <c r="C382" s="36">
        <v>4301011871</v>
      </c>
      <c r="D382" s="657">
        <v>4680115884908</v>
      </c>
      <c r="E382" s="657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659"/>
      <c r="R382" s="659"/>
      <c r="S382" s="659"/>
      <c r="T382" s="6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4"/>
      <c r="B383" s="664"/>
      <c r="C383" s="664"/>
      <c r="D383" s="664"/>
      <c r="E383" s="664"/>
      <c r="F383" s="664"/>
      <c r="G383" s="664"/>
      <c r="H383" s="664"/>
      <c r="I383" s="664"/>
      <c r="J383" s="664"/>
      <c r="K383" s="664"/>
      <c r="L383" s="664"/>
      <c r="M383" s="664"/>
      <c r="N383" s="664"/>
      <c r="O383" s="665"/>
      <c r="P383" s="661" t="s">
        <v>40</v>
      </c>
      <c r="Q383" s="662"/>
      <c r="R383" s="662"/>
      <c r="S383" s="662"/>
      <c r="T383" s="662"/>
      <c r="U383" s="662"/>
      <c r="V383" s="663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664"/>
      <c r="B384" s="664"/>
      <c r="C384" s="664"/>
      <c r="D384" s="664"/>
      <c r="E384" s="664"/>
      <c r="F384" s="664"/>
      <c r="G384" s="664"/>
      <c r="H384" s="664"/>
      <c r="I384" s="664"/>
      <c r="J384" s="664"/>
      <c r="K384" s="664"/>
      <c r="L384" s="664"/>
      <c r="M384" s="664"/>
      <c r="N384" s="664"/>
      <c r="O384" s="665"/>
      <c r="P384" s="661" t="s">
        <v>40</v>
      </c>
      <c r="Q384" s="662"/>
      <c r="R384" s="662"/>
      <c r="S384" s="662"/>
      <c r="T384" s="662"/>
      <c r="U384" s="662"/>
      <c r="V384" s="663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customHeight="1" x14ac:dyDescent="0.25">
      <c r="A385" s="656" t="s">
        <v>78</v>
      </c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6"/>
      <c r="P385" s="656"/>
      <c r="Q385" s="656"/>
      <c r="R385" s="656"/>
      <c r="S385" s="656"/>
      <c r="T385" s="656"/>
      <c r="U385" s="656"/>
      <c r="V385" s="656"/>
      <c r="W385" s="656"/>
      <c r="X385" s="656"/>
      <c r="Y385" s="656"/>
      <c r="Z385" s="656"/>
      <c r="AA385" s="66"/>
      <c r="AB385" s="66"/>
      <c r="AC385" s="80"/>
    </row>
    <row r="386" spans="1:68" ht="27" customHeight="1" x14ac:dyDescent="0.25">
      <c r="A386" s="63" t="s">
        <v>614</v>
      </c>
      <c r="B386" s="63" t="s">
        <v>615</v>
      </c>
      <c r="C386" s="36">
        <v>4301031303</v>
      </c>
      <c r="D386" s="657">
        <v>4607091384802</v>
      </c>
      <c r="E386" s="657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8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659"/>
      <c r="R386" s="659"/>
      <c r="S386" s="659"/>
      <c r="T386" s="6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4"/>
      <c r="B387" s="664"/>
      <c r="C387" s="664"/>
      <c r="D387" s="664"/>
      <c r="E387" s="664"/>
      <c r="F387" s="664"/>
      <c r="G387" s="664"/>
      <c r="H387" s="664"/>
      <c r="I387" s="664"/>
      <c r="J387" s="664"/>
      <c r="K387" s="664"/>
      <c r="L387" s="664"/>
      <c r="M387" s="664"/>
      <c r="N387" s="664"/>
      <c r="O387" s="665"/>
      <c r="P387" s="661" t="s">
        <v>40</v>
      </c>
      <c r="Q387" s="662"/>
      <c r="R387" s="662"/>
      <c r="S387" s="662"/>
      <c r="T387" s="662"/>
      <c r="U387" s="662"/>
      <c r="V387" s="663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64"/>
      <c r="B388" s="664"/>
      <c r="C388" s="664"/>
      <c r="D388" s="664"/>
      <c r="E388" s="664"/>
      <c r="F388" s="664"/>
      <c r="G388" s="664"/>
      <c r="H388" s="664"/>
      <c r="I388" s="664"/>
      <c r="J388" s="664"/>
      <c r="K388" s="664"/>
      <c r="L388" s="664"/>
      <c r="M388" s="664"/>
      <c r="N388" s="664"/>
      <c r="O388" s="665"/>
      <c r="P388" s="661" t="s">
        <v>40</v>
      </c>
      <c r="Q388" s="662"/>
      <c r="R388" s="662"/>
      <c r="S388" s="662"/>
      <c r="T388" s="662"/>
      <c r="U388" s="662"/>
      <c r="V388" s="663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customHeight="1" x14ac:dyDescent="0.25">
      <c r="A389" s="656" t="s">
        <v>85</v>
      </c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6"/>
      <c r="P389" s="656"/>
      <c r="Q389" s="656"/>
      <c r="R389" s="656"/>
      <c r="S389" s="656"/>
      <c r="T389" s="656"/>
      <c r="U389" s="656"/>
      <c r="V389" s="656"/>
      <c r="W389" s="656"/>
      <c r="X389" s="656"/>
      <c r="Y389" s="656"/>
      <c r="Z389" s="656"/>
      <c r="AA389" s="66"/>
      <c r="AB389" s="66"/>
      <c r="AC389" s="80"/>
    </row>
    <row r="390" spans="1:68" ht="27" customHeight="1" x14ac:dyDescent="0.25">
      <c r="A390" s="63" t="s">
        <v>617</v>
      </c>
      <c r="B390" s="63" t="s">
        <v>618</v>
      </c>
      <c r="C390" s="36">
        <v>4301051899</v>
      </c>
      <c r="D390" s="657">
        <v>4607091384246</v>
      </c>
      <c r="E390" s="657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659"/>
      <c r="R390" s="659"/>
      <c r="S390" s="659"/>
      <c r="T390" s="6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620</v>
      </c>
      <c r="B391" s="63" t="s">
        <v>621</v>
      </c>
      <c r="C391" s="36">
        <v>4301051660</v>
      </c>
      <c r="D391" s="657">
        <v>4607091384253</v>
      </c>
      <c r="E391" s="657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659"/>
      <c r="R391" s="659"/>
      <c r="S391" s="659"/>
      <c r="T391" s="6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4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664"/>
      <c r="M392" s="664"/>
      <c r="N392" s="664"/>
      <c r="O392" s="665"/>
      <c r="P392" s="661" t="s">
        <v>40</v>
      </c>
      <c r="Q392" s="662"/>
      <c r="R392" s="662"/>
      <c r="S392" s="662"/>
      <c r="T392" s="662"/>
      <c r="U392" s="662"/>
      <c r="V392" s="663"/>
      <c r="W392" s="42" t="s">
        <v>39</v>
      </c>
      <c r="X392" s="43">
        <f>IFERROR(X390/H390,"0")+IFERROR(X391/H391,"0")</f>
        <v>0</v>
      </c>
      <c r="Y392" s="43">
        <f>IFERROR(Y390/H390,"0")+IFERROR(Y391/H391,"0")</f>
        <v>0</v>
      </c>
      <c r="Z392" s="43">
        <f>IFERROR(IF(Z390="",0,Z390),"0")+IFERROR(IF(Z391="",0,Z391),"0")</f>
        <v>0</v>
      </c>
      <c r="AA392" s="67"/>
      <c r="AB392" s="67"/>
      <c r="AC392" s="67"/>
    </row>
    <row r="393" spans="1:68" x14ac:dyDescent="0.2">
      <c r="A393" s="664"/>
      <c r="B393" s="664"/>
      <c r="C393" s="664"/>
      <c r="D393" s="664"/>
      <c r="E393" s="664"/>
      <c r="F393" s="664"/>
      <c r="G393" s="664"/>
      <c r="H393" s="664"/>
      <c r="I393" s="664"/>
      <c r="J393" s="664"/>
      <c r="K393" s="664"/>
      <c r="L393" s="664"/>
      <c r="M393" s="664"/>
      <c r="N393" s="664"/>
      <c r="O393" s="665"/>
      <c r="P393" s="661" t="s">
        <v>40</v>
      </c>
      <c r="Q393" s="662"/>
      <c r="R393" s="662"/>
      <c r="S393" s="662"/>
      <c r="T393" s="662"/>
      <c r="U393" s="662"/>
      <c r="V393" s="663"/>
      <c r="W393" s="42" t="s">
        <v>0</v>
      </c>
      <c r="X393" s="43">
        <f>IFERROR(SUM(X390:X391),"0")</f>
        <v>0</v>
      </c>
      <c r="Y393" s="43">
        <f>IFERROR(SUM(Y390:Y391),"0")</f>
        <v>0</v>
      </c>
      <c r="Z393" s="42"/>
      <c r="AA393" s="67"/>
      <c r="AB393" s="67"/>
      <c r="AC393" s="67"/>
    </row>
    <row r="394" spans="1:68" ht="14.25" customHeight="1" x14ac:dyDescent="0.25">
      <c r="A394" s="656" t="s">
        <v>188</v>
      </c>
      <c r="B394" s="656"/>
      <c r="C394" s="656"/>
      <c r="D394" s="656"/>
      <c r="E394" s="656"/>
      <c r="F394" s="656"/>
      <c r="G394" s="656"/>
      <c r="H394" s="656"/>
      <c r="I394" s="656"/>
      <c r="J394" s="656"/>
      <c r="K394" s="656"/>
      <c r="L394" s="656"/>
      <c r="M394" s="656"/>
      <c r="N394" s="656"/>
      <c r="O394" s="656"/>
      <c r="P394" s="656"/>
      <c r="Q394" s="656"/>
      <c r="R394" s="656"/>
      <c r="S394" s="656"/>
      <c r="T394" s="656"/>
      <c r="U394" s="656"/>
      <c r="V394" s="656"/>
      <c r="W394" s="656"/>
      <c r="X394" s="656"/>
      <c r="Y394" s="656"/>
      <c r="Z394" s="656"/>
      <c r="AA394" s="66"/>
      <c r="AB394" s="66"/>
      <c r="AC394" s="80"/>
    </row>
    <row r="395" spans="1:68" ht="27" customHeight="1" x14ac:dyDescent="0.25">
      <c r="A395" s="63" t="s">
        <v>622</v>
      </c>
      <c r="B395" s="63" t="s">
        <v>623</v>
      </c>
      <c r="C395" s="36">
        <v>4301060441</v>
      </c>
      <c r="D395" s="657">
        <v>4607091389357</v>
      </c>
      <c r="E395" s="657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85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659"/>
      <c r="R395" s="659"/>
      <c r="S395" s="659"/>
      <c r="T395" s="6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664"/>
      <c r="B396" s="664"/>
      <c r="C396" s="664"/>
      <c r="D396" s="664"/>
      <c r="E396" s="664"/>
      <c r="F396" s="664"/>
      <c r="G396" s="664"/>
      <c r="H396" s="664"/>
      <c r="I396" s="664"/>
      <c r="J396" s="664"/>
      <c r="K396" s="664"/>
      <c r="L396" s="664"/>
      <c r="M396" s="664"/>
      <c r="N396" s="664"/>
      <c r="O396" s="665"/>
      <c r="P396" s="661" t="s">
        <v>40</v>
      </c>
      <c r="Q396" s="662"/>
      <c r="R396" s="662"/>
      <c r="S396" s="662"/>
      <c r="T396" s="662"/>
      <c r="U396" s="662"/>
      <c r="V396" s="663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 x14ac:dyDescent="0.2">
      <c r="A397" s="664"/>
      <c r="B397" s="664"/>
      <c r="C397" s="664"/>
      <c r="D397" s="664"/>
      <c r="E397" s="664"/>
      <c r="F397" s="664"/>
      <c r="G397" s="664"/>
      <c r="H397" s="664"/>
      <c r="I397" s="664"/>
      <c r="J397" s="664"/>
      <c r="K397" s="664"/>
      <c r="L397" s="664"/>
      <c r="M397" s="664"/>
      <c r="N397" s="664"/>
      <c r="O397" s="665"/>
      <c r="P397" s="661" t="s">
        <v>40</v>
      </c>
      <c r="Q397" s="662"/>
      <c r="R397" s="662"/>
      <c r="S397" s="662"/>
      <c r="T397" s="662"/>
      <c r="U397" s="662"/>
      <c r="V397" s="663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customHeight="1" x14ac:dyDescent="0.2">
      <c r="A398" s="654" t="s">
        <v>625</v>
      </c>
      <c r="B398" s="654"/>
      <c r="C398" s="654"/>
      <c r="D398" s="654"/>
      <c r="E398" s="654"/>
      <c r="F398" s="654"/>
      <c r="G398" s="654"/>
      <c r="H398" s="654"/>
      <c r="I398" s="654"/>
      <c r="J398" s="654"/>
      <c r="K398" s="654"/>
      <c r="L398" s="654"/>
      <c r="M398" s="654"/>
      <c r="N398" s="654"/>
      <c r="O398" s="654"/>
      <c r="P398" s="654"/>
      <c r="Q398" s="654"/>
      <c r="R398" s="654"/>
      <c r="S398" s="654"/>
      <c r="T398" s="654"/>
      <c r="U398" s="654"/>
      <c r="V398" s="654"/>
      <c r="W398" s="654"/>
      <c r="X398" s="654"/>
      <c r="Y398" s="654"/>
      <c r="Z398" s="654"/>
      <c r="AA398" s="54"/>
      <c r="AB398" s="54"/>
      <c r="AC398" s="54"/>
    </row>
    <row r="399" spans="1:68" ht="16.5" customHeight="1" x14ac:dyDescent="0.25">
      <c r="A399" s="655" t="s">
        <v>626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5"/>
      <c r="AB399" s="65"/>
      <c r="AC399" s="79"/>
    </row>
    <row r="400" spans="1:68" ht="14.25" customHeight="1" x14ac:dyDescent="0.25">
      <c r="A400" s="656" t="s">
        <v>78</v>
      </c>
      <c r="B400" s="656"/>
      <c r="C400" s="656"/>
      <c r="D400" s="656"/>
      <c r="E400" s="656"/>
      <c r="F400" s="656"/>
      <c r="G400" s="656"/>
      <c r="H400" s="656"/>
      <c r="I400" s="656"/>
      <c r="J400" s="656"/>
      <c r="K400" s="656"/>
      <c r="L400" s="656"/>
      <c r="M400" s="656"/>
      <c r="N400" s="656"/>
      <c r="O400" s="656"/>
      <c r="P400" s="656"/>
      <c r="Q400" s="656"/>
      <c r="R400" s="656"/>
      <c r="S400" s="656"/>
      <c r="T400" s="656"/>
      <c r="U400" s="656"/>
      <c r="V400" s="656"/>
      <c r="W400" s="656"/>
      <c r="X400" s="656"/>
      <c r="Y400" s="656"/>
      <c r="Z400" s="656"/>
      <c r="AA400" s="66"/>
      <c r="AB400" s="66"/>
      <c r="AC400" s="80"/>
    </row>
    <row r="401" spans="1:68" ht="27" customHeight="1" x14ac:dyDescent="0.25">
      <c r="A401" s="63" t="s">
        <v>627</v>
      </c>
      <c r="B401" s="63" t="s">
        <v>628</v>
      </c>
      <c r="C401" s="36">
        <v>4301031405</v>
      </c>
      <c r="D401" s="657">
        <v>4680115886100</v>
      </c>
      <c r="E401" s="657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659"/>
      <c r="R401" s="659"/>
      <c r="S401" s="659"/>
      <c r="T401" s="66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 x14ac:dyDescent="0.25">
      <c r="A402" s="63" t="s">
        <v>630</v>
      </c>
      <c r="B402" s="63" t="s">
        <v>631</v>
      </c>
      <c r="C402" s="36">
        <v>4301031406</v>
      </c>
      <c r="D402" s="657">
        <v>4680115886117</v>
      </c>
      <c r="E402" s="657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659"/>
      <c r="R402" s="659"/>
      <c r="S402" s="659"/>
      <c r="T402" s="66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 x14ac:dyDescent="0.25">
      <c r="A403" s="63" t="s">
        <v>630</v>
      </c>
      <c r="B403" s="63" t="s">
        <v>633</v>
      </c>
      <c r="C403" s="36">
        <v>4301031382</v>
      </c>
      <c r="D403" s="657">
        <v>4680115886117</v>
      </c>
      <c r="E403" s="657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659"/>
      <c r="R403" s="659"/>
      <c r="S403" s="659"/>
      <c r="T403" s="66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 x14ac:dyDescent="0.25">
      <c r="A404" s="63" t="s">
        <v>634</v>
      </c>
      <c r="B404" s="63" t="s">
        <v>635</v>
      </c>
      <c r="C404" s="36">
        <v>4301031402</v>
      </c>
      <c r="D404" s="657">
        <v>4680115886124</v>
      </c>
      <c r="E404" s="657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659"/>
      <c r="R404" s="659"/>
      <c r="S404" s="659"/>
      <c r="T404" s="66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customHeight="1" x14ac:dyDescent="0.25">
      <c r="A405" s="63" t="s">
        <v>637</v>
      </c>
      <c r="B405" s="63" t="s">
        <v>638</v>
      </c>
      <c r="C405" s="36">
        <v>4301031366</v>
      </c>
      <c r="D405" s="657">
        <v>4680115883147</v>
      </c>
      <c r="E405" s="657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59"/>
      <c r="R405" s="659"/>
      <c r="S405" s="659"/>
      <c r="T405" s="66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 x14ac:dyDescent="0.25">
      <c r="A406" s="63" t="s">
        <v>639</v>
      </c>
      <c r="B406" s="63" t="s">
        <v>640</v>
      </c>
      <c r="C406" s="36">
        <v>4301031362</v>
      </c>
      <c r="D406" s="657">
        <v>4607091384338</v>
      </c>
      <c r="E406" s="65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659"/>
      <c r="R406" s="659"/>
      <c r="S406" s="659"/>
      <c r="T406" s="66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 x14ac:dyDescent="0.25">
      <c r="A407" s="63" t="s">
        <v>641</v>
      </c>
      <c r="B407" s="63" t="s">
        <v>642</v>
      </c>
      <c r="C407" s="36">
        <v>4301031361</v>
      </c>
      <c r="D407" s="657">
        <v>4607091389524</v>
      </c>
      <c r="E407" s="657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659"/>
      <c r="R407" s="659"/>
      <c r="S407" s="659"/>
      <c r="T407" s="66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 x14ac:dyDescent="0.25">
      <c r="A408" s="63" t="s">
        <v>644</v>
      </c>
      <c r="B408" s="63" t="s">
        <v>645</v>
      </c>
      <c r="C408" s="36">
        <v>4301031364</v>
      </c>
      <c r="D408" s="657">
        <v>4680115883161</v>
      </c>
      <c r="E408" s="657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8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659"/>
      <c r="R408" s="659"/>
      <c r="S408" s="659"/>
      <c r="T408" s="66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 x14ac:dyDescent="0.25">
      <c r="A409" s="63" t="s">
        <v>647</v>
      </c>
      <c r="B409" s="63" t="s">
        <v>648</v>
      </c>
      <c r="C409" s="36">
        <v>4301031358</v>
      </c>
      <c r="D409" s="657">
        <v>4607091389531</v>
      </c>
      <c r="E409" s="6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659"/>
      <c r="R409" s="659"/>
      <c r="S409" s="659"/>
      <c r="T409" s="66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650</v>
      </c>
      <c r="B410" s="63" t="s">
        <v>651</v>
      </c>
      <c r="C410" s="36">
        <v>4301031360</v>
      </c>
      <c r="D410" s="657">
        <v>4607091384345</v>
      </c>
      <c r="E410" s="65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659"/>
      <c r="R410" s="659"/>
      <c r="S410" s="659"/>
      <c r="T410" s="66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x14ac:dyDescent="0.2">
      <c r="A411" s="664"/>
      <c r="B411" s="664"/>
      <c r="C411" s="664"/>
      <c r="D411" s="664"/>
      <c r="E411" s="664"/>
      <c r="F411" s="664"/>
      <c r="G411" s="664"/>
      <c r="H411" s="664"/>
      <c r="I411" s="664"/>
      <c r="J411" s="664"/>
      <c r="K411" s="664"/>
      <c r="L411" s="664"/>
      <c r="M411" s="664"/>
      <c r="N411" s="664"/>
      <c r="O411" s="665"/>
      <c r="P411" s="661" t="s">
        <v>40</v>
      </c>
      <c r="Q411" s="662"/>
      <c r="R411" s="662"/>
      <c r="S411" s="662"/>
      <c r="T411" s="662"/>
      <c r="U411" s="662"/>
      <c r="V411" s="66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64"/>
      <c r="B412" s="664"/>
      <c r="C412" s="664"/>
      <c r="D412" s="664"/>
      <c r="E412" s="664"/>
      <c r="F412" s="664"/>
      <c r="G412" s="664"/>
      <c r="H412" s="664"/>
      <c r="I412" s="664"/>
      <c r="J412" s="664"/>
      <c r="K412" s="664"/>
      <c r="L412" s="664"/>
      <c r="M412" s="664"/>
      <c r="N412" s="664"/>
      <c r="O412" s="665"/>
      <c r="P412" s="661" t="s">
        <v>40</v>
      </c>
      <c r="Q412" s="662"/>
      <c r="R412" s="662"/>
      <c r="S412" s="662"/>
      <c r="T412" s="662"/>
      <c r="U412" s="662"/>
      <c r="V412" s="663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656" t="s">
        <v>85</v>
      </c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6"/>
      <c r="P413" s="656"/>
      <c r="Q413" s="656"/>
      <c r="R413" s="656"/>
      <c r="S413" s="656"/>
      <c r="T413" s="656"/>
      <c r="U413" s="656"/>
      <c r="V413" s="656"/>
      <c r="W413" s="656"/>
      <c r="X413" s="656"/>
      <c r="Y413" s="656"/>
      <c r="Z413" s="656"/>
      <c r="AA413" s="66"/>
      <c r="AB413" s="66"/>
      <c r="AC413" s="80"/>
    </row>
    <row r="414" spans="1:68" ht="27" customHeight="1" x14ac:dyDescent="0.25">
      <c r="A414" s="63" t="s">
        <v>652</v>
      </c>
      <c r="B414" s="63" t="s">
        <v>653</v>
      </c>
      <c r="C414" s="36">
        <v>4301051284</v>
      </c>
      <c r="D414" s="657">
        <v>4607091384352</v>
      </c>
      <c r="E414" s="657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659"/>
      <c r="R414" s="659"/>
      <c r="S414" s="659"/>
      <c r="T414" s="6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655</v>
      </c>
      <c r="B415" s="63" t="s">
        <v>656</v>
      </c>
      <c r="C415" s="36">
        <v>4301051431</v>
      </c>
      <c r="D415" s="657">
        <v>4607091389654</v>
      </c>
      <c r="E415" s="657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8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659"/>
      <c r="R415" s="659"/>
      <c r="S415" s="659"/>
      <c r="T415" s="66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4"/>
      <c r="B416" s="664"/>
      <c r="C416" s="664"/>
      <c r="D416" s="664"/>
      <c r="E416" s="664"/>
      <c r="F416" s="664"/>
      <c r="G416" s="664"/>
      <c r="H416" s="664"/>
      <c r="I416" s="664"/>
      <c r="J416" s="664"/>
      <c r="K416" s="664"/>
      <c r="L416" s="664"/>
      <c r="M416" s="664"/>
      <c r="N416" s="664"/>
      <c r="O416" s="665"/>
      <c r="P416" s="661" t="s">
        <v>40</v>
      </c>
      <c r="Q416" s="662"/>
      <c r="R416" s="662"/>
      <c r="S416" s="662"/>
      <c r="T416" s="662"/>
      <c r="U416" s="662"/>
      <c r="V416" s="66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4"/>
      <c r="B417" s="664"/>
      <c r="C417" s="664"/>
      <c r="D417" s="664"/>
      <c r="E417" s="664"/>
      <c r="F417" s="664"/>
      <c r="G417" s="664"/>
      <c r="H417" s="664"/>
      <c r="I417" s="664"/>
      <c r="J417" s="664"/>
      <c r="K417" s="664"/>
      <c r="L417" s="664"/>
      <c r="M417" s="664"/>
      <c r="N417" s="664"/>
      <c r="O417" s="665"/>
      <c r="P417" s="661" t="s">
        <v>40</v>
      </c>
      <c r="Q417" s="662"/>
      <c r="R417" s="662"/>
      <c r="S417" s="662"/>
      <c r="T417" s="662"/>
      <c r="U417" s="662"/>
      <c r="V417" s="66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 x14ac:dyDescent="0.25">
      <c r="A418" s="655" t="s">
        <v>658</v>
      </c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  <c r="AA418" s="65"/>
      <c r="AB418" s="65"/>
      <c r="AC418" s="79"/>
    </row>
    <row r="419" spans="1:68" ht="14.25" customHeight="1" x14ac:dyDescent="0.25">
      <c r="A419" s="656" t="s">
        <v>153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66"/>
      <c r="AB419" s="66"/>
      <c r="AC419" s="80"/>
    </row>
    <row r="420" spans="1:68" ht="27" customHeight="1" x14ac:dyDescent="0.25">
      <c r="A420" s="63" t="s">
        <v>659</v>
      </c>
      <c r="B420" s="63" t="s">
        <v>660</v>
      </c>
      <c r="C420" s="36">
        <v>4301020319</v>
      </c>
      <c r="D420" s="657">
        <v>4680115885240</v>
      </c>
      <c r="E420" s="657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86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659"/>
      <c r="R420" s="659"/>
      <c r="S420" s="659"/>
      <c r="T420" s="66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662</v>
      </c>
      <c r="B421" s="63" t="s">
        <v>663</v>
      </c>
      <c r="C421" s="36">
        <v>4301020315</v>
      </c>
      <c r="D421" s="657">
        <v>4607091389364</v>
      </c>
      <c r="E421" s="657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659"/>
      <c r="R421" s="659"/>
      <c r="S421" s="659"/>
      <c r="T421" s="66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64"/>
      <c r="B422" s="664"/>
      <c r="C422" s="664"/>
      <c r="D422" s="664"/>
      <c r="E422" s="664"/>
      <c r="F422" s="664"/>
      <c r="G422" s="664"/>
      <c r="H422" s="664"/>
      <c r="I422" s="664"/>
      <c r="J422" s="664"/>
      <c r="K422" s="664"/>
      <c r="L422" s="664"/>
      <c r="M422" s="664"/>
      <c r="N422" s="664"/>
      <c r="O422" s="665"/>
      <c r="P422" s="661" t="s">
        <v>40</v>
      </c>
      <c r="Q422" s="662"/>
      <c r="R422" s="662"/>
      <c r="S422" s="662"/>
      <c r="T422" s="662"/>
      <c r="U422" s="662"/>
      <c r="V422" s="663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664"/>
      <c r="B423" s="664"/>
      <c r="C423" s="664"/>
      <c r="D423" s="664"/>
      <c r="E423" s="664"/>
      <c r="F423" s="664"/>
      <c r="G423" s="664"/>
      <c r="H423" s="664"/>
      <c r="I423" s="664"/>
      <c r="J423" s="664"/>
      <c r="K423" s="664"/>
      <c r="L423" s="664"/>
      <c r="M423" s="664"/>
      <c r="N423" s="664"/>
      <c r="O423" s="665"/>
      <c r="P423" s="661" t="s">
        <v>40</v>
      </c>
      <c r="Q423" s="662"/>
      <c r="R423" s="662"/>
      <c r="S423" s="662"/>
      <c r="T423" s="662"/>
      <c r="U423" s="662"/>
      <c r="V423" s="663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656" t="s">
        <v>78</v>
      </c>
      <c r="B424" s="656"/>
      <c r="C424" s="656"/>
      <c r="D424" s="656"/>
      <c r="E424" s="656"/>
      <c r="F424" s="656"/>
      <c r="G424" s="656"/>
      <c r="H424" s="656"/>
      <c r="I424" s="656"/>
      <c r="J424" s="656"/>
      <c r="K424" s="656"/>
      <c r="L424" s="656"/>
      <c r="M424" s="656"/>
      <c r="N424" s="656"/>
      <c r="O424" s="656"/>
      <c r="P424" s="656"/>
      <c r="Q424" s="656"/>
      <c r="R424" s="656"/>
      <c r="S424" s="656"/>
      <c r="T424" s="656"/>
      <c r="U424" s="656"/>
      <c r="V424" s="656"/>
      <c r="W424" s="656"/>
      <c r="X424" s="656"/>
      <c r="Y424" s="656"/>
      <c r="Z424" s="656"/>
      <c r="AA424" s="66"/>
      <c r="AB424" s="66"/>
      <c r="AC424" s="80"/>
    </row>
    <row r="425" spans="1:68" ht="27" customHeight="1" x14ac:dyDescent="0.25">
      <c r="A425" s="63" t="s">
        <v>665</v>
      </c>
      <c r="B425" s="63" t="s">
        <v>666</v>
      </c>
      <c r="C425" s="36">
        <v>4301031403</v>
      </c>
      <c r="D425" s="657">
        <v>4680115886094</v>
      </c>
      <c r="E425" s="657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659"/>
      <c r="R425" s="659"/>
      <c r="S425" s="659"/>
      <c r="T425" s="66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668</v>
      </c>
      <c r="B426" s="63" t="s">
        <v>669</v>
      </c>
      <c r="C426" s="36">
        <v>4301031363</v>
      </c>
      <c r="D426" s="657">
        <v>4607091389425</v>
      </c>
      <c r="E426" s="657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8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659"/>
      <c r="R426" s="659"/>
      <c r="S426" s="659"/>
      <c r="T426" s="66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671</v>
      </c>
      <c r="B427" s="63" t="s">
        <v>672</v>
      </c>
      <c r="C427" s="36">
        <v>4301031373</v>
      </c>
      <c r="D427" s="657">
        <v>4680115880771</v>
      </c>
      <c r="E427" s="657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659"/>
      <c r="R427" s="659"/>
      <c r="S427" s="659"/>
      <c r="T427" s="660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674</v>
      </c>
      <c r="B428" s="63" t="s">
        <v>675</v>
      </c>
      <c r="C428" s="36">
        <v>4301031359</v>
      </c>
      <c r="D428" s="657">
        <v>4607091389500</v>
      </c>
      <c r="E428" s="657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659"/>
      <c r="R428" s="659"/>
      <c r="S428" s="659"/>
      <c r="T428" s="6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4"/>
      <c r="B429" s="664"/>
      <c r="C429" s="664"/>
      <c r="D429" s="664"/>
      <c r="E429" s="664"/>
      <c r="F429" s="664"/>
      <c r="G429" s="664"/>
      <c r="H429" s="664"/>
      <c r="I429" s="664"/>
      <c r="J429" s="664"/>
      <c r="K429" s="664"/>
      <c r="L429" s="664"/>
      <c r="M429" s="664"/>
      <c r="N429" s="664"/>
      <c r="O429" s="665"/>
      <c r="P429" s="661" t="s">
        <v>40</v>
      </c>
      <c r="Q429" s="662"/>
      <c r="R429" s="662"/>
      <c r="S429" s="662"/>
      <c r="T429" s="662"/>
      <c r="U429" s="662"/>
      <c r="V429" s="663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664"/>
      <c r="B430" s="664"/>
      <c r="C430" s="664"/>
      <c r="D430" s="664"/>
      <c r="E430" s="664"/>
      <c r="F430" s="664"/>
      <c r="G430" s="664"/>
      <c r="H430" s="664"/>
      <c r="I430" s="664"/>
      <c r="J430" s="664"/>
      <c r="K430" s="664"/>
      <c r="L430" s="664"/>
      <c r="M430" s="664"/>
      <c r="N430" s="664"/>
      <c r="O430" s="665"/>
      <c r="P430" s="661" t="s">
        <v>40</v>
      </c>
      <c r="Q430" s="662"/>
      <c r="R430" s="662"/>
      <c r="S430" s="662"/>
      <c r="T430" s="662"/>
      <c r="U430" s="662"/>
      <c r="V430" s="663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customHeight="1" x14ac:dyDescent="0.25">
      <c r="A431" s="655" t="s">
        <v>676</v>
      </c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  <c r="AA431" s="65"/>
      <c r="AB431" s="65"/>
      <c r="AC431" s="79"/>
    </row>
    <row r="432" spans="1:68" ht="14.25" customHeight="1" x14ac:dyDescent="0.25">
      <c r="A432" s="656" t="s">
        <v>78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6"/>
      <c r="AB432" s="66"/>
      <c r="AC432" s="80"/>
    </row>
    <row r="433" spans="1:68" ht="27" customHeight="1" x14ac:dyDescent="0.25">
      <c r="A433" s="63" t="s">
        <v>677</v>
      </c>
      <c r="B433" s="63" t="s">
        <v>678</v>
      </c>
      <c r="C433" s="36">
        <v>4301031347</v>
      </c>
      <c r="D433" s="657">
        <v>4680115885110</v>
      </c>
      <c r="E433" s="657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8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659"/>
      <c r="R433" s="659"/>
      <c r="S433" s="659"/>
      <c r="T433" s="6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4"/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5"/>
      <c r="P434" s="661" t="s">
        <v>40</v>
      </c>
      <c r="Q434" s="662"/>
      <c r="R434" s="662"/>
      <c r="S434" s="662"/>
      <c r="T434" s="662"/>
      <c r="U434" s="662"/>
      <c r="V434" s="663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4"/>
      <c r="B435" s="664"/>
      <c r="C435" s="664"/>
      <c r="D435" s="664"/>
      <c r="E435" s="664"/>
      <c r="F435" s="664"/>
      <c r="G435" s="664"/>
      <c r="H435" s="664"/>
      <c r="I435" s="664"/>
      <c r="J435" s="664"/>
      <c r="K435" s="664"/>
      <c r="L435" s="664"/>
      <c r="M435" s="664"/>
      <c r="N435" s="664"/>
      <c r="O435" s="665"/>
      <c r="P435" s="661" t="s">
        <v>40</v>
      </c>
      <c r="Q435" s="662"/>
      <c r="R435" s="662"/>
      <c r="S435" s="662"/>
      <c r="T435" s="662"/>
      <c r="U435" s="662"/>
      <c r="V435" s="663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 x14ac:dyDescent="0.25">
      <c r="A436" s="655" t="s">
        <v>680</v>
      </c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  <c r="AA436" s="65"/>
      <c r="AB436" s="65"/>
      <c r="AC436" s="79"/>
    </row>
    <row r="437" spans="1:68" ht="14.25" customHeight="1" x14ac:dyDescent="0.25">
      <c r="A437" s="656" t="s">
        <v>78</v>
      </c>
      <c r="B437" s="656"/>
      <c r="C437" s="656"/>
      <c r="D437" s="656"/>
      <c r="E437" s="656"/>
      <c r="F437" s="656"/>
      <c r="G437" s="656"/>
      <c r="H437" s="656"/>
      <c r="I437" s="656"/>
      <c r="J437" s="656"/>
      <c r="K437" s="656"/>
      <c r="L437" s="656"/>
      <c r="M437" s="656"/>
      <c r="N437" s="656"/>
      <c r="O437" s="656"/>
      <c r="P437" s="656"/>
      <c r="Q437" s="656"/>
      <c r="R437" s="656"/>
      <c r="S437" s="656"/>
      <c r="T437" s="656"/>
      <c r="U437" s="656"/>
      <c r="V437" s="656"/>
      <c r="W437" s="656"/>
      <c r="X437" s="656"/>
      <c r="Y437" s="656"/>
      <c r="Z437" s="656"/>
      <c r="AA437" s="66"/>
      <c r="AB437" s="66"/>
      <c r="AC437" s="80"/>
    </row>
    <row r="438" spans="1:68" ht="27" customHeight="1" x14ac:dyDescent="0.25">
      <c r="A438" s="63" t="s">
        <v>681</v>
      </c>
      <c r="B438" s="63" t="s">
        <v>682</v>
      </c>
      <c r="C438" s="36">
        <v>4301031261</v>
      </c>
      <c r="D438" s="657">
        <v>4680115885103</v>
      </c>
      <c r="E438" s="657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659"/>
      <c r="R438" s="659"/>
      <c r="S438" s="659"/>
      <c r="T438" s="6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664"/>
      <c r="B439" s="664"/>
      <c r="C439" s="664"/>
      <c r="D439" s="664"/>
      <c r="E439" s="664"/>
      <c r="F439" s="664"/>
      <c r="G439" s="664"/>
      <c r="H439" s="664"/>
      <c r="I439" s="664"/>
      <c r="J439" s="664"/>
      <c r="K439" s="664"/>
      <c r="L439" s="664"/>
      <c r="M439" s="664"/>
      <c r="N439" s="664"/>
      <c r="O439" s="665"/>
      <c r="P439" s="661" t="s">
        <v>40</v>
      </c>
      <c r="Q439" s="662"/>
      <c r="R439" s="662"/>
      <c r="S439" s="662"/>
      <c r="T439" s="662"/>
      <c r="U439" s="662"/>
      <c r="V439" s="663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664"/>
      <c r="B440" s="664"/>
      <c r="C440" s="664"/>
      <c r="D440" s="664"/>
      <c r="E440" s="664"/>
      <c r="F440" s="664"/>
      <c r="G440" s="664"/>
      <c r="H440" s="664"/>
      <c r="I440" s="664"/>
      <c r="J440" s="664"/>
      <c r="K440" s="664"/>
      <c r="L440" s="664"/>
      <c r="M440" s="664"/>
      <c r="N440" s="664"/>
      <c r="O440" s="665"/>
      <c r="P440" s="661" t="s">
        <v>40</v>
      </c>
      <c r="Q440" s="662"/>
      <c r="R440" s="662"/>
      <c r="S440" s="662"/>
      <c r="T440" s="662"/>
      <c r="U440" s="662"/>
      <c r="V440" s="663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 x14ac:dyDescent="0.2">
      <c r="A441" s="654" t="s">
        <v>684</v>
      </c>
      <c r="B441" s="654"/>
      <c r="C441" s="654"/>
      <c r="D441" s="654"/>
      <c r="E441" s="654"/>
      <c r="F441" s="654"/>
      <c r="G441" s="654"/>
      <c r="H441" s="654"/>
      <c r="I441" s="654"/>
      <c r="J441" s="654"/>
      <c r="K441" s="654"/>
      <c r="L441" s="654"/>
      <c r="M441" s="654"/>
      <c r="N441" s="654"/>
      <c r="O441" s="654"/>
      <c r="P441" s="654"/>
      <c r="Q441" s="654"/>
      <c r="R441" s="654"/>
      <c r="S441" s="654"/>
      <c r="T441" s="654"/>
      <c r="U441" s="654"/>
      <c r="V441" s="654"/>
      <c r="W441" s="654"/>
      <c r="X441" s="654"/>
      <c r="Y441" s="654"/>
      <c r="Z441" s="654"/>
      <c r="AA441" s="54"/>
      <c r="AB441" s="54"/>
      <c r="AC441" s="54"/>
    </row>
    <row r="442" spans="1:68" ht="16.5" customHeight="1" x14ac:dyDescent="0.25">
      <c r="A442" s="655" t="s">
        <v>684</v>
      </c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  <c r="AA442" s="65"/>
      <c r="AB442" s="65"/>
      <c r="AC442" s="79"/>
    </row>
    <row r="443" spans="1:68" ht="14.25" customHeight="1" x14ac:dyDescent="0.25">
      <c r="A443" s="656" t="s">
        <v>114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6"/>
      <c r="AB443" s="66"/>
      <c r="AC443" s="80"/>
    </row>
    <row r="444" spans="1:68" ht="27" customHeight="1" x14ac:dyDescent="0.25">
      <c r="A444" s="63" t="s">
        <v>685</v>
      </c>
      <c r="B444" s="63" t="s">
        <v>686</v>
      </c>
      <c r="C444" s="36">
        <v>4301011795</v>
      </c>
      <c r="D444" s="657">
        <v>4607091389067</v>
      </c>
      <c r="E444" s="6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659"/>
      <c r="R444" s="659"/>
      <c r="S444" s="659"/>
      <c r="T444" s="6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 x14ac:dyDescent="0.25">
      <c r="A445" s="63" t="s">
        <v>688</v>
      </c>
      <c r="B445" s="63" t="s">
        <v>689</v>
      </c>
      <c r="C445" s="36">
        <v>4301011961</v>
      </c>
      <c r="D445" s="657">
        <v>4680115885271</v>
      </c>
      <c r="E445" s="65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659"/>
      <c r="R445" s="659"/>
      <c r="S445" s="659"/>
      <c r="T445" s="6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 x14ac:dyDescent="0.25">
      <c r="A446" s="63" t="s">
        <v>691</v>
      </c>
      <c r="B446" s="63" t="s">
        <v>692</v>
      </c>
      <c r="C446" s="36">
        <v>4301011376</v>
      </c>
      <c r="D446" s="657">
        <v>4680115885226</v>
      </c>
      <c r="E446" s="65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659"/>
      <c r="R446" s="659"/>
      <c r="S446" s="659"/>
      <c r="T446" s="6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8"/>
        <v>0</v>
      </c>
      <c r="Z446" s="41" t="str">
        <f t="shared" si="69"/>
        <v/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0</v>
      </c>
      <c r="BN446" s="78">
        <f t="shared" si="71"/>
        <v>0</v>
      </c>
      <c r="BO446" s="78">
        <f t="shared" si="72"/>
        <v>0</v>
      </c>
      <c r="BP446" s="78">
        <f t="shared" si="73"/>
        <v>0</v>
      </c>
    </row>
    <row r="447" spans="1:68" ht="16.5" customHeight="1" x14ac:dyDescent="0.25">
      <c r="A447" s="63" t="s">
        <v>694</v>
      </c>
      <c r="B447" s="63" t="s">
        <v>695</v>
      </c>
      <c r="C447" s="36">
        <v>4301011774</v>
      </c>
      <c r="D447" s="657">
        <v>4680115884502</v>
      </c>
      <c r="E447" s="657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659"/>
      <c r="R447" s="659"/>
      <c r="S447" s="659"/>
      <c r="T447" s="6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 x14ac:dyDescent="0.25">
      <c r="A448" s="63" t="s">
        <v>697</v>
      </c>
      <c r="B448" s="63" t="s">
        <v>698</v>
      </c>
      <c r="C448" s="36">
        <v>4301011771</v>
      </c>
      <c r="D448" s="657">
        <v>4607091389104</v>
      </c>
      <c r="E448" s="65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659"/>
      <c r="R448" s="659"/>
      <c r="S448" s="659"/>
      <c r="T448" s="6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8"/>
        <v>0</v>
      </c>
      <c r="Z448" s="41" t="str">
        <f t="shared" si="69"/>
        <v/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0</v>
      </c>
      <c r="BN448" s="78">
        <f t="shared" si="71"/>
        <v>0</v>
      </c>
      <c r="BO448" s="78">
        <f t="shared" si="72"/>
        <v>0</v>
      </c>
      <c r="BP448" s="78">
        <f t="shared" si="73"/>
        <v>0</v>
      </c>
    </row>
    <row r="449" spans="1:68" ht="16.5" customHeight="1" x14ac:dyDescent="0.25">
      <c r="A449" s="63" t="s">
        <v>700</v>
      </c>
      <c r="B449" s="63" t="s">
        <v>701</v>
      </c>
      <c r="C449" s="36">
        <v>4301011799</v>
      </c>
      <c r="D449" s="657">
        <v>4680115884519</v>
      </c>
      <c r="E449" s="65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659"/>
      <c r="R449" s="659"/>
      <c r="S449" s="659"/>
      <c r="T449" s="6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 x14ac:dyDescent="0.25">
      <c r="A450" s="63" t="s">
        <v>703</v>
      </c>
      <c r="B450" s="63" t="s">
        <v>704</v>
      </c>
      <c r="C450" s="36">
        <v>4301012125</v>
      </c>
      <c r="D450" s="657">
        <v>4680115886391</v>
      </c>
      <c r="E450" s="65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8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659"/>
      <c r="R450" s="659"/>
      <c r="S450" s="659"/>
      <c r="T450" s="6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 x14ac:dyDescent="0.25">
      <c r="A451" s="63" t="s">
        <v>705</v>
      </c>
      <c r="B451" s="63" t="s">
        <v>706</v>
      </c>
      <c r="C451" s="36">
        <v>4301011778</v>
      </c>
      <c r="D451" s="657">
        <v>4680115880603</v>
      </c>
      <c r="E451" s="657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659"/>
      <c r="R451" s="659"/>
      <c r="S451" s="659"/>
      <c r="T451" s="6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 x14ac:dyDescent="0.25">
      <c r="A452" s="63" t="s">
        <v>705</v>
      </c>
      <c r="B452" s="63" t="s">
        <v>707</v>
      </c>
      <c r="C452" s="36">
        <v>4301012035</v>
      </c>
      <c r="D452" s="657">
        <v>4680115880603</v>
      </c>
      <c r="E452" s="657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659"/>
      <c r="R452" s="659"/>
      <c r="S452" s="659"/>
      <c r="T452" s="6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 x14ac:dyDescent="0.25">
      <c r="A453" s="63" t="s">
        <v>708</v>
      </c>
      <c r="B453" s="63" t="s">
        <v>709</v>
      </c>
      <c r="C453" s="36">
        <v>4301012036</v>
      </c>
      <c r="D453" s="657">
        <v>4680115882782</v>
      </c>
      <c r="E453" s="657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659"/>
      <c r="R453" s="659"/>
      <c r="S453" s="659"/>
      <c r="T453" s="6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 x14ac:dyDescent="0.25">
      <c r="A454" s="63" t="s">
        <v>710</v>
      </c>
      <c r="B454" s="63" t="s">
        <v>711</v>
      </c>
      <c r="C454" s="36">
        <v>4301012050</v>
      </c>
      <c r="D454" s="657">
        <v>4680115885479</v>
      </c>
      <c r="E454" s="65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659"/>
      <c r="R454" s="659"/>
      <c r="S454" s="659"/>
      <c r="T454" s="6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 x14ac:dyDescent="0.25">
      <c r="A455" s="63" t="s">
        <v>712</v>
      </c>
      <c r="B455" s="63" t="s">
        <v>713</v>
      </c>
      <c r="C455" s="36">
        <v>4301011784</v>
      </c>
      <c r="D455" s="657">
        <v>4607091389982</v>
      </c>
      <c r="E455" s="657"/>
      <c r="F455" s="62">
        <v>0.6</v>
      </c>
      <c r="G455" s="37">
        <v>6</v>
      </c>
      <c r="H455" s="62">
        <v>3.6</v>
      </c>
      <c r="I455" s="62">
        <v>3.81</v>
      </c>
      <c r="J455" s="37">
        <v>132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8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659"/>
      <c r="R455" s="659"/>
      <c r="S455" s="659"/>
      <c r="T455" s="6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712</v>
      </c>
      <c r="B456" s="63" t="s">
        <v>714</v>
      </c>
      <c r="C456" s="36">
        <v>4301012034</v>
      </c>
      <c r="D456" s="657">
        <v>4607091389982</v>
      </c>
      <c r="E456" s="657"/>
      <c r="F456" s="62">
        <v>0.6</v>
      </c>
      <c r="G456" s="37">
        <v>8</v>
      </c>
      <c r="H456" s="62">
        <v>4.8</v>
      </c>
      <c r="I456" s="62">
        <v>6.96</v>
      </c>
      <c r="J456" s="37">
        <v>120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659"/>
      <c r="R456" s="659"/>
      <c r="S456" s="659"/>
      <c r="T456" s="6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IFERROR(IF(Y456=0,"",ROUNDUP(Y456/H456,0)*0.00937),"")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x14ac:dyDescent="0.2">
      <c r="A457" s="664"/>
      <c r="B457" s="664"/>
      <c r="C457" s="664"/>
      <c r="D457" s="664"/>
      <c r="E457" s="664"/>
      <c r="F457" s="664"/>
      <c r="G457" s="664"/>
      <c r="H457" s="664"/>
      <c r="I457" s="664"/>
      <c r="J457" s="664"/>
      <c r="K457" s="664"/>
      <c r="L457" s="664"/>
      <c r="M457" s="664"/>
      <c r="N457" s="664"/>
      <c r="O457" s="665"/>
      <c r="P457" s="661" t="s">
        <v>40</v>
      </c>
      <c r="Q457" s="662"/>
      <c r="R457" s="662"/>
      <c r="S457" s="662"/>
      <c r="T457" s="662"/>
      <c r="U457" s="662"/>
      <c r="V457" s="663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664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664"/>
      <c r="M458" s="664"/>
      <c r="N458" s="664"/>
      <c r="O458" s="665"/>
      <c r="P458" s="661" t="s">
        <v>40</v>
      </c>
      <c r="Q458" s="662"/>
      <c r="R458" s="662"/>
      <c r="S458" s="662"/>
      <c r="T458" s="662"/>
      <c r="U458" s="662"/>
      <c r="V458" s="663"/>
      <c r="W458" s="42" t="s">
        <v>0</v>
      </c>
      <c r="X458" s="43">
        <f>IFERROR(SUM(X444:X456),"0")</f>
        <v>0</v>
      </c>
      <c r="Y458" s="43">
        <f>IFERROR(SUM(Y444:Y456),"0")</f>
        <v>0</v>
      </c>
      <c r="Z458" s="42"/>
      <c r="AA458" s="67"/>
      <c r="AB458" s="67"/>
      <c r="AC458" s="67"/>
    </row>
    <row r="459" spans="1:68" ht="14.25" customHeight="1" x14ac:dyDescent="0.25">
      <c r="A459" s="656" t="s">
        <v>153</v>
      </c>
      <c r="B459" s="656"/>
      <c r="C459" s="656"/>
      <c r="D459" s="656"/>
      <c r="E459" s="656"/>
      <c r="F459" s="656"/>
      <c r="G459" s="656"/>
      <c r="H459" s="656"/>
      <c r="I459" s="656"/>
      <c r="J459" s="656"/>
      <c r="K459" s="656"/>
      <c r="L459" s="656"/>
      <c r="M459" s="656"/>
      <c r="N459" s="656"/>
      <c r="O459" s="656"/>
      <c r="P459" s="656"/>
      <c r="Q459" s="656"/>
      <c r="R459" s="656"/>
      <c r="S459" s="656"/>
      <c r="T459" s="656"/>
      <c r="U459" s="656"/>
      <c r="V459" s="656"/>
      <c r="W459" s="656"/>
      <c r="X459" s="656"/>
      <c r="Y459" s="656"/>
      <c r="Z459" s="656"/>
      <c r="AA459" s="66"/>
      <c r="AB459" s="66"/>
      <c r="AC459" s="80"/>
    </row>
    <row r="460" spans="1:68" ht="16.5" customHeight="1" x14ac:dyDescent="0.25">
      <c r="A460" s="63" t="s">
        <v>715</v>
      </c>
      <c r="B460" s="63" t="s">
        <v>716</v>
      </c>
      <c r="C460" s="36">
        <v>4301020334</v>
      </c>
      <c r="D460" s="657">
        <v>4607091388930</v>
      </c>
      <c r="E460" s="65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8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659"/>
      <c r="R460" s="659"/>
      <c r="S460" s="659"/>
      <c r="T460" s="6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718</v>
      </c>
      <c r="B461" s="63" t="s">
        <v>719</v>
      </c>
      <c r="C461" s="36">
        <v>4301020384</v>
      </c>
      <c r="D461" s="657">
        <v>4680115886407</v>
      </c>
      <c r="E461" s="657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8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659"/>
      <c r="R461" s="659"/>
      <c r="S461" s="659"/>
      <c r="T461" s="6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720</v>
      </c>
      <c r="B462" s="63" t="s">
        <v>721</v>
      </c>
      <c r="C462" s="36">
        <v>4301020385</v>
      </c>
      <c r="D462" s="657">
        <v>4680115880054</v>
      </c>
      <c r="E462" s="657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659"/>
      <c r="R462" s="659"/>
      <c r="S462" s="659"/>
      <c r="T462" s="6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64"/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5"/>
      <c r="P463" s="661" t="s">
        <v>40</v>
      </c>
      <c r="Q463" s="662"/>
      <c r="R463" s="662"/>
      <c r="S463" s="662"/>
      <c r="T463" s="662"/>
      <c r="U463" s="662"/>
      <c r="V463" s="663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64"/>
      <c r="B464" s="664"/>
      <c r="C464" s="664"/>
      <c r="D464" s="664"/>
      <c r="E464" s="664"/>
      <c r="F464" s="664"/>
      <c r="G464" s="664"/>
      <c r="H464" s="664"/>
      <c r="I464" s="664"/>
      <c r="J464" s="664"/>
      <c r="K464" s="664"/>
      <c r="L464" s="664"/>
      <c r="M464" s="664"/>
      <c r="N464" s="664"/>
      <c r="O464" s="665"/>
      <c r="P464" s="661" t="s">
        <v>40</v>
      </c>
      <c r="Q464" s="662"/>
      <c r="R464" s="662"/>
      <c r="S464" s="662"/>
      <c r="T464" s="662"/>
      <c r="U464" s="662"/>
      <c r="V464" s="663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14.25" customHeight="1" x14ac:dyDescent="0.25">
      <c r="A465" s="656" t="s">
        <v>78</v>
      </c>
      <c r="B465" s="656"/>
      <c r="C465" s="656"/>
      <c r="D465" s="656"/>
      <c r="E465" s="656"/>
      <c r="F465" s="656"/>
      <c r="G465" s="656"/>
      <c r="H465" s="656"/>
      <c r="I465" s="656"/>
      <c r="J465" s="656"/>
      <c r="K465" s="656"/>
      <c r="L465" s="656"/>
      <c r="M465" s="656"/>
      <c r="N465" s="656"/>
      <c r="O465" s="656"/>
      <c r="P465" s="656"/>
      <c r="Q465" s="656"/>
      <c r="R465" s="656"/>
      <c r="S465" s="656"/>
      <c r="T465" s="656"/>
      <c r="U465" s="656"/>
      <c r="V465" s="656"/>
      <c r="W465" s="656"/>
      <c r="X465" s="656"/>
      <c r="Y465" s="656"/>
      <c r="Z465" s="656"/>
      <c r="AA465" s="66"/>
      <c r="AB465" s="66"/>
      <c r="AC465" s="80"/>
    </row>
    <row r="466" spans="1:68" ht="27" customHeight="1" x14ac:dyDescent="0.25">
      <c r="A466" s="63" t="s">
        <v>722</v>
      </c>
      <c r="B466" s="63" t="s">
        <v>723</v>
      </c>
      <c r="C466" s="36">
        <v>4301031349</v>
      </c>
      <c r="D466" s="657">
        <v>4680115883116</v>
      </c>
      <c r="E466" s="65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659"/>
      <c r="R466" s="659"/>
      <c r="S466" s="659"/>
      <c r="T466" s="6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ref="Y466:Y472" si="74">IFERROR(IF(X466="",0,CEILING((X466/$H466),1)*$H466),"")</f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0</v>
      </c>
      <c r="BN466" s="78">
        <f t="shared" ref="BN466:BN472" si="76">IFERROR(Y466*I466/H466,"0")</f>
        <v>0</v>
      </c>
      <c r="BO466" s="78">
        <f t="shared" ref="BO466:BO472" si="77">IFERROR(1/J466*(X466/H466),"0")</f>
        <v>0</v>
      </c>
      <c r="BP466" s="78">
        <f t="shared" ref="BP466:BP472" si="78">IFERROR(1/J466*(Y466/H466),"0")</f>
        <v>0</v>
      </c>
    </row>
    <row r="467" spans="1:68" ht="27" customHeight="1" x14ac:dyDescent="0.25">
      <c r="A467" s="63" t="s">
        <v>725</v>
      </c>
      <c r="B467" s="63" t="s">
        <v>726</v>
      </c>
      <c r="C467" s="36">
        <v>4301031350</v>
      </c>
      <c r="D467" s="657">
        <v>4680115883093</v>
      </c>
      <c r="E467" s="657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659"/>
      <c r="R467" s="659"/>
      <c r="S467" s="659"/>
      <c r="T467" s="6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4"/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0</v>
      </c>
      <c r="BN467" s="78">
        <f t="shared" si="76"/>
        <v>0</v>
      </c>
      <c r="BO467" s="78">
        <f t="shared" si="77"/>
        <v>0</v>
      </c>
      <c r="BP467" s="78">
        <f t="shared" si="78"/>
        <v>0</v>
      </c>
    </row>
    <row r="468" spans="1:68" ht="27" customHeight="1" x14ac:dyDescent="0.25">
      <c r="A468" s="63" t="s">
        <v>728</v>
      </c>
      <c r="B468" s="63" t="s">
        <v>729</v>
      </c>
      <c r="C468" s="36">
        <v>4301031353</v>
      </c>
      <c r="D468" s="657">
        <v>4680115883109</v>
      </c>
      <c r="E468" s="657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659"/>
      <c r="R468" s="659"/>
      <c r="S468" s="659"/>
      <c r="T468" s="6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4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0</v>
      </c>
      <c r="BN468" s="78">
        <f t="shared" si="76"/>
        <v>0</v>
      </c>
      <c r="BO468" s="78">
        <f t="shared" si="77"/>
        <v>0</v>
      </c>
      <c r="BP468" s="78">
        <f t="shared" si="78"/>
        <v>0</v>
      </c>
    </row>
    <row r="469" spans="1:68" ht="27" customHeight="1" x14ac:dyDescent="0.25">
      <c r="A469" s="63" t="s">
        <v>731</v>
      </c>
      <c r="B469" s="63" t="s">
        <v>732</v>
      </c>
      <c r="C469" s="36">
        <v>4301031351</v>
      </c>
      <c r="D469" s="657">
        <v>4680115882072</v>
      </c>
      <c r="E469" s="657"/>
      <c r="F469" s="62">
        <v>0.6</v>
      </c>
      <c r="G469" s="37">
        <v>6</v>
      </c>
      <c r="H469" s="62">
        <v>3.6</v>
      </c>
      <c r="I469" s="62">
        <v>3.81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89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659"/>
      <c r="R469" s="659"/>
      <c r="S469" s="659"/>
      <c r="T469" s="6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 x14ac:dyDescent="0.25">
      <c r="A470" s="63" t="s">
        <v>731</v>
      </c>
      <c r="B470" s="63" t="s">
        <v>733</v>
      </c>
      <c r="C470" s="36">
        <v>4301031419</v>
      </c>
      <c r="D470" s="657">
        <v>4680115882072</v>
      </c>
      <c r="E470" s="657"/>
      <c r="F470" s="62">
        <v>0.6</v>
      </c>
      <c r="G470" s="37">
        <v>8</v>
      </c>
      <c r="H470" s="62">
        <v>4.8</v>
      </c>
      <c r="I470" s="62">
        <v>6.93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8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659"/>
      <c r="R470" s="659"/>
      <c r="S470" s="659"/>
      <c r="T470" s="6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 x14ac:dyDescent="0.25">
      <c r="A471" s="63" t="s">
        <v>734</v>
      </c>
      <c r="B471" s="63" t="s">
        <v>735</v>
      </c>
      <c r="C471" s="36">
        <v>4301031418</v>
      </c>
      <c r="D471" s="657">
        <v>4680115882102</v>
      </c>
      <c r="E471" s="657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8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659"/>
      <c r="R471" s="659"/>
      <c r="S471" s="659"/>
      <c r="T471" s="6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 x14ac:dyDescent="0.25">
      <c r="A472" s="63" t="s">
        <v>736</v>
      </c>
      <c r="B472" s="63" t="s">
        <v>737</v>
      </c>
      <c r="C472" s="36">
        <v>4301031417</v>
      </c>
      <c r="D472" s="657">
        <v>4680115882096</v>
      </c>
      <c r="E472" s="657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8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659"/>
      <c r="R472" s="659"/>
      <c r="S472" s="659"/>
      <c r="T472" s="6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x14ac:dyDescent="0.2">
      <c r="A473" s="664"/>
      <c r="B473" s="664"/>
      <c r="C473" s="664"/>
      <c r="D473" s="664"/>
      <c r="E473" s="664"/>
      <c r="F473" s="664"/>
      <c r="G473" s="664"/>
      <c r="H473" s="664"/>
      <c r="I473" s="664"/>
      <c r="J473" s="664"/>
      <c r="K473" s="664"/>
      <c r="L473" s="664"/>
      <c r="M473" s="664"/>
      <c r="N473" s="664"/>
      <c r="O473" s="665"/>
      <c r="P473" s="661" t="s">
        <v>40</v>
      </c>
      <c r="Q473" s="662"/>
      <c r="R473" s="662"/>
      <c r="S473" s="662"/>
      <c r="T473" s="662"/>
      <c r="U473" s="662"/>
      <c r="V473" s="663"/>
      <c r="W473" s="42" t="s">
        <v>39</v>
      </c>
      <c r="X473" s="43">
        <f>IFERROR(X466/H466,"0")+IFERROR(X467/H467,"0")+IFERROR(X468/H468,"0")+IFERROR(X469/H469,"0")+IFERROR(X470/H470,"0")+IFERROR(X471/H471,"0")+IFERROR(X472/H472,"0")</f>
        <v>0</v>
      </c>
      <c r="Y473" s="43">
        <f>IFERROR(Y466/H466,"0")+IFERROR(Y467/H467,"0")+IFERROR(Y468/H468,"0")+IFERROR(Y469/H469,"0")+IFERROR(Y470/H470,"0")+IFERROR(Y471/H471,"0")+IFERROR(Y472/H472,"0")</f>
        <v>0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64"/>
      <c r="B474" s="664"/>
      <c r="C474" s="664"/>
      <c r="D474" s="664"/>
      <c r="E474" s="664"/>
      <c r="F474" s="664"/>
      <c r="G474" s="664"/>
      <c r="H474" s="664"/>
      <c r="I474" s="664"/>
      <c r="J474" s="664"/>
      <c r="K474" s="664"/>
      <c r="L474" s="664"/>
      <c r="M474" s="664"/>
      <c r="N474" s="664"/>
      <c r="O474" s="665"/>
      <c r="P474" s="661" t="s">
        <v>40</v>
      </c>
      <c r="Q474" s="662"/>
      <c r="R474" s="662"/>
      <c r="S474" s="662"/>
      <c r="T474" s="662"/>
      <c r="U474" s="662"/>
      <c r="V474" s="663"/>
      <c r="W474" s="42" t="s">
        <v>0</v>
      </c>
      <c r="X474" s="43">
        <f>IFERROR(SUM(X466:X472),"0")</f>
        <v>0</v>
      </c>
      <c r="Y474" s="43">
        <f>IFERROR(SUM(Y466:Y472),"0")</f>
        <v>0</v>
      </c>
      <c r="Z474" s="42"/>
      <c r="AA474" s="67"/>
      <c r="AB474" s="67"/>
      <c r="AC474" s="67"/>
    </row>
    <row r="475" spans="1:68" ht="14.25" customHeight="1" x14ac:dyDescent="0.25">
      <c r="A475" s="656" t="s">
        <v>85</v>
      </c>
      <c r="B475" s="656"/>
      <c r="C475" s="656"/>
      <c r="D475" s="656"/>
      <c r="E475" s="656"/>
      <c r="F475" s="656"/>
      <c r="G475" s="656"/>
      <c r="H475" s="656"/>
      <c r="I475" s="656"/>
      <c r="J475" s="656"/>
      <c r="K475" s="656"/>
      <c r="L475" s="656"/>
      <c r="M475" s="656"/>
      <c r="N475" s="656"/>
      <c r="O475" s="656"/>
      <c r="P475" s="656"/>
      <c r="Q475" s="656"/>
      <c r="R475" s="656"/>
      <c r="S475" s="656"/>
      <c r="T475" s="656"/>
      <c r="U475" s="656"/>
      <c r="V475" s="656"/>
      <c r="W475" s="656"/>
      <c r="X475" s="656"/>
      <c r="Y475" s="656"/>
      <c r="Z475" s="656"/>
      <c r="AA475" s="66"/>
      <c r="AB475" s="66"/>
      <c r="AC475" s="80"/>
    </row>
    <row r="476" spans="1:68" ht="16.5" customHeight="1" x14ac:dyDescent="0.25">
      <c r="A476" s="63" t="s">
        <v>738</v>
      </c>
      <c r="B476" s="63" t="s">
        <v>739</v>
      </c>
      <c r="C476" s="36">
        <v>4301051232</v>
      </c>
      <c r="D476" s="657">
        <v>4607091383409</v>
      </c>
      <c r="E476" s="657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659"/>
      <c r="R476" s="659"/>
      <c r="S476" s="659"/>
      <c r="T476" s="6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 x14ac:dyDescent="0.25">
      <c r="A477" s="63" t="s">
        <v>741</v>
      </c>
      <c r="B477" s="63" t="s">
        <v>742</v>
      </c>
      <c r="C477" s="36">
        <v>4301051233</v>
      </c>
      <c r="D477" s="657">
        <v>4607091383416</v>
      </c>
      <c r="E477" s="657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8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659"/>
      <c r="R477" s="659"/>
      <c r="S477" s="659"/>
      <c r="T477" s="6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744</v>
      </c>
      <c r="B478" s="63" t="s">
        <v>745</v>
      </c>
      <c r="C478" s="36">
        <v>4301051064</v>
      </c>
      <c r="D478" s="657">
        <v>4680115883536</v>
      </c>
      <c r="E478" s="657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8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659"/>
      <c r="R478" s="659"/>
      <c r="S478" s="659"/>
      <c r="T478" s="6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64"/>
      <c r="B479" s="664"/>
      <c r="C479" s="664"/>
      <c r="D479" s="664"/>
      <c r="E479" s="664"/>
      <c r="F479" s="664"/>
      <c r="G479" s="664"/>
      <c r="H479" s="664"/>
      <c r="I479" s="664"/>
      <c r="J479" s="664"/>
      <c r="K479" s="664"/>
      <c r="L479" s="664"/>
      <c r="M479" s="664"/>
      <c r="N479" s="664"/>
      <c r="O479" s="665"/>
      <c r="P479" s="661" t="s">
        <v>40</v>
      </c>
      <c r="Q479" s="662"/>
      <c r="R479" s="662"/>
      <c r="S479" s="662"/>
      <c r="T479" s="662"/>
      <c r="U479" s="662"/>
      <c r="V479" s="66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64"/>
      <c r="B480" s="664"/>
      <c r="C480" s="664"/>
      <c r="D480" s="664"/>
      <c r="E480" s="664"/>
      <c r="F480" s="664"/>
      <c r="G480" s="664"/>
      <c r="H480" s="664"/>
      <c r="I480" s="664"/>
      <c r="J480" s="664"/>
      <c r="K480" s="664"/>
      <c r="L480" s="664"/>
      <c r="M480" s="664"/>
      <c r="N480" s="664"/>
      <c r="O480" s="665"/>
      <c r="P480" s="661" t="s">
        <v>40</v>
      </c>
      <c r="Q480" s="662"/>
      <c r="R480" s="662"/>
      <c r="S480" s="662"/>
      <c r="T480" s="662"/>
      <c r="U480" s="662"/>
      <c r="V480" s="66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56" t="s">
        <v>188</v>
      </c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6"/>
      <c r="P481" s="656"/>
      <c r="Q481" s="656"/>
      <c r="R481" s="656"/>
      <c r="S481" s="656"/>
      <c r="T481" s="656"/>
      <c r="U481" s="656"/>
      <c r="V481" s="656"/>
      <c r="W481" s="656"/>
      <c r="X481" s="656"/>
      <c r="Y481" s="656"/>
      <c r="Z481" s="656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4301060450</v>
      </c>
      <c r="D482" s="657">
        <v>4680115885035</v>
      </c>
      <c r="E482" s="657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659"/>
      <c r="R482" s="659"/>
      <c r="S482" s="659"/>
      <c r="T482" s="6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4"/>
      <c r="B483" s="664"/>
      <c r="C483" s="664"/>
      <c r="D483" s="664"/>
      <c r="E483" s="664"/>
      <c r="F483" s="664"/>
      <c r="G483" s="664"/>
      <c r="H483" s="664"/>
      <c r="I483" s="664"/>
      <c r="J483" s="664"/>
      <c r="K483" s="664"/>
      <c r="L483" s="664"/>
      <c r="M483" s="664"/>
      <c r="N483" s="664"/>
      <c r="O483" s="665"/>
      <c r="P483" s="661" t="s">
        <v>40</v>
      </c>
      <c r="Q483" s="662"/>
      <c r="R483" s="662"/>
      <c r="S483" s="662"/>
      <c r="T483" s="662"/>
      <c r="U483" s="662"/>
      <c r="V483" s="663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64"/>
      <c r="B484" s="664"/>
      <c r="C484" s="664"/>
      <c r="D484" s="664"/>
      <c r="E484" s="664"/>
      <c r="F484" s="664"/>
      <c r="G484" s="664"/>
      <c r="H484" s="664"/>
      <c r="I484" s="664"/>
      <c r="J484" s="664"/>
      <c r="K484" s="664"/>
      <c r="L484" s="664"/>
      <c r="M484" s="664"/>
      <c r="N484" s="664"/>
      <c r="O484" s="665"/>
      <c r="P484" s="661" t="s">
        <v>40</v>
      </c>
      <c r="Q484" s="662"/>
      <c r="R484" s="662"/>
      <c r="S484" s="662"/>
      <c r="T484" s="662"/>
      <c r="U484" s="662"/>
      <c r="V484" s="663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 x14ac:dyDescent="0.2">
      <c r="A485" s="654" t="s">
        <v>750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54"/>
      <c r="AB485" s="54"/>
      <c r="AC485" s="54"/>
    </row>
    <row r="486" spans="1:68" ht="16.5" customHeight="1" x14ac:dyDescent="0.25">
      <c r="A486" s="655" t="s">
        <v>750</v>
      </c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  <c r="AA486" s="65"/>
      <c r="AB486" s="65"/>
      <c r="AC486" s="79"/>
    </row>
    <row r="487" spans="1:68" ht="14.25" customHeight="1" x14ac:dyDescent="0.25">
      <c r="A487" s="656" t="s">
        <v>114</v>
      </c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6"/>
      <c r="P487" s="656"/>
      <c r="Q487" s="656"/>
      <c r="R487" s="656"/>
      <c r="S487" s="656"/>
      <c r="T487" s="656"/>
      <c r="U487" s="656"/>
      <c r="V487" s="656"/>
      <c r="W487" s="656"/>
      <c r="X487" s="656"/>
      <c r="Y487" s="656"/>
      <c r="Z487" s="656"/>
      <c r="AA487" s="66"/>
      <c r="AB487" s="66"/>
      <c r="AC487" s="80"/>
    </row>
    <row r="488" spans="1:68" ht="27" customHeight="1" x14ac:dyDescent="0.25">
      <c r="A488" s="63" t="s">
        <v>751</v>
      </c>
      <c r="B488" s="63" t="s">
        <v>752</v>
      </c>
      <c r="C488" s="36">
        <v>4301011763</v>
      </c>
      <c r="D488" s="657">
        <v>4640242181011</v>
      </c>
      <c r="E488" s="657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899" t="s">
        <v>753</v>
      </c>
      <c r="Q488" s="659"/>
      <c r="R488" s="659"/>
      <c r="S488" s="659"/>
      <c r="T488" s="66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755</v>
      </c>
      <c r="B489" s="63" t="s">
        <v>756</v>
      </c>
      <c r="C489" s="36">
        <v>4301011585</v>
      </c>
      <c r="D489" s="657">
        <v>4640242180441</v>
      </c>
      <c r="E489" s="65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757</v>
      </c>
      <c r="Q489" s="659"/>
      <c r="R489" s="659"/>
      <c r="S489" s="659"/>
      <c r="T489" s="6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759</v>
      </c>
      <c r="B490" s="63" t="s">
        <v>760</v>
      </c>
      <c r="C490" s="36">
        <v>4301011584</v>
      </c>
      <c r="D490" s="657">
        <v>4640242180564</v>
      </c>
      <c r="E490" s="65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761</v>
      </c>
      <c r="Q490" s="659"/>
      <c r="R490" s="659"/>
      <c r="S490" s="659"/>
      <c r="T490" s="6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4"/>
      <c r="B491" s="664"/>
      <c r="C491" s="664"/>
      <c r="D491" s="664"/>
      <c r="E491" s="664"/>
      <c r="F491" s="664"/>
      <c r="G491" s="664"/>
      <c r="H491" s="664"/>
      <c r="I491" s="664"/>
      <c r="J491" s="664"/>
      <c r="K491" s="664"/>
      <c r="L491" s="664"/>
      <c r="M491" s="664"/>
      <c r="N491" s="664"/>
      <c r="O491" s="665"/>
      <c r="P491" s="661" t="s">
        <v>40</v>
      </c>
      <c r="Q491" s="662"/>
      <c r="R491" s="662"/>
      <c r="S491" s="662"/>
      <c r="T491" s="662"/>
      <c r="U491" s="662"/>
      <c r="V491" s="663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4"/>
      <c r="B492" s="664"/>
      <c r="C492" s="664"/>
      <c r="D492" s="664"/>
      <c r="E492" s="664"/>
      <c r="F492" s="664"/>
      <c r="G492" s="664"/>
      <c r="H492" s="664"/>
      <c r="I492" s="664"/>
      <c r="J492" s="664"/>
      <c r="K492" s="664"/>
      <c r="L492" s="664"/>
      <c r="M492" s="664"/>
      <c r="N492" s="664"/>
      <c r="O492" s="665"/>
      <c r="P492" s="661" t="s">
        <v>40</v>
      </c>
      <c r="Q492" s="662"/>
      <c r="R492" s="662"/>
      <c r="S492" s="662"/>
      <c r="T492" s="662"/>
      <c r="U492" s="662"/>
      <c r="V492" s="663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customHeight="1" x14ac:dyDescent="0.25">
      <c r="A493" s="656" t="s">
        <v>153</v>
      </c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6"/>
      <c r="P493" s="656"/>
      <c r="Q493" s="656"/>
      <c r="R493" s="656"/>
      <c r="S493" s="656"/>
      <c r="T493" s="656"/>
      <c r="U493" s="656"/>
      <c r="V493" s="656"/>
      <c r="W493" s="656"/>
      <c r="X493" s="656"/>
      <c r="Y493" s="656"/>
      <c r="Z493" s="656"/>
      <c r="AA493" s="66"/>
      <c r="AB493" s="66"/>
      <c r="AC493" s="80"/>
    </row>
    <row r="494" spans="1:68" ht="27" customHeight="1" x14ac:dyDescent="0.25">
      <c r="A494" s="63" t="s">
        <v>763</v>
      </c>
      <c r="B494" s="63" t="s">
        <v>764</v>
      </c>
      <c r="C494" s="36">
        <v>4301020269</v>
      </c>
      <c r="D494" s="657">
        <v>4640242180519</v>
      </c>
      <c r="E494" s="657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902" t="s">
        <v>765</v>
      </c>
      <c r="Q494" s="659"/>
      <c r="R494" s="659"/>
      <c r="S494" s="659"/>
      <c r="T494" s="66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763</v>
      </c>
      <c r="B495" s="63" t="s">
        <v>767</v>
      </c>
      <c r="C495" s="36">
        <v>4301020400</v>
      </c>
      <c r="D495" s="657">
        <v>4640242180519</v>
      </c>
      <c r="E495" s="6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903" t="s">
        <v>768</v>
      </c>
      <c r="Q495" s="659"/>
      <c r="R495" s="659"/>
      <c r="S495" s="659"/>
      <c r="T495" s="6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770</v>
      </c>
      <c r="B496" s="63" t="s">
        <v>771</v>
      </c>
      <c r="C496" s="36">
        <v>4301020260</v>
      </c>
      <c r="D496" s="657">
        <v>4640242180526</v>
      </c>
      <c r="E496" s="657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904" t="s">
        <v>772</v>
      </c>
      <c r="Q496" s="659"/>
      <c r="R496" s="659"/>
      <c r="S496" s="659"/>
      <c r="T496" s="66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773</v>
      </c>
      <c r="B497" s="63" t="s">
        <v>774</v>
      </c>
      <c r="C497" s="36">
        <v>4301020295</v>
      </c>
      <c r="D497" s="657">
        <v>4640242181363</v>
      </c>
      <c r="E497" s="657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905" t="s">
        <v>775</v>
      </c>
      <c r="Q497" s="659"/>
      <c r="R497" s="659"/>
      <c r="S497" s="659"/>
      <c r="T497" s="66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4"/>
      <c r="B498" s="664"/>
      <c r="C498" s="664"/>
      <c r="D498" s="664"/>
      <c r="E498" s="664"/>
      <c r="F498" s="664"/>
      <c r="G498" s="664"/>
      <c r="H498" s="664"/>
      <c r="I498" s="664"/>
      <c r="J498" s="664"/>
      <c r="K498" s="664"/>
      <c r="L498" s="664"/>
      <c r="M498" s="664"/>
      <c r="N498" s="664"/>
      <c r="O498" s="665"/>
      <c r="P498" s="661" t="s">
        <v>40</v>
      </c>
      <c r="Q498" s="662"/>
      <c r="R498" s="662"/>
      <c r="S498" s="662"/>
      <c r="T498" s="662"/>
      <c r="U498" s="662"/>
      <c r="V498" s="663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x14ac:dyDescent="0.2">
      <c r="A499" s="664"/>
      <c r="B499" s="664"/>
      <c r="C499" s="664"/>
      <c r="D499" s="664"/>
      <c r="E499" s="664"/>
      <c r="F499" s="664"/>
      <c r="G499" s="664"/>
      <c r="H499" s="664"/>
      <c r="I499" s="664"/>
      <c r="J499" s="664"/>
      <c r="K499" s="664"/>
      <c r="L499" s="664"/>
      <c r="M499" s="664"/>
      <c r="N499" s="664"/>
      <c r="O499" s="665"/>
      <c r="P499" s="661" t="s">
        <v>40</v>
      </c>
      <c r="Q499" s="662"/>
      <c r="R499" s="662"/>
      <c r="S499" s="662"/>
      <c r="T499" s="662"/>
      <c r="U499" s="662"/>
      <c r="V499" s="663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 x14ac:dyDescent="0.25">
      <c r="A500" s="656" t="s">
        <v>78</v>
      </c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6"/>
      <c r="P500" s="656"/>
      <c r="Q500" s="656"/>
      <c r="R500" s="656"/>
      <c r="S500" s="656"/>
      <c r="T500" s="656"/>
      <c r="U500" s="656"/>
      <c r="V500" s="656"/>
      <c r="W500" s="656"/>
      <c r="X500" s="656"/>
      <c r="Y500" s="656"/>
      <c r="Z500" s="656"/>
      <c r="AA500" s="66"/>
      <c r="AB500" s="66"/>
      <c r="AC500" s="80"/>
    </row>
    <row r="501" spans="1:68" ht="27" customHeight="1" x14ac:dyDescent="0.25">
      <c r="A501" s="63" t="s">
        <v>777</v>
      </c>
      <c r="B501" s="63" t="s">
        <v>778</v>
      </c>
      <c r="C501" s="36">
        <v>4301031280</v>
      </c>
      <c r="D501" s="657">
        <v>4640242180816</v>
      </c>
      <c r="E501" s="657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906" t="s">
        <v>779</v>
      </c>
      <c r="Q501" s="659"/>
      <c r="R501" s="659"/>
      <c r="S501" s="659"/>
      <c r="T501" s="66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781</v>
      </c>
      <c r="B502" s="63" t="s">
        <v>782</v>
      </c>
      <c r="C502" s="36">
        <v>4301031244</v>
      </c>
      <c r="D502" s="657">
        <v>4640242180595</v>
      </c>
      <c r="E502" s="657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907" t="s">
        <v>783</v>
      </c>
      <c r="Q502" s="659"/>
      <c r="R502" s="659"/>
      <c r="S502" s="659"/>
      <c r="T502" s="66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4"/>
      <c r="B503" s="664"/>
      <c r="C503" s="664"/>
      <c r="D503" s="664"/>
      <c r="E503" s="664"/>
      <c r="F503" s="664"/>
      <c r="G503" s="664"/>
      <c r="H503" s="664"/>
      <c r="I503" s="664"/>
      <c r="J503" s="664"/>
      <c r="K503" s="664"/>
      <c r="L503" s="664"/>
      <c r="M503" s="664"/>
      <c r="N503" s="664"/>
      <c r="O503" s="665"/>
      <c r="P503" s="661" t="s">
        <v>40</v>
      </c>
      <c r="Q503" s="662"/>
      <c r="R503" s="662"/>
      <c r="S503" s="662"/>
      <c r="T503" s="662"/>
      <c r="U503" s="662"/>
      <c r="V503" s="663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4"/>
      <c r="B504" s="664"/>
      <c r="C504" s="664"/>
      <c r="D504" s="664"/>
      <c r="E504" s="664"/>
      <c r="F504" s="664"/>
      <c r="G504" s="664"/>
      <c r="H504" s="664"/>
      <c r="I504" s="664"/>
      <c r="J504" s="664"/>
      <c r="K504" s="664"/>
      <c r="L504" s="664"/>
      <c r="M504" s="664"/>
      <c r="N504" s="664"/>
      <c r="O504" s="665"/>
      <c r="P504" s="661" t="s">
        <v>40</v>
      </c>
      <c r="Q504" s="662"/>
      <c r="R504" s="662"/>
      <c r="S504" s="662"/>
      <c r="T504" s="662"/>
      <c r="U504" s="662"/>
      <c r="V504" s="663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6" t="s">
        <v>85</v>
      </c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6"/>
      <c r="P505" s="656"/>
      <c r="Q505" s="656"/>
      <c r="R505" s="656"/>
      <c r="S505" s="656"/>
      <c r="T505" s="656"/>
      <c r="U505" s="656"/>
      <c r="V505" s="656"/>
      <c r="W505" s="656"/>
      <c r="X505" s="656"/>
      <c r="Y505" s="656"/>
      <c r="Z505" s="656"/>
      <c r="AA505" s="66"/>
      <c r="AB505" s="66"/>
      <c r="AC505" s="80"/>
    </row>
    <row r="506" spans="1:68" ht="27" customHeight="1" x14ac:dyDescent="0.25">
      <c r="A506" s="63" t="s">
        <v>785</v>
      </c>
      <c r="B506" s="63" t="s">
        <v>786</v>
      </c>
      <c r="C506" s="36">
        <v>4301052046</v>
      </c>
      <c r="D506" s="657">
        <v>4640242180533</v>
      </c>
      <c r="E506" s="657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908" t="s">
        <v>787</v>
      </c>
      <c r="Q506" s="659"/>
      <c r="R506" s="659"/>
      <c r="S506" s="659"/>
      <c r="T506" s="66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785</v>
      </c>
      <c r="B507" s="63" t="s">
        <v>789</v>
      </c>
      <c r="C507" s="36">
        <v>4301051887</v>
      </c>
      <c r="D507" s="657">
        <v>4640242180533</v>
      </c>
      <c r="E507" s="657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909" t="s">
        <v>787</v>
      </c>
      <c r="Q507" s="659"/>
      <c r="R507" s="659"/>
      <c r="S507" s="659"/>
      <c r="T507" s="6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664"/>
      <c r="B508" s="664"/>
      <c r="C508" s="664"/>
      <c r="D508" s="664"/>
      <c r="E508" s="664"/>
      <c r="F508" s="664"/>
      <c r="G508" s="664"/>
      <c r="H508" s="664"/>
      <c r="I508" s="664"/>
      <c r="J508" s="664"/>
      <c r="K508" s="664"/>
      <c r="L508" s="664"/>
      <c r="M508" s="664"/>
      <c r="N508" s="664"/>
      <c r="O508" s="665"/>
      <c r="P508" s="661" t="s">
        <v>40</v>
      </c>
      <c r="Q508" s="662"/>
      <c r="R508" s="662"/>
      <c r="S508" s="662"/>
      <c r="T508" s="662"/>
      <c r="U508" s="662"/>
      <c r="V508" s="663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664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664"/>
      <c r="M509" s="664"/>
      <c r="N509" s="664"/>
      <c r="O509" s="665"/>
      <c r="P509" s="661" t="s">
        <v>40</v>
      </c>
      <c r="Q509" s="662"/>
      <c r="R509" s="662"/>
      <c r="S509" s="662"/>
      <c r="T509" s="662"/>
      <c r="U509" s="662"/>
      <c r="V509" s="663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656" t="s">
        <v>188</v>
      </c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6"/>
      <c r="P510" s="656"/>
      <c r="Q510" s="656"/>
      <c r="R510" s="656"/>
      <c r="S510" s="656"/>
      <c r="T510" s="656"/>
      <c r="U510" s="656"/>
      <c r="V510" s="656"/>
      <c r="W510" s="656"/>
      <c r="X510" s="656"/>
      <c r="Y510" s="656"/>
      <c r="Z510" s="656"/>
      <c r="AA510" s="66"/>
      <c r="AB510" s="66"/>
      <c r="AC510" s="80"/>
    </row>
    <row r="511" spans="1:68" ht="27" customHeight="1" x14ac:dyDescent="0.25">
      <c r="A511" s="63" t="s">
        <v>790</v>
      </c>
      <c r="B511" s="63" t="s">
        <v>791</v>
      </c>
      <c r="C511" s="36">
        <v>4301060485</v>
      </c>
      <c r="D511" s="657">
        <v>4640242180120</v>
      </c>
      <c r="E511" s="657"/>
      <c r="F511" s="62">
        <v>1.3</v>
      </c>
      <c r="G511" s="37">
        <v>6</v>
      </c>
      <c r="H511" s="62">
        <v>7.8</v>
      </c>
      <c r="I511" s="62">
        <v>8.2349999999999994</v>
      </c>
      <c r="J511" s="37">
        <v>64</v>
      </c>
      <c r="K511" s="37" t="s">
        <v>119</v>
      </c>
      <c r="L511" s="37" t="s">
        <v>45</v>
      </c>
      <c r="M511" s="38" t="s">
        <v>89</v>
      </c>
      <c r="N511" s="38"/>
      <c r="O511" s="37">
        <v>40</v>
      </c>
      <c r="P511" s="910" t="s">
        <v>792</v>
      </c>
      <c r="Q511" s="659"/>
      <c r="R511" s="659"/>
      <c r="S511" s="659"/>
      <c r="T511" s="6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790</v>
      </c>
      <c r="B512" s="63" t="s">
        <v>794</v>
      </c>
      <c r="C512" s="36">
        <v>4301060496</v>
      </c>
      <c r="D512" s="657">
        <v>4640242180120</v>
      </c>
      <c r="E512" s="657"/>
      <c r="F512" s="62">
        <v>1.5</v>
      </c>
      <c r="G512" s="37">
        <v>6</v>
      </c>
      <c r="H512" s="62">
        <v>9</v>
      </c>
      <c r="I512" s="62">
        <v>9.4350000000000005</v>
      </c>
      <c r="J512" s="37">
        <v>64</v>
      </c>
      <c r="K512" s="37" t="s">
        <v>119</v>
      </c>
      <c r="L512" s="37" t="s">
        <v>45</v>
      </c>
      <c r="M512" s="38" t="s">
        <v>105</v>
      </c>
      <c r="N512" s="38"/>
      <c r="O512" s="37">
        <v>40</v>
      </c>
      <c r="P512" s="911" t="s">
        <v>795</v>
      </c>
      <c r="Q512" s="659"/>
      <c r="R512" s="659"/>
      <c r="S512" s="659"/>
      <c r="T512" s="6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796</v>
      </c>
      <c r="B513" s="63" t="s">
        <v>797</v>
      </c>
      <c r="C513" s="36">
        <v>4301060486</v>
      </c>
      <c r="D513" s="657">
        <v>4640242180137</v>
      </c>
      <c r="E513" s="657"/>
      <c r="F513" s="62">
        <v>1.3</v>
      </c>
      <c r="G513" s="37">
        <v>6</v>
      </c>
      <c r="H513" s="62">
        <v>7.8</v>
      </c>
      <c r="I513" s="62">
        <v>8.2349999999999994</v>
      </c>
      <c r="J513" s="37">
        <v>64</v>
      </c>
      <c r="K513" s="37" t="s">
        <v>119</v>
      </c>
      <c r="L513" s="37" t="s">
        <v>45</v>
      </c>
      <c r="M513" s="38" t="s">
        <v>89</v>
      </c>
      <c r="N513" s="38"/>
      <c r="O513" s="37">
        <v>40</v>
      </c>
      <c r="P513" s="912" t="s">
        <v>798</v>
      </c>
      <c r="Q513" s="659"/>
      <c r="R513" s="659"/>
      <c r="S513" s="659"/>
      <c r="T513" s="6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796</v>
      </c>
      <c r="B514" s="63" t="s">
        <v>800</v>
      </c>
      <c r="C514" s="36">
        <v>4301060498</v>
      </c>
      <c r="D514" s="657">
        <v>4640242180137</v>
      </c>
      <c r="E514" s="657"/>
      <c r="F514" s="62">
        <v>1.5</v>
      </c>
      <c r="G514" s="37">
        <v>6</v>
      </c>
      <c r="H514" s="62">
        <v>9</v>
      </c>
      <c r="I514" s="62">
        <v>9.4350000000000005</v>
      </c>
      <c r="J514" s="37">
        <v>64</v>
      </c>
      <c r="K514" s="37" t="s">
        <v>119</v>
      </c>
      <c r="L514" s="37" t="s">
        <v>45</v>
      </c>
      <c r="M514" s="38" t="s">
        <v>105</v>
      </c>
      <c r="N514" s="38"/>
      <c r="O514" s="37">
        <v>40</v>
      </c>
      <c r="P514" s="913" t="s">
        <v>801</v>
      </c>
      <c r="Q514" s="659"/>
      <c r="R514" s="659"/>
      <c r="S514" s="659"/>
      <c r="T514" s="6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4"/>
      <c r="B515" s="664"/>
      <c r="C515" s="664"/>
      <c r="D515" s="664"/>
      <c r="E515" s="664"/>
      <c r="F515" s="664"/>
      <c r="G515" s="664"/>
      <c r="H515" s="664"/>
      <c r="I515" s="664"/>
      <c r="J515" s="664"/>
      <c r="K515" s="664"/>
      <c r="L515" s="664"/>
      <c r="M515" s="664"/>
      <c r="N515" s="664"/>
      <c r="O515" s="665"/>
      <c r="P515" s="661" t="s">
        <v>40</v>
      </c>
      <c r="Q515" s="662"/>
      <c r="R515" s="662"/>
      <c r="S515" s="662"/>
      <c r="T515" s="662"/>
      <c r="U515" s="662"/>
      <c r="V515" s="663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664"/>
      <c r="B516" s="664"/>
      <c r="C516" s="664"/>
      <c r="D516" s="664"/>
      <c r="E516" s="664"/>
      <c r="F516" s="664"/>
      <c r="G516" s="664"/>
      <c r="H516" s="664"/>
      <c r="I516" s="664"/>
      <c r="J516" s="664"/>
      <c r="K516" s="664"/>
      <c r="L516" s="664"/>
      <c r="M516" s="664"/>
      <c r="N516" s="664"/>
      <c r="O516" s="665"/>
      <c r="P516" s="661" t="s">
        <v>40</v>
      </c>
      <c r="Q516" s="662"/>
      <c r="R516" s="662"/>
      <c r="S516" s="662"/>
      <c r="T516" s="662"/>
      <c r="U516" s="662"/>
      <c r="V516" s="663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 x14ac:dyDescent="0.25">
      <c r="A517" s="655" t="s">
        <v>802</v>
      </c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  <c r="AA517" s="65"/>
      <c r="AB517" s="65"/>
      <c r="AC517" s="79"/>
    </row>
    <row r="518" spans="1:68" ht="14.25" customHeight="1" x14ac:dyDescent="0.25">
      <c r="A518" s="656" t="s">
        <v>153</v>
      </c>
      <c r="B518" s="656"/>
      <c r="C518" s="656"/>
      <c r="D518" s="656"/>
      <c r="E518" s="656"/>
      <c r="F518" s="656"/>
      <c r="G518" s="656"/>
      <c r="H518" s="656"/>
      <c r="I518" s="656"/>
      <c r="J518" s="656"/>
      <c r="K518" s="656"/>
      <c r="L518" s="656"/>
      <c r="M518" s="656"/>
      <c r="N518" s="656"/>
      <c r="O518" s="656"/>
      <c r="P518" s="656"/>
      <c r="Q518" s="656"/>
      <c r="R518" s="656"/>
      <c r="S518" s="656"/>
      <c r="T518" s="656"/>
      <c r="U518" s="656"/>
      <c r="V518" s="656"/>
      <c r="W518" s="656"/>
      <c r="X518" s="656"/>
      <c r="Y518" s="656"/>
      <c r="Z518" s="656"/>
      <c r="AA518" s="66"/>
      <c r="AB518" s="66"/>
      <c r="AC518" s="80"/>
    </row>
    <row r="519" spans="1:68" ht="27" customHeight="1" x14ac:dyDescent="0.25">
      <c r="A519" s="63" t="s">
        <v>803</v>
      </c>
      <c r="B519" s="63" t="s">
        <v>804</v>
      </c>
      <c r="C519" s="36">
        <v>4301020314</v>
      </c>
      <c r="D519" s="657">
        <v>4640242180090</v>
      </c>
      <c r="E519" s="657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914" t="s">
        <v>805</v>
      </c>
      <c r="Q519" s="659"/>
      <c r="R519" s="659"/>
      <c r="S519" s="659"/>
      <c r="T519" s="6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664"/>
      <c r="B520" s="664"/>
      <c r="C520" s="664"/>
      <c r="D520" s="664"/>
      <c r="E520" s="664"/>
      <c r="F520" s="664"/>
      <c r="G520" s="664"/>
      <c r="H520" s="664"/>
      <c r="I520" s="664"/>
      <c r="J520" s="664"/>
      <c r="K520" s="664"/>
      <c r="L520" s="664"/>
      <c r="M520" s="664"/>
      <c r="N520" s="664"/>
      <c r="O520" s="665"/>
      <c r="P520" s="661" t="s">
        <v>40</v>
      </c>
      <c r="Q520" s="662"/>
      <c r="R520" s="662"/>
      <c r="S520" s="662"/>
      <c r="T520" s="662"/>
      <c r="U520" s="662"/>
      <c r="V520" s="6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664"/>
      <c r="B521" s="664"/>
      <c r="C521" s="664"/>
      <c r="D521" s="664"/>
      <c r="E521" s="664"/>
      <c r="F521" s="664"/>
      <c r="G521" s="664"/>
      <c r="H521" s="664"/>
      <c r="I521" s="664"/>
      <c r="J521" s="664"/>
      <c r="K521" s="664"/>
      <c r="L521" s="664"/>
      <c r="M521" s="664"/>
      <c r="N521" s="664"/>
      <c r="O521" s="665"/>
      <c r="P521" s="661" t="s">
        <v>40</v>
      </c>
      <c r="Q521" s="662"/>
      <c r="R521" s="662"/>
      <c r="S521" s="662"/>
      <c r="T521" s="662"/>
      <c r="U521" s="662"/>
      <c r="V521" s="6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664"/>
      <c r="B522" s="664"/>
      <c r="C522" s="664"/>
      <c r="D522" s="664"/>
      <c r="E522" s="664"/>
      <c r="F522" s="664"/>
      <c r="G522" s="664"/>
      <c r="H522" s="664"/>
      <c r="I522" s="664"/>
      <c r="J522" s="664"/>
      <c r="K522" s="664"/>
      <c r="L522" s="664"/>
      <c r="M522" s="664"/>
      <c r="N522" s="664"/>
      <c r="O522" s="918"/>
      <c r="P522" s="915" t="s">
        <v>33</v>
      </c>
      <c r="Q522" s="916"/>
      <c r="R522" s="916"/>
      <c r="S522" s="916"/>
      <c r="T522" s="916"/>
      <c r="U522" s="916"/>
      <c r="V522" s="917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0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0</v>
      </c>
      <c r="Z522" s="42"/>
      <c r="AA522" s="67"/>
      <c r="AB522" s="67"/>
      <c r="AC522" s="67"/>
    </row>
    <row r="523" spans="1:68" x14ac:dyDescent="0.2">
      <c r="A523" s="664"/>
      <c r="B523" s="664"/>
      <c r="C523" s="664"/>
      <c r="D523" s="664"/>
      <c r="E523" s="664"/>
      <c r="F523" s="664"/>
      <c r="G523" s="664"/>
      <c r="H523" s="664"/>
      <c r="I523" s="664"/>
      <c r="J523" s="664"/>
      <c r="K523" s="664"/>
      <c r="L523" s="664"/>
      <c r="M523" s="664"/>
      <c r="N523" s="664"/>
      <c r="O523" s="918"/>
      <c r="P523" s="915" t="s">
        <v>34</v>
      </c>
      <c r="Q523" s="916"/>
      <c r="R523" s="916"/>
      <c r="S523" s="916"/>
      <c r="T523" s="916"/>
      <c r="U523" s="916"/>
      <c r="V523" s="917"/>
      <c r="W523" s="42" t="s">
        <v>0</v>
      </c>
      <c r="X523" s="43">
        <f>IFERROR(SUM(BM22:BM519),"0")</f>
        <v>0</v>
      </c>
      <c r="Y523" s="43">
        <f>IFERROR(SUM(BN22:BN519),"0")</f>
        <v>0</v>
      </c>
      <c r="Z523" s="42"/>
      <c r="AA523" s="67"/>
      <c r="AB523" s="67"/>
      <c r="AC523" s="67"/>
    </row>
    <row r="524" spans="1:68" x14ac:dyDescent="0.2">
      <c r="A524" s="664"/>
      <c r="B524" s="664"/>
      <c r="C524" s="664"/>
      <c r="D524" s="664"/>
      <c r="E524" s="664"/>
      <c r="F524" s="664"/>
      <c r="G524" s="664"/>
      <c r="H524" s="664"/>
      <c r="I524" s="664"/>
      <c r="J524" s="664"/>
      <c r="K524" s="664"/>
      <c r="L524" s="664"/>
      <c r="M524" s="664"/>
      <c r="N524" s="664"/>
      <c r="O524" s="918"/>
      <c r="P524" s="915" t="s">
        <v>35</v>
      </c>
      <c r="Q524" s="916"/>
      <c r="R524" s="916"/>
      <c r="S524" s="916"/>
      <c r="T524" s="916"/>
      <c r="U524" s="916"/>
      <c r="V524" s="917"/>
      <c r="W524" s="42" t="s">
        <v>20</v>
      </c>
      <c r="X524" s="44">
        <f>ROUNDUP(SUM(BO22:BO519),0)</f>
        <v>0</v>
      </c>
      <c r="Y524" s="44">
        <f>ROUNDUP(SUM(BP22:BP519),0)</f>
        <v>0</v>
      </c>
      <c r="Z524" s="42"/>
      <c r="AA524" s="67"/>
      <c r="AB524" s="67"/>
      <c r="AC524" s="67"/>
    </row>
    <row r="525" spans="1:68" x14ac:dyDescent="0.2">
      <c r="A525" s="664"/>
      <c r="B525" s="664"/>
      <c r="C525" s="664"/>
      <c r="D525" s="664"/>
      <c r="E525" s="664"/>
      <c r="F525" s="664"/>
      <c r="G525" s="664"/>
      <c r="H525" s="664"/>
      <c r="I525" s="664"/>
      <c r="J525" s="664"/>
      <c r="K525" s="664"/>
      <c r="L525" s="664"/>
      <c r="M525" s="664"/>
      <c r="N525" s="664"/>
      <c r="O525" s="918"/>
      <c r="P525" s="915" t="s">
        <v>36</v>
      </c>
      <c r="Q525" s="916"/>
      <c r="R525" s="916"/>
      <c r="S525" s="916"/>
      <c r="T525" s="916"/>
      <c r="U525" s="916"/>
      <c r="V525" s="917"/>
      <c r="W525" s="42" t="s">
        <v>0</v>
      </c>
      <c r="X525" s="43">
        <f>GrossWeightTotal+PalletQtyTotal*25</f>
        <v>0</v>
      </c>
      <c r="Y525" s="43">
        <f>GrossWeightTotalR+PalletQtyTotalR*25</f>
        <v>0</v>
      </c>
      <c r="Z525" s="42"/>
      <c r="AA525" s="67"/>
      <c r="AB525" s="67"/>
      <c r="AC525" s="67"/>
    </row>
    <row r="526" spans="1:68" x14ac:dyDescent="0.2">
      <c r="A526" s="664"/>
      <c r="B526" s="664"/>
      <c r="C526" s="664"/>
      <c r="D526" s="664"/>
      <c r="E526" s="664"/>
      <c r="F526" s="664"/>
      <c r="G526" s="664"/>
      <c r="H526" s="664"/>
      <c r="I526" s="664"/>
      <c r="J526" s="664"/>
      <c r="K526" s="664"/>
      <c r="L526" s="664"/>
      <c r="M526" s="664"/>
      <c r="N526" s="664"/>
      <c r="O526" s="918"/>
      <c r="P526" s="915" t="s">
        <v>37</v>
      </c>
      <c r="Q526" s="916"/>
      <c r="R526" s="916"/>
      <c r="S526" s="916"/>
      <c r="T526" s="916"/>
      <c r="U526" s="916"/>
      <c r="V526" s="917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0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0</v>
      </c>
      <c r="Z526" s="42"/>
      <c r="AA526" s="67"/>
      <c r="AB526" s="67"/>
      <c r="AC526" s="67"/>
    </row>
    <row r="527" spans="1:68" ht="14.25" x14ac:dyDescent="0.2">
      <c r="A527" s="664"/>
      <c r="B527" s="664"/>
      <c r="C527" s="664"/>
      <c r="D527" s="664"/>
      <c r="E527" s="664"/>
      <c r="F527" s="664"/>
      <c r="G527" s="664"/>
      <c r="H527" s="664"/>
      <c r="I527" s="664"/>
      <c r="J527" s="664"/>
      <c r="K527" s="664"/>
      <c r="L527" s="664"/>
      <c r="M527" s="664"/>
      <c r="N527" s="664"/>
      <c r="O527" s="918"/>
      <c r="P527" s="915" t="s">
        <v>38</v>
      </c>
      <c r="Q527" s="916"/>
      <c r="R527" s="916"/>
      <c r="S527" s="916"/>
      <c r="T527" s="916"/>
      <c r="U527" s="916"/>
      <c r="V527" s="917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0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77</v>
      </c>
      <c r="C529" s="919" t="s">
        <v>112</v>
      </c>
      <c r="D529" s="919" t="s">
        <v>112</v>
      </c>
      <c r="E529" s="919" t="s">
        <v>112</v>
      </c>
      <c r="F529" s="919" t="s">
        <v>112</v>
      </c>
      <c r="G529" s="919" t="s">
        <v>112</v>
      </c>
      <c r="H529" s="919" t="s">
        <v>112</v>
      </c>
      <c r="I529" s="919" t="s">
        <v>282</v>
      </c>
      <c r="J529" s="919" t="s">
        <v>282</v>
      </c>
      <c r="K529" s="919" t="s">
        <v>282</v>
      </c>
      <c r="L529" s="919" t="s">
        <v>282</v>
      </c>
      <c r="M529" s="919" t="s">
        <v>282</v>
      </c>
      <c r="N529" s="920"/>
      <c r="O529" s="919" t="s">
        <v>282</v>
      </c>
      <c r="P529" s="919" t="s">
        <v>282</v>
      </c>
      <c r="Q529" s="919" t="s">
        <v>282</v>
      </c>
      <c r="R529" s="919" t="s">
        <v>282</v>
      </c>
      <c r="S529" s="919" t="s">
        <v>282</v>
      </c>
      <c r="T529" s="919" t="s">
        <v>282</v>
      </c>
      <c r="U529" s="919" t="s">
        <v>568</v>
      </c>
      <c r="V529" s="919" t="s">
        <v>568</v>
      </c>
      <c r="W529" s="919" t="s">
        <v>625</v>
      </c>
      <c r="X529" s="919" t="s">
        <v>625</v>
      </c>
      <c r="Y529" s="919" t="s">
        <v>625</v>
      </c>
      <c r="Z529" s="919" t="s">
        <v>625</v>
      </c>
      <c r="AA529" s="85" t="s">
        <v>684</v>
      </c>
      <c r="AB529" s="919" t="s">
        <v>750</v>
      </c>
      <c r="AC529" s="919" t="s">
        <v>750</v>
      </c>
      <c r="AF529" s="1"/>
    </row>
    <row r="530" spans="1:32" ht="14.25" customHeight="1" thickTop="1" x14ac:dyDescent="0.2">
      <c r="A530" s="921" t="s">
        <v>10</v>
      </c>
      <c r="B530" s="919" t="s">
        <v>77</v>
      </c>
      <c r="C530" s="919" t="s">
        <v>113</v>
      </c>
      <c r="D530" s="919" t="s">
        <v>133</v>
      </c>
      <c r="E530" s="919" t="s">
        <v>195</v>
      </c>
      <c r="F530" s="919" t="s">
        <v>220</v>
      </c>
      <c r="G530" s="919" t="s">
        <v>258</v>
      </c>
      <c r="H530" s="919" t="s">
        <v>112</v>
      </c>
      <c r="I530" s="919" t="s">
        <v>283</v>
      </c>
      <c r="J530" s="919" t="s">
        <v>323</v>
      </c>
      <c r="K530" s="919" t="s">
        <v>384</v>
      </c>
      <c r="L530" s="919" t="s">
        <v>420</v>
      </c>
      <c r="M530" s="919" t="s">
        <v>436</v>
      </c>
      <c r="N530" s="1"/>
      <c r="O530" s="919" t="s">
        <v>449</v>
      </c>
      <c r="P530" s="919" t="s">
        <v>459</v>
      </c>
      <c r="Q530" s="919" t="s">
        <v>466</v>
      </c>
      <c r="R530" s="919" t="s">
        <v>470</v>
      </c>
      <c r="S530" s="919" t="s">
        <v>475</v>
      </c>
      <c r="T530" s="919" t="s">
        <v>558</v>
      </c>
      <c r="U530" s="919" t="s">
        <v>569</v>
      </c>
      <c r="V530" s="919" t="s">
        <v>603</v>
      </c>
      <c r="W530" s="919" t="s">
        <v>626</v>
      </c>
      <c r="X530" s="919" t="s">
        <v>658</v>
      </c>
      <c r="Y530" s="919" t="s">
        <v>676</v>
      </c>
      <c r="Z530" s="919" t="s">
        <v>680</v>
      </c>
      <c r="AA530" s="919" t="s">
        <v>684</v>
      </c>
      <c r="AB530" s="919" t="s">
        <v>750</v>
      </c>
      <c r="AC530" s="919" t="s">
        <v>802</v>
      </c>
      <c r="AF530" s="1"/>
    </row>
    <row r="531" spans="1:32" ht="13.5" thickBot="1" x14ac:dyDescent="0.25">
      <c r="A531" s="922"/>
      <c r="B531" s="919"/>
      <c r="C531" s="919"/>
      <c r="D531" s="919"/>
      <c r="E531" s="919"/>
      <c r="F531" s="919"/>
      <c r="G531" s="919"/>
      <c r="H531" s="919"/>
      <c r="I531" s="919"/>
      <c r="J531" s="919"/>
      <c r="K531" s="919"/>
      <c r="L531" s="919"/>
      <c r="M531" s="919"/>
      <c r="N531" s="1"/>
      <c r="O531" s="919"/>
      <c r="P531" s="919"/>
      <c r="Q531" s="919"/>
      <c r="R531" s="919"/>
      <c r="S531" s="919"/>
      <c r="T531" s="919"/>
      <c r="U531" s="919"/>
      <c r="V531" s="919"/>
      <c r="W531" s="919"/>
      <c r="X531" s="919"/>
      <c r="Y531" s="919"/>
      <c r="Z531" s="919"/>
      <c r="AA531" s="919"/>
      <c r="AB531" s="919"/>
      <c r="AC531" s="919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0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32" s="52">
        <f>IFERROR(Y90*1,"0")+IFERROR(Y91*1,"0")+IFERROR(Y92*1,"0")+IFERROR(Y96*1,"0")+IFERROR(Y97*1,"0")+IFERROR(Y98*1,"0")+IFERROR(Y99*1,"0")+IFERROR(Y100*1,"0")+IFERROR(Y101*1,"0")+IFERROR(Y102*1,"0")</f>
        <v>0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0</v>
      </c>
      <c r="T532" s="52">
        <f>IFERROR(Y346*1,"0")+IFERROR(Y347*1,"0")+IFERROR(Y348*1,"0")</f>
        <v>0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0</v>
      </c>
      <c r="V532" s="52">
        <f>IFERROR(Y379*1,"0")+IFERROR(Y380*1,"0")+IFERROR(Y381*1,"0")+IFERROR(Y382*1,"0")+IFERROR(Y386*1,"0")+IFERROR(Y390*1,"0")+IFERROR(Y391*1,"0")+IFERROR(Y395*1,"0")</f>
        <v>0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0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52">
        <f>IFERROR(Y519*1,"0")</f>
        <v>0</v>
      </c>
      <c r="AF532" s="1"/>
    </row>
  </sheetData>
  <sheetProtection algorithmName="SHA-512" hashValue="3xVCJ247Byh6hbvbn/5LIEoO8U80xYdKm24ahhCyy6rFV7bEkd6o1AhS4ULrViGPAPc2htC3u+UytHJUFsKuAw==" saltValue="28GkRea56zmnZFiSa96Um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64 X357 X354:X355 X92 X58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275 X65" xr:uid="{00000000-0002-0000-0000-000012000000}">
      <formula1>IF(AK54&gt;0,OR(X54=0,AND(IF(X54-AK54&gt;=0,TRUE,FALSE),X54&gt;0,IF(X54/(H54*K54)=ROUND(X54/(H54*K54),0),TRUE,FALSE))),FALSE)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9"/>
    </row>
    <row r="3" spans="2:8" x14ac:dyDescent="0.2">
      <c r="B3" s="53" t="s">
        <v>808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810</v>
      </c>
      <c r="D6" s="53" t="s">
        <v>811</v>
      </c>
      <c r="E6" s="53" t="s">
        <v>45</v>
      </c>
    </row>
    <row r="8" spans="2:8" x14ac:dyDescent="0.2">
      <c r="B8" s="53" t="s">
        <v>76</v>
      </c>
      <c r="C8" s="53" t="s">
        <v>810</v>
      </c>
      <c r="D8" s="53" t="s">
        <v>45</v>
      </c>
      <c r="E8" s="53" t="s">
        <v>45</v>
      </c>
    </row>
    <row r="10" spans="2:8" x14ac:dyDescent="0.2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7lsj/3qDYHZZ2zJR0Tum3utRM0nkFlV6c5HOtykp+2AclRrjECpk7zMbxUoIWSAuykJhwhnrnMVudOGaXyfAiw==" saltValue="bGc7iElz1KCnCVEGRcfH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1042</vt:i4>
      </vt:variant>
    </vt:vector>
  </HeadingPairs>
  <TitlesOfParts>
    <vt:vector size="10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