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A73DE4-F6AE-4EE8-A7BD-39C9BBABEC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N119" i="1"/>
  <c r="BM119" i="1"/>
  <c r="Z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75" i="1" l="1"/>
  <c r="BN75" i="1"/>
  <c r="Z75" i="1"/>
  <c r="BP96" i="1"/>
  <c r="BN96" i="1"/>
  <c r="Z96" i="1"/>
  <c r="BP132" i="1"/>
  <c r="BN132" i="1"/>
  <c r="Z132" i="1"/>
  <c r="BP171" i="1"/>
  <c r="BN171" i="1"/>
  <c r="Z171" i="1"/>
  <c r="BP208" i="1"/>
  <c r="BN208" i="1"/>
  <c r="Z208" i="1"/>
  <c r="BP231" i="1"/>
  <c r="BN231" i="1"/>
  <c r="Z231" i="1"/>
  <c r="BP265" i="1"/>
  <c r="BN265" i="1"/>
  <c r="Z265" i="1"/>
  <c r="BP296" i="1"/>
  <c r="BN296" i="1"/>
  <c r="Z296" i="1"/>
  <c r="BP335" i="1"/>
  <c r="BN335" i="1"/>
  <c r="Z335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X513" i="1"/>
  <c r="Z30" i="1"/>
  <c r="BN30" i="1"/>
  <c r="Z57" i="1"/>
  <c r="BN57" i="1"/>
  <c r="BP91" i="1"/>
  <c r="BN91" i="1"/>
  <c r="Z91" i="1"/>
  <c r="BP107" i="1"/>
  <c r="BN107" i="1"/>
  <c r="Z107" i="1"/>
  <c r="Y160" i="1"/>
  <c r="BP159" i="1"/>
  <c r="BN159" i="1"/>
  <c r="Z159" i="1"/>
  <c r="Z160" i="1" s="1"/>
  <c r="BP163" i="1"/>
  <c r="BN163" i="1"/>
  <c r="Z163" i="1"/>
  <c r="BP196" i="1"/>
  <c r="BN196" i="1"/>
  <c r="Z196" i="1"/>
  <c r="BP220" i="1"/>
  <c r="BN220" i="1"/>
  <c r="Z220" i="1"/>
  <c r="BP254" i="1"/>
  <c r="BN254" i="1"/>
  <c r="Z254" i="1"/>
  <c r="BP266" i="1"/>
  <c r="BN266" i="1"/>
  <c r="Z266" i="1"/>
  <c r="BP312" i="1"/>
  <c r="BN312" i="1"/>
  <c r="Z312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Y65" i="1"/>
  <c r="Z22" i="1"/>
  <c r="Z23" i="1" s="1"/>
  <c r="BN22" i="1"/>
  <c r="BP22" i="1"/>
  <c r="BP125" i="1"/>
  <c r="BN125" i="1"/>
  <c r="Z125" i="1"/>
  <c r="BP153" i="1"/>
  <c r="BN153" i="1"/>
  <c r="Z153" i="1"/>
  <c r="BP169" i="1"/>
  <c r="BN169" i="1"/>
  <c r="Z169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BP294" i="1"/>
  <c r="BN294" i="1"/>
  <c r="Z294" i="1"/>
  <c r="BP306" i="1"/>
  <c r="BN306" i="1"/>
  <c r="Z306" i="1"/>
  <c r="BP326" i="1"/>
  <c r="BN326" i="1"/>
  <c r="Z326" i="1"/>
  <c r="Y337" i="1"/>
  <c r="BP333" i="1"/>
  <c r="BN333" i="1"/>
  <c r="Z333" i="1"/>
  <c r="Y336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Y138" i="1"/>
  <c r="BP136" i="1"/>
  <c r="BN136" i="1"/>
  <c r="Z136" i="1"/>
  <c r="BP165" i="1"/>
  <c r="BN165" i="1"/>
  <c r="Z165" i="1"/>
  <c r="Y179" i="1"/>
  <c r="BP175" i="1"/>
  <c r="BN175" i="1"/>
  <c r="Z17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BP350" i="1"/>
  <c r="BN350" i="1"/>
  <c r="Z350" i="1"/>
  <c r="Y173" i="1"/>
  <c r="Y204" i="1"/>
  <c r="BP325" i="1"/>
  <c r="BN325" i="1"/>
  <c r="Z325" i="1"/>
  <c r="BP327" i="1"/>
  <c r="BN327" i="1"/>
  <c r="Z327" i="1"/>
  <c r="Z330" i="1" s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138" i="1" l="1"/>
  <c r="Z101" i="1"/>
  <c r="Z71" i="1"/>
  <c r="Z58" i="1"/>
  <c r="X516" i="1"/>
  <c r="Z221" i="1"/>
  <c r="Z92" i="1"/>
  <c r="Z496" i="1"/>
  <c r="Z250" i="1"/>
  <c r="Z65" i="1"/>
  <c r="Y517" i="1"/>
  <c r="Y514" i="1"/>
  <c r="Y515" i="1"/>
  <c r="Z32" i="1"/>
  <c r="Z298" i="1"/>
  <c r="Z484" i="1"/>
  <c r="Z355" i="1"/>
  <c r="Z423" i="1"/>
  <c r="Z172" i="1"/>
  <c r="Z122" i="1"/>
  <c r="Z109" i="1"/>
  <c r="Z405" i="1"/>
  <c r="Z308" i="1"/>
  <c r="Z322" i="1"/>
  <c r="Z316" i="1"/>
  <c r="Z491" i="1"/>
  <c r="Z469" i="1"/>
  <c r="Z204" i="1"/>
  <c r="Z80" i="1"/>
  <c r="Z44" i="1"/>
  <c r="Y513" i="1"/>
  <c r="Z216" i="1"/>
  <c r="Z453" i="1"/>
  <c r="Z518" i="1" l="1"/>
  <c r="Y516" i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<sst xmlns="http://schemas.openxmlformats.org/spreadsheetml/2006/main" count="2307" uniqueCount="841">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</sst>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45843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820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Суббота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6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0.45833333333333331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1491</v>
      </c>
      <c r="Y41" s="574">
        <f>IFERROR(IF(X41="",0,CEILING((X41/$H41),1)*$H41),"")</f>
        <v>1501.2</v>
      </c>
      <c r="Z41" s="36">
        <f>IFERROR(IF(Y41=0,"",ROUNDUP(Y41/H41,0)*0.01898),"")</f>
        <v>2.63822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1551.0541666666663</v>
      </c>
      <c r="BN41" s="64">
        <f>IFERROR(Y41*I41/H41,"0")</f>
        <v>1561.665</v>
      </c>
      <c r="BO41" s="64">
        <f>IFERROR(1/J41*(X41/H41),"0")</f>
        <v>2.1571180555555554</v>
      </c>
      <c r="BP41" s="64">
        <f>IFERROR(1/J41*(Y41/H41),"0")</f>
        <v>2.171875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138.05555555555554</v>
      </c>
      <c r="Y44" s="575">
        <f>IFERROR(Y41/H41,"0")+IFERROR(Y42/H42,"0")+IFERROR(Y43/H43,"0")</f>
        <v>139</v>
      </c>
      <c r="Z44" s="575">
        <f>IFERROR(IF(Z41="",0,Z41),"0")+IFERROR(IF(Z42="",0,Z42),"0")+IFERROR(IF(Z43="",0,Z43),"0")</f>
        <v>2.63822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1491</v>
      </c>
      <c r="Y45" s="575">
        <f>IFERROR(SUM(Y41:Y43),"0")</f>
        <v>1501.2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153</v>
      </c>
      <c r="Y53" s="574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159.16249999999999</v>
      </c>
      <c r="BN53" s="64">
        <f t="shared" si="8"/>
        <v>168.52499999999998</v>
      </c>
      <c r="BO53" s="64">
        <f t="shared" si="9"/>
        <v>0.22135416666666666</v>
      </c>
      <c r="BP53" s="64">
        <f t="shared" si="10"/>
        <v>0.23437499999999997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40</v>
      </c>
      <c r="Y55" s="574">
        <f t="shared" si="6"/>
        <v>40</v>
      </c>
      <c r="Z55" s="36">
        <f>IFERROR(IF(Y55=0,"",ROUNDUP(Y55/H55,0)*0.00902),"")</f>
        <v>9.0200000000000002E-2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42.1</v>
      </c>
      <c r="BN55" s="64">
        <f t="shared" si="8"/>
        <v>42.1</v>
      </c>
      <c r="BO55" s="64">
        <f t="shared" si="9"/>
        <v>7.575757575757576E-2</v>
      </c>
      <c r="BP55" s="64">
        <f t="shared" si="10"/>
        <v>7.575757575757576E-2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24.166666666666664</v>
      </c>
      <c r="Y58" s="575">
        <f>IFERROR(Y52/H52,"0")+IFERROR(Y53/H53,"0")+IFERROR(Y54/H54,"0")+IFERROR(Y55/H55,"0")+IFERROR(Y56/H56,"0")+IFERROR(Y57/H57,"0")</f>
        <v>25</v>
      </c>
      <c r="Z58" s="575">
        <f>IFERROR(IF(Z52="",0,Z52),"0")+IFERROR(IF(Z53="",0,Z53),"0")+IFERROR(IF(Z54="",0,Z54),"0")+IFERROR(IF(Z55="",0,Z55),"0")+IFERROR(IF(Z56="",0,Z56),"0")+IFERROR(IF(Z57="",0,Z57),"0")</f>
        <v>0.37490000000000001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193</v>
      </c>
      <c r="Y59" s="575">
        <f>IFERROR(SUM(Y52:Y57),"0")</f>
        <v>202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94</v>
      </c>
      <c r="Y61" s="574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97.786111111111097</v>
      </c>
      <c r="BN61" s="64">
        <f>IFERROR(Y61*I61/H61,"0")</f>
        <v>101.11499999999998</v>
      </c>
      <c r="BO61" s="64">
        <f>IFERROR(1/J61*(X61/H61),"0")</f>
        <v>0.13599537037037035</v>
      </c>
      <c r="BP61" s="64">
        <f>IFERROR(1/J61*(Y61/H61),"0")</f>
        <v>0.140625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8.7037037037037024</v>
      </c>
      <c r="Y65" s="575">
        <f>IFERROR(Y61/H61,"0")+IFERROR(Y62/H62,"0")+IFERROR(Y63/H63,"0")+IFERROR(Y64/H64,"0")</f>
        <v>9</v>
      </c>
      <c r="Z65" s="575">
        <f>IFERROR(IF(Z61="",0,Z61),"0")+IFERROR(IF(Z62="",0,Z62),"0")+IFERROR(IF(Z63="",0,Z63),"0")+IFERROR(IF(Z64="",0,Z64),"0")</f>
        <v>0.17082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94</v>
      </c>
      <c r="Y66" s="575">
        <f>IFERROR(SUM(Y61:Y64),"0")</f>
        <v>97.2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5</v>
      </c>
      <c r="Y84" s="574">
        <f>IFERROR(IF(X84="",0,CEILING((X84/$H84),1)*$H84),"")</f>
        <v>7.1999999999999993</v>
      </c>
      <c r="Z84" s="36">
        <f>IFERROR(IF(Y84=0,"",ROUNDUP(Y84/H84,0)*0.00902),"")</f>
        <v>2.7060000000000001E-2</v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5.4375</v>
      </c>
      <c r="BN84" s="64">
        <f>IFERROR(Y84*I84/H84,"0")</f>
        <v>7.8299999999999992</v>
      </c>
      <c r="BO84" s="64">
        <f>IFERROR(1/J84*(X84/H84),"0")</f>
        <v>1.5782828282828284E-2</v>
      </c>
      <c r="BP84" s="64">
        <f>IFERROR(1/J84*(Y84/H84),"0")</f>
        <v>2.2727272727272728E-2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2.0833333333333335</v>
      </c>
      <c r="Y85" s="575">
        <f>IFERROR(Y83/H83,"0")+IFERROR(Y84/H84,"0")</f>
        <v>3</v>
      </c>
      <c r="Z85" s="575">
        <f>IFERROR(IF(Z83="",0,Z83),"0")+IFERROR(IF(Z84="",0,Z84),"0")</f>
        <v>2.7060000000000001E-2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5</v>
      </c>
      <c r="Y86" s="575">
        <f>IFERROR(SUM(Y83:Y84),"0")</f>
        <v>7.1999999999999993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43</v>
      </c>
      <c r="Y98" s="574">
        <f t="shared" si="16"/>
        <v>43.2</v>
      </c>
      <c r="Z98" s="36">
        <f>IFERROR(IF(Y98=0,"",ROUNDUP(Y98/H98,0)*0.00651),"")</f>
        <v>0.10416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47.013333333333328</v>
      </c>
      <c r="BN98" s="64">
        <f t="shared" si="18"/>
        <v>47.231999999999999</v>
      </c>
      <c r="BO98" s="64">
        <f t="shared" si="19"/>
        <v>8.7505087505087509E-2</v>
      </c>
      <c r="BP98" s="64">
        <f t="shared" si="20"/>
        <v>8.7912087912087919E-2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15.925925925925926</v>
      </c>
      <c r="Y101" s="575">
        <f>IFERROR(Y95/H95,"0")+IFERROR(Y96/H96,"0")+IFERROR(Y97/H97,"0")+IFERROR(Y98/H98,"0")+IFERROR(Y99/H99,"0")+IFERROR(Y100/H100,"0")</f>
        <v>16</v>
      </c>
      <c r="Z101" s="575">
        <f>IFERROR(IF(Z95="",0,Z95),"0")+IFERROR(IF(Z96="",0,Z96),"0")+IFERROR(IF(Z97="",0,Z97),"0")+IFERROR(IF(Z98="",0,Z98),"0")+IFERROR(IF(Z99="",0,Z99),"0")+IFERROR(IF(Z100="",0,Z100),"0")</f>
        <v>0.10416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43</v>
      </c>
      <c r="Y102" s="575">
        <f>IFERROR(SUM(Y95:Y100),"0")</f>
        <v>43.2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55</v>
      </c>
      <c r="Y107" s="574">
        <f>IFERROR(IF(X107="",0,CEILING((X107/$H107),1)*$H107),"")</f>
        <v>58.5</v>
      </c>
      <c r="Z107" s="36">
        <f>IFERROR(IF(Y107=0,"",ROUNDUP(Y107/H107,0)*0.00902),"")</f>
        <v>0.11726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57.56666666666667</v>
      </c>
      <c r="BN107" s="64">
        <f>IFERROR(Y107*I107/H107,"0")</f>
        <v>61.230000000000004</v>
      </c>
      <c r="BO107" s="64">
        <f>IFERROR(1/J107*(X107/H107),"0")</f>
        <v>9.2592592592592587E-2</v>
      </c>
      <c r="BP107" s="64">
        <f>IFERROR(1/J107*(Y107/H107),"0")</f>
        <v>9.8484848484848481E-2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12.222222222222221</v>
      </c>
      <c r="Y109" s="575">
        <f>IFERROR(Y105/H105,"0")+IFERROR(Y106/H106,"0")+IFERROR(Y107/H107,"0")+IFERROR(Y108/H108,"0")</f>
        <v>13</v>
      </c>
      <c r="Z109" s="575">
        <f>IFERROR(IF(Z105="",0,Z105),"0")+IFERROR(IF(Z106="",0,Z106),"0")+IFERROR(IF(Z107="",0,Z107),"0")+IFERROR(IF(Z108="",0,Z108),"0")</f>
        <v>0.11726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55</v>
      </c>
      <c r="Y110" s="575">
        <f>IFERROR(SUM(Y105:Y108),"0")</f>
        <v>58.5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16</v>
      </c>
      <c r="Y114" s="574">
        <f>IFERROR(IF(X114="",0,CEILING((X114/$H114),1)*$H114),"")</f>
        <v>16.8</v>
      </c>
      <c r="Z114" s="36">
        <f>IFERROR(IF(Y114=0,"",ROUNDUP(Y114/H114,0)*0.00651),"")</f>
        <v>4.5569999999999999E-2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17.200000000000003</v>
      </c>
      <c r="BN114" s="64">
        <f>IFERROR(Y114*I114/H114,"0")</f>
        <v>18.060000000000002</v>
      </c>
      <c r="BO114" s="64">
        <f>IFERROR(1/J114*(X114/H114),"0")</f>
        <v>3.6630036630036632E-2</v>
      </c>
      <c r="BP114" s="64">
        <f>IFERROR(1/J114*(Y114/H114),"0")</f>
        <v>3.8461538461538471E-2</v>
      </c>
    </row>
    <row r="115" spans="1:68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6.666666666666667</v>
      </c>
      <c r="Y115" s="575">
        <f>IFERROR(Y112/H112,"0")+IFERROR(Y113/H113,"0")+IFERROR(Y114/H114,"0")</f>
        <v>7.0000000000000009</v>
      </c>
      <c r="Z115" s="575">
        <f>IFERROR(IF(Z112="",0,Z112),"0")+IFERROR(IF(Z113="",0,Z113),"0")+IFERROR(IF(Z114="",0,Z114),"0")</f>
        <v>4.5569999999999999E-2</v>
      </c>
      <c r="AA115" s="576"/>
      <c r="AB115" s="576"/>
      <c r="AC115" s="576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16</v>
      </c>
      <c r="Y116" s="575">
        <f>IFERROR(SUM(Y112:Y114),"0")</f>
        <v>16.8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522</v>
      </c>
      <c r="Y120" s="574">
        <f>IFERROR(IF(X120="",0,CEILING((X120/$H120),1)*$H120),"")</f>
        <v>523.80000000000007</v>
      </c>
      <c r="Z120" s="36">
        <f>IFERROR(IF(Y120=0,"",ROUNDUP(Y120/H120,0)*0.00651),"")</f>
        <v>1.26294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570.71999999999991</v>
      </c>
      <c r="BN120" s="64">
        <f>IFERROR(Y120*I120/H120,"0")</f>
        <v>572.68799999999999</v>
      </c>
      <c r="BO120" s="64">
        <f>IFERROR(1/J120*(X120/H120),"0")</f>
        <v>1.0622710622710623</v>
      </c>
      <c r="BP120" s="64">
        <f>IFERROR(1/J120*(Y120/H120),"0")</f>
        <v>1.0659340659340659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193.33333333333331</v>
      </c>
      <c r="Y122" s="575">
        <f>IFERROR(Y118/H118,"0")+IFERROR(Y119/H119,"0")+IFERROR(Y120/H120,"0")+IFERROR(Y121/H121,"0")</f>
        <v>194</v>
      </c>
      <c r="Z122" s="575">
        <f>IFERROR(IF(Z118="",0,Z118),"0")+IFERROR(IF(Z119="",0,Z119),"0")+IFERROR(IF(Z120="",0,Z120),"0")+IFERROR(IF(Z121="",0,Z121),"0")</f>
        <v>1.26294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522</v>
      </c>
      <c r="Y123" s="575">
        <f>IFERROR(SUM(Y118:Y121),"0")</f>
        <v>523.80000000000007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8</v>
      </c>
      <c r="Y166" s="574">
        <f t="shared" si="21"/>
        <v>8.4</v>
      </c>
      <c r="Z166" s="36">
        <f>IFERROR(IF(Y166=0,"",ROUNDUP(Y166/H166,0)*0.00502),"")</f>
        <v>2.0080000000000001E-2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8.4952380952380953</v>
      </c>
      <c r="BN166" s="64">
        <f t="shared" si="23"/>
        <v>8.92</v>
      </c>
      <c r="BO166" s="64">
        <f t="shared" si="24"/>
        <v>1.6280016280016282E-2</v>
      </c>
      <c r="BP166" s="64">
        <f t="shared" si="25"/>
        <v>1.7094017094017096E-2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19</v>
      </c>
      <c r="Y168" s="574">
        <f t="shared" si="21"/>
        <v>19.8</v>
      </c>
      <c r="Z168" s="36">
        <f>IFERROR(IF(Y168=0,"",ROUNDUP(Y168/H168,0)*0.00502),"")</f>
        <v>5.5220000000000005E-2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20.372222222222224</v>
      </c>
      <c r="BN168" s="64">
        <f t="shared" si="23"/>
        <v>21.23</v>
      </c>
      <c r="BO168" s="64">
        <f t="shared" si="24"/>
        <v>4.5109211775878448E-2</v>
      </c>
      <c r="BP168" s="64">
        <f t="shared" si="25"/>
        <v>4.7008547008547015E-2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116</v>
      </c>
      <c r="Y169" s="574">
        <f t="shared" si="21"/>
        <v>117.60000000000001</v>
      </c>
      <c r="Z169" s="36">
        <f>IFERROR(IF(Y169=0,"",ROUNDUP(Y169/H169,0)*0.00502),"")</f>
        <v>0.28112000000000004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121.52380952380953</v>
      </c>
      <c r="BN169" s="64">
        <f t="shared" si="23"/>
        <v>123.2</v>
      </c>
      <c r="BO169" s="64">
        <f t="shared" si="24"/>
        <v>0.23606023606023607</v>
      </c>
      <c r="BP169" s="64">
        <f t="shared" si="25"/>
        <v>0.23931623931623935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69.603174603174594</v>
      </c>
      <c r="Y172" s="575">
        <f>IFERROR(Y163/H163,"0")+IFERROR(Y164/H164,"0")+IFERROR(Y165/H165,"0")+IFERROR(Y166/H166,"0")+IFERROR(Y167/H167,"0")+IFERROR(Y168/H168,"0")+IFERROR(Y169/H169,"0")+IFERROR(Y170/H170,"0")+IFERROR(Y171/H171,"0")</f>
        <v>71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0.35642000000000007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143</v>
      </c>
      <c r="Y173" s="575">
        <f>IFERROR(SUM(Y163:Y171),"0")</f>
        <v>145.80000000000001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56</v>
      </c>
      <c r="Y200" s="574">
        <f t="shared" si="26"/>
        <v>57.6</v>
      </c>
      <c r="Z200" s="36">
        <f>IFERROR(IF(Y200=0,"",ROUNDUP(Y200/H200,0)*0.00502),"")</f>
        <v>0.16064000000000001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60.044444444444444</v>
      </c>
      <c r="BN200" s="64">
        <f t="shared" si="28"/>
        <v>61.759999999999991</v>
      </c>
      <c r="BO200" s="64">
        <f t="shared" si="29"/>
        <v>0.13295346628679963</v>
      </c>
      <c r="BP200" s="64">
        <f t="shared" si="30"/>
        <v>0.13675213675213677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56</v>
      </c>
      <c r="Y201" s="574">
        <f t="shared" si="26"/>
        <v>57.6</v>
      </c>
      <c r="Z201" s="36">
        <f>IFERROR(IF(Y201=0,"",ROUNDUP(Y201/H201,0)*0.00502),"")</f>
        <v>0.16064000000000001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59.111111111111107</v>
      </c>
      <c r="BN201" s="64">
        <f t="shared" si="28"/>
        <v>60.8</v>
      </c>
      <c r="BO201" s="64">
        <f t="shared" si="29"/>
        <v>0.13295346628679963</v>
      </c>
      <c r="BP201" s="64">
        <f t="shared" si="30"/>
        <v>0.13675213675213677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53</v>
      </c>
      <c r="Y203" s="574">
        <f t="shared" si="26"/>
        <v>54</v>
      </c>
      <c r="Z203" s="36">
        <f>IFERROR(IF(Y203=0,"",ROUNDUP(Y203/H203,0)*0.00502),"")</f>
        <v>0.15060000000000001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55.944444444444436</v>
      </c>
      <c r="BN203" s="64">
        <f t="shared" si="28"/>
        <v>56.999999999999993</v>
      </c>
      <c r="BO203" s="64">
        <f t="shared" si="29"/>
        <v>0.12583095916429252</v>
      </c>
      <c r="BP203" s="64">
        <f t="shared" si="30"/>
        <v>0.12820512820512822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91.666666666666657</v>
      </c>
      <c r="Y204" s="575">
        <f>IFERROR(Y196/H196,"0")+IFERROR(Y197/H197,"0")+IFERROR(Y198/H198,"0")+IFERROR(Y199/H199,"0")+IFERROR(Y200/H200,"0")+IFERROR(Y201/H201,"0")+IFERROR(Y202/H202,"0")+IFERROR(Y203/H203,"0")</f>
        <v>94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0.47188000000000002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165</v>
      </c>
      <c r="Y205" s="575">
        <f>IFERROR(SUM(Y196:Y203),"0")</f>
        <v>169.2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117</v>
      </c>
      <c r="Y209" s="574">
        <f t="shared" si="31"/>
        <v>121.79999999999998</v>
      </c>
      <c r="Z209" s="36">
        <f>IFERROR(IF(Y209=0,"",ROUNDUP(Y209/H209,0)*0.01898),"")</f>
        <v>0.26572000000000001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123.97965517241379</v>
      </c>
      <c r="BN209" s="64">
        <f t="shared" si="33"/>
        <v>129.06599999999997</v>
      </c>
      <c r="BO209" s="64">
        <f t="shared" si="34"/>
        <v>0.2101293103448276</v>
      </c>
      <c r="BP209" s="64">
        <f t="shared" si="35"/>
        <v>0.21875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8</v>
      </c>
      <c r="Y210" s="574">
        <f t="shared" si="31"/>
        <v>9.6</v>
      </c>
      <c r="Z210" s="36">
        <f t="shared" ref="Z210:Z215" si="36">IFERROR(IF(Y210=0,"",ROUNDUP(Y210/H210,0)*0.00651),"")</f>
        <v>2.6040000000000001E-2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8.9</v>
      </c>
      <c r="BN210" s="64">
        <f t="shared" si="33"/>
        <v>10.68</v>
      </c>
      <c r="BO210" s="64">
        <f t="shared" si="34"/>
        <v>1.8315018315018316E-2</v>
      </c>
      <c r="BP210" s="64">
        <f t="shared" si="35"/>
        <v>2.197802197802198E-2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1152</v>
      </c>
      <c r="Y213" s="574">
        <f t="shared" si="31"/>
        <v>1152</v>
      </c>
      <c r="Z213" s="36">
        <f t="shared" si="36"/>
        <v>3.1248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1272.9600000000003</v>
      </c>
      <c r="BN213" s="64">
        <f t="shared" si="33"/>
        <v>1272.9600000000003</v>
      </c>
      <c r="BO213" s="64">
        <f t="shared" si="34"/>
        <v>2.6373626373626378</v>
      </c>
      <c r="BP213" s="64">
        <f t="shared" si="35"/>
        <v>2.6373626373626378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114</v>
      </c>
      <c r="Y214" s="574">
        <f t="shared" si="31"/>
        <v>115.19999999999999</v>
      </c>
      <c r="Z214" s="36">
        <f t="shared" si="36"/>
        <v>0.31247999999999998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125.97000000000001</v>
      </c>
      <c r="BN214" s="64">
        <f t="shared" si="33"/>
        <v>127.29600000000001</v>
      </c>
      <c r="BO214" s="64">
        <f t="shared" si="34"/>
        <v>0.26098901098901101</v>
      </c>
      <c r="BP214" s="64">
        <f t="shared" si="35"/>
        <v>0.26373626373626374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73</v>
      </c>
      <c r="Y215" s="574">
        <f t="shared" si="31"/>
        <v>74.399999999999991</v>
      </c>
      <c r="Z215" s="36">
        <f t="shared" si="36"/>
        <v>0.20181000000000002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80.847499999999997</v>
      </c>
      <c r="BN215" s="64">
        <f t="shared" si="33"/>
        <v>82.397999999999996</v>
      </c>
      <c r="BO215" s="64">
        <f t="shared" si="34"/>
        <v>0.16712454212454214</v>
      </c>
      <c r="BP215" s="64">
        <f t="shared" si="35"/>
        <v>0.17032967032967034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574.69827586206895</v>
      </c>
      <c r="Y216" s="575">
        <f>IFERROR(Y207/H207,"0")+IFERROR(Y208/H208,"0")+IFERROR(Y209/H209,"0")+IFERROR(Y210/H210,"0")+IFERROR(Y211/H211,"0")+IFERROR(Y212/H212,"0")+IFERROR(Y213/H213,"0")+IFERROR(Y214/H214,"0")+IFERROR(Y215/H215,"0")</f>
        <v>577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3.93085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1464</v>
      </c>
      <c r="Y217" s="575">
        <f>IFERROR(SUM(Y207:Y215),"0")</f>
        <v>1473.0000000000002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50</v>
      </c>
      <c r="Y225" s="574">
        <f t="shared" ref="Y225:Y231" si="37">IFERROR(IF(X225="",0,CEILING((X225/$H225),1)*$H225),"")</f>
        <v>58</v>
      </c>
      <c r="Z225" s="36">
        <f>IFERROR(IF(Y225=0,"",ROUNDUP(Y225/H225,0)*0.01898),"")</f>
        <v>9.4899999999999998E-2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51.875</v>
      </c>
      <c r="BN225" s="64">
        <f t="shared" ref="BN225:BN231" si="39">IFERROR(Y225*I225/H225,"0")</f>
        <v>60.174999999999997</v>
      </c>
      <c r="BO225" s="64">
        <f t="shared" ref="BO225:BO231" si="40">IFERROR(1/J225*(X225/H225),"0")</f>
        <v>6.7349137931034489E-2</v>
      </c>
      <c r="BP225" s="64">
        <f t="shared" ref="BP225:BP231" si="41">IFERROR(1/J225*(Y225/H225),"0")</f>
        <v>7.8125E-2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4.3103448275862073</v>
      </c>
      <c r="Y232" s="575">
        <f>IFERROR(Y225/H225,"0")+IFERROR(Y226/H226,"0")+IFERROR(Y227/H227,"0")+IFERROR(Y228/H228,"0")+IFERROR(Y229/H229,"0")+IFERROR(Y230/H230,"0")+IFERROR(Y231/H231,"0")</f>
        <v>5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9.4899999999999998E-2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50</v>
      </c>
      <c r="Y233" s="575">
        <f>IFERROR(SUM(Y225:Y231),"0")</f>
        <v>58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11</v>
      </c>
      <c r="Y307" s="574">
        <f t="shared" si="53"/>
        <v>12.6</v>
      </c>
      <c r="Z307" s="36">
        <f>IFERROR(IF(Y307=0,"",ROUNDUP(Y307/H307,0)*0.00651),"")</f>
        <v>4.5569999999999999E-2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12.393333333333333</v>
      </c>
      <c r="BN307" s="64">
        <f t="shared" si="55"/>
        <v>14.196</v>
      </c>
      <c r="BO307" s="64">
        <f t="shared" si="56"/>
        <v>3.3577533577533576E-2</v>
      </c>
      <c r="BP307" s="64">
        <f t="shared" si="57"/>
        <v>3.8461538461538464E-2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6.1111111111111107</v>
      </c>
      <c r="Y308" s="575">
        <f>IFERROR(Y301/H301,"0")+IFERROR(Y302/H302,"0")+IFERROR(Y303/H303,"0")+IFERROR(Y304/H304,"0")+IFERROR(Y305/H305,"0")+IFERROR(Y306/H306,"0")+IFERROR(Y307/H307,"0")</f>
        <v>7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4.5569999999999999E-2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11</v>
      </c>
      <c r="Y309" s="575">
        <f>IFERROR(SUM(Y301:Y307),"0")</f>
        <v>12.6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142</v>
      </c>
      <c r="Y319" s="574">
        <f>IFERROR(IF(X319="",0,CEILING((X319/$H319),1)*$H319),"")</f>
        <v>142.80000000000001</v>
      </c>
      <c r="Z319" s="36">
        <f>IFERROR(IF(Y319=0,"",ROUNDUP(Y319/H319,0)*0.01898),"")</f>
        <v>0.32266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150.77357142857142</v>
      </c>
      <c r="BN319" s="64">
        <f>IFERROR(Y319*I319/H319,"0")</f>
        <v>151.62300000000002</v>
      </c>
      <c r="BO319" s="64">
        <f>IFERROR(1/J319*(X319/H319),"0")</f>
        <v>0.26413690476190477</v>
      </c>
      <c r="BP319" s="64">
        <f>IFERROR(1/J319*(Y319/H319),"0")</f>
        <v>0.265625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209</v>
      </c>
      <c r="Y320" s="574">
        <f>IFERROR(IF(X320="",0,CEILING((X320/$H320),1)*$H320),"")</f>
        <v>210.6</v>
      </c>
      <c r="Z320" s="36">
        <f>IFERROR(IF(Y320=0,"",ROUNDUP(Y320/H320,0)*0.01898),"")</f>
        <v>0.51246000000000003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222.9065384615385</v>
      </c>
      <c r="BN320" s="64">
        <f>IFERROR(Y320*I320/H320,"0")</f>
        <v>224.61300000000003</v>
      </c>
      <c r="BO320" s="64">
        <f>IFERROR(1/J320*(X320/H320),"0")</f>
        <v>0.41866987179487181</v>
      </c>
      <c r="BP320" s="64">
        <f>IFERROR(1/J320*(Y320/H320),"0")</f>
        <v>0.421875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23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24.421071428571427</v>
      </c>
      <c r="BN321" s="64">
        <f>IFERROR(Y321*I321/H321,"0")</f>
        <v>26.757000000000001</v>
      </c>
      <c r="BO321" s="64">
        <f>IFERROR(1/J321*(X321/H321),"0")</f>
        <v>4.2782738095238096E-2</v>
      </c>
      <c r="BP321" s="64">
        <f>IFERROR(1/J321*(Y321/H321),"0")</f>
        <v>4.6875E-2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46.437728937728942</v>
      </c>
      <c r="Y322" s="575">
        <f>IFERROR(Y319/H319,"0")+IFERROR(Y320/H320,"0")+IFERROR(Y321/H321,"0")</f>
        <v>47</v>
      </c>
      <c r="Z322" s="575">
        <f>IFERROR(IF(Z319="",0,Z319),"0")+IFERROR(IF(Z320="",0,Z320),"0")+IFERROR(IF(Z321="",0,Z321),"0")</f>
        <v>0.89206000000000008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374</v>
      </c>
      <c r="Y323" s="575">
        <f>IFERROR(SUM(Y319:Y321),"0")</f>
        <v>378.59999999999997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2</v>
      </c>
      <c r="Y328" s="574">
        <f>IFERROR(IF(X328="",0,CEILING((X328/$H328),1)*$H328),"")</f>
        <v>2.5499999999999998</v>
      </c>
      <c r="Z328" s="36">
        <f>IFERROR(IF(Y328=0,"",ROUNDUP(Y328/H328,0)*0.00651),"")</f>
        <v>6.5100000000000002E-3</v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2.3176470588235296</v>
      </c>
      <c r="BN328" s="64">
        <f>IFERROR(Y328*I328/H328,"0")</f>
        <v>2.9550000000000001</v>
      </c>
      <c r="BO328" s="64">
        <f>IFERROR(1/J328*(X328/H328),"0")</f>
        <v>4.3094160741219576E-3</v>
      </c>
      <c r="BP328" s="64">
        <f>IFERROR(1/J328*(Y328/H328),"0")</f>
        <v>5.4945054945054949E-3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34</v>
      </c>
      <c r="Y329" s="574">
        <f>IFERROR(IF(X329="",0,CEILING((X329/$H329),1)*$H329),"")</f>
        <v>35.699999999999996</v>
      </c>
      <c r="Z329" s="36">
        <f>IFERROR(IF(Y329=0,"",ROUNDUP(Y329/H329,0)*0.00651),"")</f>
        <v>9.1139999999999999E-2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38.400000000000006</v>
      </c>
      <c r="BN329" s="64">
        <f>IFERROR(Y329*I329/H329,"0")</f>
        <v>40.32</v>
      </c>
      <c r="BO329" s="64">
        <f>IFERROR(1/J329*(X329/H329),"0")</f>
        <v>7.3260073260073263E-2</v>
      </c>
      <c r="BP329" s="64">
        <f>IFERROR(1/J329*(Y329/H329),"0")</f>
        <v>7.6923076923076927E-2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14.117647058823531</v>
      </c>
      <c r="Y330" s="575">
        <f>IFERROR(Y325/H325,"0")+IFERROR(Y326/H326,"0")+IFERROR(Y327/H327,"0")+IFERROR(Y328/H328,"0")+IFERROR(Y329/H329,"0")</f>
        <v>15</v>
      </c>
      <c r="Z330" s="575">
        <f>IFERROR(IF(Z325="",0,Z325),"0")+IFERROR(IF(Z326="",0,Z326),"0")+IFERROR(IF(Z327="",0,Z327),"0")+IFERROR(IF(Z328="",0,Z328),"0")+IFERROR(IF(Z329="",0,Z329),"0")</f>
        <v>9.7650000000000001E-2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36</v>
      </c>
      <c r="Y331" s="575">
        <f>IFERROR(SUM(Y325:Y329),"0")</f>
        <v>38.249999999999993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2372</v>
      </c>
      <c r="Y348" s="574">
        <f t="shared" ref="Y348:Y354" si="58">IFERROR(IF(X348="",0,CEILING((X348/$H348),1)*$H348),"")</f>
        <v>2385</v>
      </c>
      <c r="Z348" s="36">
        <f>IFERROR(IF(Y348=0,"",ROUNDUP(Y348/H348,0)*0.02175),"")</f>
        <v>3.4582499999999996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2447.904</v>
      </c>
      <c r="BN348" s="64">
        <f t="shared" ref="BN348:BN354" si="60">IFERROR(Y348*I348/H348,"0")</f>
        <v>2461.3200000000002</v>
      </c>
      <c r="BO348" s="64">
        <f t="shared" ref="BO348:BO354" si="61">IFERROR(1/J348*(X348/H348),"0")</f>
        <v>3.2944444444444443</v>
      </c>
      <c r="BP348" s="64">
        <f t="shared" ref="BP348:BP354" si="62">IFERROR(1/J348*(Y348/H348),"0")</f>
        <v>3.3125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hidden="1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158.13333333333333</v>
      </c>
      <c r="Y355" s="575">
        <f>IFERROR(Y348/H348,"0")+IFERROR(Y349/H349,"0")+IFERROR(Y350/H350,"0")+IFERROR(Y351/H351,"0")+IFERROR(Y352/H352,"0")+IFERROR(Y353/H353,"0")+IFERROR(Y354/H354,"0")</f>
        <v>159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3.4582499999999996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2372</v>
      </c>
      <c r="Y356" s="575">
        <f>IFERROR(SUM(Y348:Y354),"0")</f>
        <v>2385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1426</v>
      </c>
      <c r="Y358" s="574">
        <f>IFERROR(IF(X358="",0,CEILING((X358/$H358),1)*$H358),"")</f>
        <v>1440</v>
      </c>
      <c r="Z358" s="36">
        <f>IFERROR(IF(Y358=0,"",ROUNDUP(Y358/H358,0)*0.02175),"")</f>
        <v>2.0880000000000001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1471.6320000000001</v>
      </c>
      <c r="BN358" s="64">
        <f>IFERROR(Y358*I358/H358,"0")</f>
        <v>1486.0800000000002</v>
      </c>
      <c r="BO358" s="64">
        <f>IFERROR(1/J358*(X358/H358),"0")</f>
        <v>1.9805555555555554</v>
      </c>
      <c r="BP358" s="64">
        <f>IFERROR(1/J358*(Y358/H358),"0")</f>
        <v>2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95.066666666666663</v>
      </c>
      <c r="Y360" s="575">
        <f>IFERROR(Y358/H358,"0")+IFERROR(Y359/H359,"0")</f>
        <v>96</v>
      </c>
      <c r="Z360" s="575">
        <f>IFERROR(IF(Z358="",0,Z358),"0")+IFERROR(IF(Z359="",0,Z359),"0")</f>
        <v>2.0880000000000001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1426</v>
      </c>
      <c r="Y361" s="575">
        <f>IFERROR(SUM(Y358:Y359),"0")</f>
        <v>1440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207</v>
      </c>
      <c r="Y368" s="574">
        <f>IFERROR(IF(X368="",0,CEILING((X368/$H368),1)*$H368),"")</f>
        <v>207</v>
      </c>
      <c r="Z368" s="36">
        <f>IFERROR(IF(Y368=0,"",ROUNDUP(Y368/H368,0)*0.01898),"")</f>
        <v>0.43653999999999998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218.93700000000001</v>
      </c>
      <c r="BN368" s="64">
        <f>IFERROR(Y368*I368/H368,"0")</f>
        <v>218.93700000000001</v>
      </c>
      <c r="BO368" s="64">
        <f>IFERROR(1/J368*(X368/H368),"0")</f>
        <v>0.359375</v>
      </c>
      <c r="BP368" s="64">
        <f>IFERROR(1/J368*(Y368/H368),"0")</f>
        <v>0.359375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23</v>
      </c>
      <c r="Y369" s="575">
        <f>IFERROR(Y368/H368,"0")</f>
        <v>23</v>
      </c>
      <c r="Z369" s="575">
        <f>IFERROR(IF(Z368="",0,Z368),"0")</f>
        <v>0.43653999999999998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207</v>
      </c>
      <c r="Y370" s="575">
        <f>IFERROR(SUM(Y368:Y368),"0")</f>
        <v>207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539</v>
      </c>
      <c r="Y384" s="574">
        <f>IFERROR(IF(X384="",0,CEILING((X384/$H384),1)*$H384),"")</f>
        <v>540</v>
      </c>
      <c r="Z384" s="36">
        <f>IFERROR(IF(Y384=0,"",ROUNDUP(Y384/H384,0)*0.01898),"")</f>
        <v>1.1388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570.08233333333328</v>
      </c>
      <c r="BN384" s="64">
        <f>IFERROR(Y384*I384/H384,"0")</f>
        <v>571.14</v>
      </c>
      <c r="BO384" s="64">
        <f>IFERROR(1/J384*(X384/H384),"0")</f>
        <v>0.93576388888888884</v>
      </c>
      <c r="BP384" s="64">
        <f>IFERROR(1/J384*(Y384/H384),"0")</f>
        <v>0.9375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59.888888888888886</v>
      </c>
      <c r="Y386" s="575">
        <f>IFERROR(Y384/H384,"0")+IFERROR(Y385/H385,"0")</f>
        <v>60</v>
      </c>
      <c r="Z386" s="575">
        <f>IFERROR(IF(Z384="",0,Z384),"0")+IFERROR(IF(Z385="",0,Z385),"0")</f>
        <v>1.1388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539</v>
      </c>
      <c r="Y387" s="575">
        <f>IFERROR(SUM(Y384:Y385),"0")</f>
        <v>540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173</v>
      </c>
      <c r="Y438" s="574">
        <f t="shared" ref="Y438:Y452" si="69">IFERROR(IF(X438="",0,CEILING((X438/$H438),1)*$H438),"")</f>
        <v>174.24</v>
      </c>
      <c r="Z438" s="36">
        <f t="shared" ref="Z438:Z444" si="70">IFERROR(IF(Y438=0,"",ROUNDUP(Y438/H438,0)*0.01196),"")</f>
        <v>0.39468000000000003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184.79545454545453</v>
      </c>
      <c r="BN438" s="64">
        <f t="shared" ref="BN438:BN452" si="72">IFERROR(Y438*I438/H438,"0")</f>
        <v>186.12</v>
      </c>
      <c r="BO438" s="64">
        <f t="shared" ref="BO438:BO452" si="73">IFERROR(1/J438*(X438/H438),"0")</f>
        <v>0.31504953379953382</v>
      </c>
      <c r="BP438" s="64">
        <f t="shared" ref="BP438:BP452" si="74">IFERROR(1/J438*(Y438/H438),"0")</f>
        <v>0.31730769230769235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157</v>
      </c>
      <c r="Y440" s="574">
        <f t="shared" si="69"/>
        <v>158.4</v>
      </c>
      <c r="Z440" s="36">
        <f t="shared" si="70"/>
        <v>0.35880000000000001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167.70454545454544</v>
      </c>
      <c r="BN440" s="64">
        <f t="shared" si="72"/>
        <v>169.2</v>
      </c>
      <c r="BO440" s="64">
        <f t="shared" si="73"/>
        <v>0.28591200466200467</v>
      </c>
      <c r="BP440" s="64">
        <f t="shared" si="74"/>
        <v>0.28846153846153849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511</v>
      </c>
      <c r="Y443" s="574">
        <f t="shared" si="69"/>
        <v>512.16</v>
      </c>
      <c r="Z443" s="36">
        <f t="shared" si="70"/>
        <v>1.16012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545.84090909090901</v>
      </c>
      <c r="BN443" s="64">
        <f t="shared" si="72"/>
        <v>547.07999999999993</v>
      </c>
      <c r="BO443" s="64">
        <f t="shared" si="73"/>
        <v>0.93057983682983691</v>
      </c>
      <c r="BP443" s="64">
        <f t="shared" si="74"/>
        <v>0.9326923076923076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159.28030303030303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160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1.9136000000000002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841</v>
      </c>
      <c r="Y454" s="575">
        <f>IFERROR(SUM(Y438:Y452),"0")</f>
        <v>844.8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804</v>
      </c>
      <c r="Y462" s="574">
        <f t="shared" ref="Y462:Y468" si="75">IFERROR(IF(X462="",0,CEILING((X462/$H462),1)*$H462),"")</f>
        <v>807.84</v>
      </c>
      <c r="Z462" s="36">
        <f>IFERROR(IF(Y462=0,"",ROUNDUP(Y462/H462,0)*0.01196),"")</f>
        <v>1.82988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858.81818181818164</v>
      </c>
      <c r="BN462" s="64">
        <f t="shared" ref="BN462:BN468" si="77">IFERROR(Y462*I462/H462,"0")</f>
        <v>862.92</v>
      </c>
      <c r="BO462" s="64">
        <f t="shared" ref="BO462:BO468" si="78">IFERROR(1/J462*(X462/H462),"0")</f>
        <v>1.4641608391608389</v>
      </c>
      <c r="BP462" s="64">
        <f t="shared" ref="BP462:BP468" si="79">IFERROR(1/J462*(Y462/H462),"0")</f>
        <v>1.4711538461538463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697</v>
      </c>
      <c r="Y464" s="574">
        <f t="shared" si="75"/>
        <v>702.24</v>
      </c>
      <c r="Z464" s="36">
        <f>IFERROR(IF(Y464=0,"",ROUNDUP(Y464/H464,0)*0.01196),"")</f>
        <v>1.5906800000000001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744.52272727272725</v>
      </c>
      <c r="BN464" s="64">
        <f t="shared" si="77"/>
        <v>750.11999999999989</v>
      </c>
      <c r="BO464" s="64">
        <f t="shared" si="78"/>
        <v>1.2693036130536131</v>
      </c>
      <c r="BP464" s="64">
        <f t="shared" si="79"/>
        <v>1.278846153846154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284.280303030303</v>
      </c>
      <c r="Y469" s="575">
        <f>IFERROR(Y462/H462,"0")+IFERROR(Y463/H463,"0")+IFERROR(Y464/H464,"0")+IFERROR(Y465/H465,"0")+IFERROR(Y466/H466,"0")+IFERROR(Y467/H467,"0")+IFERROR(Y468/H468,"0")</f>
        <v>286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3.42056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1501</v>
      </c>
      <c r="Y470" s="575">
        <f>IFERROR(SUM(Y462:Y468),"0")</f>
        <v>1510.08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11548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11652.230000000001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12199.513016017454</v>
      </c>
      <c r="Y514" s="575">
        <f>IFERROR(SUM(BN22:BN510),"0")</f>
        <v>12309.311000000002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20</v>
      </c>
      <c r="Y515" s="38">
        <f>ROUNDUP(SUM(BP22:BP510),0)</f>
        <v>20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12699.513016017454</v>
      </c>
      <c r="Y516" s="575">
        <f>GrossWeightTotalR+PalletQtyTotalR*25</f>
        <v>12809.311000000002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1987.7518514240621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2006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23.086010000000002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1501.2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306.39999999999998</v>
      </c>
      <c r="E523" s="46">
        <f>IFERROR(Y89*1,"0")+IFERROR(Y90*1,"0")+IFERROR(Y91*1,"0")+IFERROR(Y95*1,"0")+IFERROR(Y96*1,"0")+IFERROR(Y97*1,"0")+IFERROR(Y98*1,"0")+IFERROR(Y99*1,"0")+IFERROR(Y100*1,"0")</f>
        <v>43.2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599.1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145.80000000000001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1642.2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58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429.45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4032</v>
      </c>
      <c r="U523" s="46">
        <f>IFERROR(Y373*1,"0")+IFERROR(Y374*1,"0")+IFERROR(Y375*1,"0")+IFERROR(Y376*1,"0")+IFERROR(Y380*1,"0")+IFERROR(Y384*1,"0")+IFERROR(Y385*1,"0")+IFERROR(Y389*1,"0")</f>
        <v>540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2354.88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2,00"/>
        <filter val="1 426,00"/>
        <filter val="1 464,00"/>
        <filter val="1 491,00"/>
        <filter val="1 501,00"/>
        <filter val="1 987,75"/>
        <filter val="11 548,00"/>
        <filter val="11,00"/>
        <filter val="114,00"/>
        <filter val="116,00"/>
        <filter val="117,00"/>
        <filter val="12 199,51"/>
        <filter val="12 699,51"/>
        <filter val="12,22"/>
        <filter val="138,06"/>
        <filter val="14,12"/>
        <filter val="142,00"/>
        <filter val="143,00"/>
        <filter val="15,93"/>
        <filter val="153,00"/>
        <filter val="157,00"/>
        <filter val="158,13"/>
        <filter val="159,28"/>
        <filter val="16,00"/>
        <filter val="165,00"/>
        <filter val="173,00"/>
        <filter val="19,00"/>
        <filter val="193,00"/>
        <filter val="193,33"/>
        <filter val="2 372,00"/>
        <filter val="2,00"/>
        <filter val="2,08"/>
        <filter val="20"/>
        <filter val="207,00"/>
        <filter val="209,00"/>
        <filter val="23,00"/>
        <filter val="24,17"/>
        <filter val="284,28"/>
        <filter val="34,00"/>
        <filter val="36,00"/>
        <filter val="374,00"/>
        <filter val="4,31"/>
        <filter val="40,00"/>
        <filter val="43,00"/>
        <filter val="46,44"/>
        <filter val="5,00"/>
        <filter val="50,00"/>
        <filter val="511,00"/>
        <filter val="522,00"/>
        <filter val="53,00"/>
        <filter val="539,00"/>
        <filter val="55,00"/>
        <filter val="56,00"/>
        <filter val="574,70"/>
        <filter val="59,89"/>
        <filter val="6,11"/>
        <filter val="6,67"/>
        <filter val="69,60"/>
        <filter val="697,00"/>
        <filter val="73,00"/>
        <filter val="8,00"/>
        <filter val="8,70"/>
        <filter val="804,00"/>
        <filter val="841,00"/>
        <filter val="91,67"/>
        <filter val="94,00"/>
        <filter val="95,07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2025-07-03T11:30:12Z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