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C2F1017D-15A4-4631-AB0D-4C160E0190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P7" i="1" s="1"/>
  <c r="M8" i="1"/>
  <c r="P8" i="1" s="1"/>
  <c r="M9" i="1"/>
  <c r="P9" i="1" s="1"/>
  <c r="M10" i="1"/>
  <c r="P10" i="1" s="1"/>
  <c r="Q10" i="1" s="1"/>
  <c r="M11" i="1"/>
  <c r="P11" i="1" s="1"/>
  <c r="T11" i="1" s="1"/>
  <c r="M12" i="1"/>
  <c r="P12" i="1" s="1"/>
  <c r="Q12" i="1" s="1"/>
  <c r="AG12" i="1" s="1"/>
  <c r="M13" i="1"/>
  <c r="P13" i="1" s="1"/>
  <c r="Q13" i="1" s="1"/>
  <c r="AG13" i="1" s="1"/>
  <c r="M14" i="1"/>
  <c r="P14" i="1" s="1"/>
  <c r="T14" i="1" s="1"/>
  <c r="M15" i="1"/>
  <c r="P15" i="1" s="1"/>
  <c r="M16" i="1"/>
  <c r="P16" i="1" s="1"/>
  <c r="M17" i="1"/>
  <c r="P17" i="1" s="1"/>
  <c r="M18" i="1"/>
  <c r="P18" i="1" s="1"/>
  <c r="M19" i="1"/>
  <c r="P19" i="1" s="1"/>
  <c r="Q19" i="1" s="1"/>
  <c r="M20" i="1"/>
  <c r="P20" i="1" s="1"/>
  <c r="T20" i="1" s="1"/>
  <c r="M21" i="1"/>
  <c r="P21" i="1" s="1"/>
  <c r="AG21" i="1" s="1"/>
  <c r="M22" i="1"/>
  <c r="P22" i="1" s="1"/>
  <c r="M23" i="1"/>
  <c r="P23" i="1" s="1"/>
  <c r="AG23" i="1" s="1"/>
  <c r="M24" i="1"/>
  <c r="P24" i="1" s="1"/>
  <c r="M25" i="1"/>
  <c r="P25" i="1" s="1"/>
  <c r="AG25" i="1" s="1"/>
  <c r="M26" i="1"/>
  <c r="P26" i="1" s="1"/>
  <c r="Q26" i="1" s="1"/>
  <c r="AG26" i="1" s="1"/>
  <c r="M27" i="1"/>
  <c r="P27" i="1" s="1"/>
  <c r="AG27" i="1" s="1"/>
  <c r="M28" i="1"/>
  <c r="P28" i="1" s="1"/>
  <c r="T28" i="1" s="1"/>
  <c r="M29" i="1"/>
  <c r="P29" i="1" s="1"/>
  <c r="M30" i="1"/>
  <c r="P30" i="1" s="1"/>
  <c r="Q30" i="1" s="1"/>
  <c r="M31" i="1"/>
  <c r="P31" i="1" s="1"/>
  <c r="M32" i="1"/>
  <c r="P32" i="1" s="1"/>
  <c r="M33" i="1"/>
  <c r="P33" i="1" s="1"/>
  <c r="M34" i="1"/>
  <c r="P34" i="1" s="1"/>
  <c r="M35" i="1"/>
  <c r="P35" i="1" s="1"/>
  <c r="Q35" i="1" s="1"/>
  <c r="M36" i="1"/>
  <c r="P36" i="1" s="1"/>
  <c r="T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T42" i="1" s="1"/>
  <c r="M43" i="1"/>
  <c r="P43" i="1" s="1"/>
  <c r="AG43" i="1" s="1"/>
  <c r="M44" i="1"/>
  <c r="P44" i="1" s="1"/>
  <c r="Q44" i="1" s="1"/>
  <c r="AG44" i="1" s="1"/>
  <c r="M45" i="1"/>
  <c r="AG45" i="1" s="1"/>
  <c r="M46" i="1"/>
  <c r="P46" i="1" s="1"/>
  <c r="Q46" i="1" s="1"/>
  <c r="AG46" i="1" s="1"/>
  <c r="M47" i="1"/>
  <c r="P47" i="1" s="1"/>
  <c r="M48" i="1"/>
  <c r="P48" i="1" s="1"/>
  <c r="Q48" i="1" s="1"/>
  <c r="AG48" i="1" s="1"/>
  <c r="M49" i="1"/>
  <c r="P49" i="1" s="1"/>
  <c r="T49" i="1" s="1"/>
  <c r="M50" i="1"/>
  <c r="P50" i="1" s="1"/>
  <c r="M51" i="1"/>
  <c r="P51" i="1" s="1"/>
  <c r="T51" i="1" s="1"/>
  <c r="M52" i="1"/>
  <c r="P52" i="1" s="1"/>
  <c r="Q52" i="1" s="1"/>
  <c r="AG52" i="1" s="1"/>
  <c r="M53" i="1"/>
  <c r="P53" i="1" s="1"/>
  <c r="Q53" i="1" s="1"/>
  <c r="AG53" i="1" s="1"/>
  <c r="M54" i="1"/>
  <c r="P54" i="1" s="1"/>
  <c r="T54" i="1" s="1"/>
  <c r="M55" i="1"/>
  <c r="P55" i="1" s="1"/>
  <c r="Q55" i="1" s="1"/>
  <c r="M56" i="1"/>
  <c r="P56" i="1" s="1"/>
  <c r="Q56" i="1" s="1"/>
  <c r="AG56" i="1" s="1"/>
  <c r="M57" i="1"/>
  <c r="P57" i="1" s="1"/>
  <c r="T57" i="1" s="1"/>
  <c r="M58" i="1"/>
  <c r="P58" i="1" s="1"/>
  <c r="T58" i="1" s="1"/>
  <c r="M59" i="1"/>
  <c r="P59" i="1" s="1"/>
  <c r="M60" i="1"/>
  <c r="P60" i="1" s="1"/>
  <c r="Q60" i="1" s="1"/>
  <c r="AG60" i="1" s="1"/>
  <c r="M61" i="1"/>
  <c r="P61" i="1" s="1"/>
  <c r="M62" i="1"/>
  <c r="P62" i="1" s="1"/>
  <c r="AG62" i="1" s="1"/>
  <c r="M63" i="1"/>
  <c r="P63" i="1" s="1"/>
  <c r="T63" i="1" s="1"/>
  <c r="M64" i="1"/>
  <c r="P64" i="1" s="1"/>
  <c r="Q64" i="1" s="1"/>
  <c r="M65" i="1"/>
  <c r="P65" i="1" s="1"/>
  <c r="Q65" i="1" s="1"/>
  <c r="AG65" i="1" s="1"/>
  <c r="M66" i="1"/>
  <c r="P66" i="1" s="1"/>
  <c r="T66" i="1" s="1"/>
  <c r="M67" i="1"/>
  <c r="P67" i="1" s="1"/>
  <c r="T67" i="1" s="1"/>
  <c r="M68" i="1"/>
  <c r="P68" i="1" s="1"/>
  <c r="Q68" i="1" s="1"/>
  <c r="AG68" i="1" s="1"/>
  <c r="M69" i="1"/>
  <c r="P69" i="1" s="1"/>
  <c r="T69" i="1" s="1"/>
  <c r="M70" i="1"/>
  <c r="P70" i="1" s="1"/>
  <c r="T70" i="1" s="1"/>
  <c r="M71" i="1"/>
  <c r="P71" i="1" s="1"/>
  <c r="T71" i="1" s="1"/>
  <c r="M72" i="1"/>
  <c r="P72" i="1" s="1"/>
  <c r="Q72" i="1" s="1"/>
  <c r="AG72" i="1" s="1"/>
  <c r="M73" i="1"/>
  <c r="P73" i="1" s="1"/>
  <c r="M74" i="1"/>
  <c r="P74" i="1" s="1"/>
  <c r="AG74" i="1" s="1"/>
  <c r="M75" i="1"/>
  <c r="P75" i="1" s="1"/>
  <c r="T75" i="1" s="1"/>
  <c r="M76" i="1"/>
  <c r="P76" i="1" s="1"/>
  <c r="M77" i="1"/>
  <c r="P77" i="1" s="1"/>
  <c r="AG77" i="1" s="1"/>
  <c r="M78" i="1"/>
  <c r="P78" i="1" s="1"/>
  <c r="Q78" i="1" s="1"/>
  <c r="M79" i="1"/>
  <c r="P79" i="1" s="1"/>
  <c r="M80" i="1"/>
  <c r="P80" i="1" s="1"/>
  <c r="M81" i="1"/>
  <c r="P81" i="1" s="1"/>
  <c r="AG81" i="1" s="1"/>
  <c r="M82" i="1"/>
  <c r="P82" i="1" s="1"/>
  <c r="M83" i="1"/>
  <c r="P83" i="1" s="1"/>
  <c r="AG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U89" i="1" s="1"/>
  <c r="M90" i="1"/>
  <c r="P90" i="1" s="1"/>
  <c r="U90" i="1" s="1"/>
  <c r="M91" i="1"/>
  <c r="P91" i="1" s="1"/>
  <c r="U91" i="1" s="1"/>
  <c r="M92" i="1"/>
  <c r="P92" i="1" s="1"/>
  <c r="U92" i="1" s="1"/>
  <c r="M93" i="1"/>
  <c r="P93" i="1" s="1"/>
  <c r="U93" i="1" s="1"/>
  <c r="M94" i="1"/>
  <c r="P94" i="1" s="1"/>
  <c r="U94" i="1" s="1"/>
  <c r="M95" i="1"/>
  <c r="P95" i="1" s="1"/>
  <c r="U95" i="1" s="1"/>
  <c r="M96" i="1"/>
  <c r="P96" i="1" s="1"/>
  <c r="U96" i="1" s="1"/>
  <c r="M97" i="1"/>
  <c r="P97" i="1" s="1"/>
  <c r="U97" i="1" s="1"/>
  <c r="M6" i="1"/>
  <c r="P6" i="1" s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AG51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K5" i="1"/>
  <c r="F5" i="1"/>
  <c r="E5" i="1"/>
  <c r="P45" i="1" l="1"/>
  <c r="T45" i="1" s="1"/>
  <c r="AG47" i="1"/>
  <c r="AG79" i="1"/>
  <c r="Q6" i="1"/>
  <c r="AG6" i="1" s="1"/>
  <c r="AG22" i="1"/>
  <c r="T24" i="1"/>
  <c r="AG89" i="1"/>
  <c r="AG82" i="1"/>
  <c r="AG80" i="1"/>
  <c r="AG78" i="1"/>
  <c r="Q76" i="1"/>
  <c r="AG76" i="1" s="1"/>
  <c r="AG64" i="1"/>
  <c r="AG10" i="1"/>
  <c r="AG16" i="1"/>
  <c r="AG30" i="1"/>
  <c r="Q34" i="1"/>
  <c r="AG34" i="1" s="1"/>
  <c r="AG40" i="1"/>
  <c r="Q50" i="1"/>
  <c r="AG50" i="1" s="1"/>
  <c r="AG86" i="1"/>
  <c r="AG90" i="1"/>
  <c r="AG94" i="1"/>
  <c r="AG8" i="1"/>
  <c r="AG18" i="1"/>
  <c r="Q32" i="1"/>
  <c r="AG32" i="1" s="1"/>
  <c r="AG38" i="1"/>
  <c r="AG88" i="1"/>
  <c r="AG92" i="1"/>
  <c r="AG96" i="1"/>
  <c r="T83" i="1"/>
  <c r="T81" i="1"/>
  <c r="T79" i="1"/>
  <c r="T77" i="1"/>
  <c r="T65" i="1"/>
  <c r="T53" i="1"/>
  <c r="T47" i="1"/>
  <c r="T43" i="1"/>
  <c r="T27" i="1"/>
  <c r="T25" i="1"/>
  <c r="T23" i="1"/>
  <c r="T21" i="1"/>
  <c r="T13" i="1"/>
  <c r="AG7" i="1"/>
  <c r="Q9" i="1"/>
  <c r="AG9" i="1" s="1"/>
  <c r="AG15" i="1"/>
  <c r="AG17" i="1"/>
  <c r="AG19" i="1"/>
  <c r="AG29" i="1"/>
  <c r="AG31" i="1"/>
  <c r="Q33" i="1"/>
  <c r="AG33" i="1" s="1"/>
  <c r="AG35" i="1"/>
  <c r="Q39" i="1"/>
  <c r="AG39" i="1" s="1"/>
  <c r="Q41" i="1"/>
  <c r="AG41" i="1" s="1"/>
  <c r="AG55" i="1"/>
  <c r="Q59" i="1"/>
  <c r="AG59" i="1" s="1"/>
  <c r="AG61" i="1"/>
  <c r="Q73" i="1"/>
  <c r="AG73" i="1" s="1"/>
  <c r="AG85" i="1"/>
  <c r="Q87" i="1"/>
  <c r="AG87" i="1" s="1"/>
  <c r="Q91" i="1"/>
  <c r="AG91" i="1" s="1"/>
  <c r="Q93" i="1"/>
  <c r="AG93" i="1" s="1"/>
  <c r="Q95" i="1"/>
  <c r="AG95" i="1" s="1"/>
  <c r="AG97" i="1"/>
  <c r="T74" i="1"/>
  <c r="T72" i="1"/>
  <c r="T62" i="1"/>
  <c r="T60" i="1"/>
  <c r="T56" i="1"/>
  <c r="T48" i="1"/>
  <c r="T46" i="1"/>
  <c r="T44" i="1"/>
  <c r="T26" i="1"/>
  <c r="T12" i="1"/>
  <c r="T92" i="1"/>
  <c r="U6" i="1"/>
  <c r="T94" i="1"/>
  <c r="T84" i="1"/>
  <c r="U84" i="1"/>
  <c r="T68" i="1"/>
  <c r="U68" i="1"/>
  <c r="T52" i="1"/>
  <c r="U52" i="1"/>
  <c r="T37" i="1"/>
  <c r="U37" i="1"/>
  <c r="U22" i="1"/>
  <c r="T97" i="1"/>
  <c r="T93" i="1"/>
  <c r="U86" i="1"/>
  <c r="U82" i="1"/>
  <c r="U80" i="1"/>
  <c r="U78" i="1"/>
  <c r="U76" i="1"/>
  <c r="U74" i="1"/>
  <c r="U72" i="1"/>
  <c r="U70" i="1"/>
  <c r="U66" i="1"/>
  <c r="U64" i="1"/>
  <c r="U62" i="1"/>
  <c r="U60" i="1"/>
  <c r="U58" i="1"/>
  <c r="U56" i="1"/>
  <c r="U54" i="1"/>
  <c r="U50" i="1"/>
  <c r="U47" i="1"/>
  <c r="U43" i="1"/>
  <c r="U41" i="1"/>
  <c r="U39" i="1"/>
  <c r="U35" i="1"/>
  <c r="U33" i="1"/>
  <c r="U32" i="1"/>
  <c r="U30" i="1"/>
  <c r="U28" i="1"/>
  <c r="U26" i="1"/>
  <c r="U24" i="1"/>
  <c r="U20" i="1"/>
  <c r="U18" i="1"/>
  <c r="U16" i="1"/>
  <c r="U14" i="1"/>
  <c r="U12" i="1"/>
  <c r="U10" i="1"/>
  <c r="U8" i="1"/>
  <c r="L5" i="1"/>
  <c r="U88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M5" i="1"/>
  <c r="P5" i="1" l="1"/>
  <c r="U45" i="1"/>
  <c r="T89" i="1"/>
  <c r="T22" i="1"/>
  <c r="T85" i="1"/>
  <c r="T40" i="1"/>
  <c r="T86" i="1"/>
  <c r="AG24" i="1"/>
  <c r="T6" i="1"/>
  <c r="T9" i="1"/>
  <c r="T30" i="1"/>
  <c r="AG5" i="1"/>
  <c r="T15" i="1"/>
  <c r="T19" i="1"/>
  <c r="T31" i="1"/>
  <c r="T35" i="1"/>
  <c r="T41" i="1"/>
  <c r="T59" i="1"/>
  <c r="T8" i="1"/>
  <c r="T16" i="1"/>
  <c r="T34" i="1"/>
  <c r="T91" i="1"/>
  <c r="T95" i="1"/>
  <c r="T90" i="1"/>
  <c r="T96" i="1"/>
  <c r="Q5" i="1"/>
  <c r="T7" i="1"/>
  <c r="T17" i="1"/>
  <c r="T29" i="1"/>
  <c r="T33" i="1"/>
  <c r="T39" i="1"/>
  <c r="T55" i="1"/>
  <c r="T61" i="1"/>
  <c r="T73" i="1"/>
  <c r="T87" i="1"/>
  <c r="T10" i="1"/>
  <c r="T18" i="1"/>
  <c r="T32" i="1"/>
  <c r="T38" i="1"/>
  <c r="T50" i="1"/>
  <c r="T64" i="1"/>
  <c r="T76" i="1"/>
  <c r="T78" i="1"/>
  <c r="T80" i="1"/>
  <c r="T82" i="1"/>
  <c r="T88" i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<sst xmlns="http://schemas.openxmlformats.org/spreadsheetml/2006/main" count="369" uniqueCount="151">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</sst>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1" width="5" customWidth="1"/>
    <col min="22" max="31" width="6" customWidth="1"/>
    <col min="32" max="32" width="37.5703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25239.277000000002</v>
      </c>
      <c r="F5" s="4">
        <f>SUM(F6:F497)</f>
        <v>15209.133000000003</v>
      </c>
      <c r="G5" s="8"/>
      <c r="H5" s="1"/>
      <c r="I5" s="1"/>
      <c r="J5" s="1"/>
      <c r="K5" s="4">
        <f t="shared" ref="K5:R5" si="0">SUM(K6:K497)</f>
        <v>9840.3539999999994</v>
      </c>
      <c r="L5" s="4">
        <f t="shared" si="0"/>
        <v>15398.922999999997</v>
      </c>
      <c r="M5" s="4">
        <f t="shared" si="0"/>
        <v>9729.9230000000025</v>
      </c>
      <c r="N5" s="4">
        <f t="shared" si="0"/>
        <v>15509.353999999999</v>
      </c>
      <c r="O5" s="4">
        <f t="shared" si="0"/>
        <v>3267.6976000000013</v>
      </c>
      <c r="P5" s="4">
        <f t="shared" si="0"/>
        <v>1945.9845999999998</v>
      </c>
      <c r="Q5" s="4">
        <f t="shared" si="0"/>
        <v>3136.6271999999999</v>
      </c>
      <c r="R5" s="4">
        <f t="shared" si="0"/>
        <v>0</v>
      </c>
      <c r="S5" s="1"/>
      <c r="T5" s="1"/>
      <c r="U5" s="1"/>
      <c r="V5" s="4">
        <f t="shared" ref="V5:AE5" si="1">SUM(V6:V497)</f>
        <v>2126.4912000000004</v>
      </c>
      <c r="W5" s="4">
        <f t="shared" si="1"/>
        <v>2165.4621999999995</v>
      </c>
      <c r="X5" s="4">
        <f t="shared" si="1"/>
        <v>2069.1629999999996</v>
      </c>
      <c r="Y5" s="4">
        <f t="shared" si="1"/>
        <v>2181.7089999999994</v>
      </c>
      <c r="Z5" s="4">
        <f t="shared" si="1"/>
        <v>2425.9760000000006</v>
      </c>
      <c r="AA5" s="4">
        <f t="shared" si="1"/>
        <v>2263.2239999999997</v>
      </c>
      <c r="AB5" s="4">
        <f t="shared" si="1"/>
        <v>1770.4943999999994</v>
      </c>
      <c r="AC5" s="4">
        <f t="shared" si="1"/>
        <v>1722.6910000000003</v>
      </c>
      <c r="AD5" s="4">
        <f t="shared" si="1"/>
        <v>2058.3510000000006</v>
      </c>
      <c r="AE5" s="4">
        <f t="shared" si="1"/>
        <v>2122.645</v>
      </c>
      <c r="AF5" s="1"/>
      <c r="AG5" s="4">
        <f>SUM(AG6:AG497)</f>
        <v>1628.5772000000004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8" t="s">
        <v>36</v>
      </c>
      <c r="B6" s="18" t="s">
        <v>37</v>
      </c>
      <c r="C6" s="18">
        <v>71.475999999999999</v>
      </c>
      <c r="D6" s="18">
        <v>208.45400000000001</v>
      </c>
      <c r="E6" s="18">
        <v>78.102999999999994</v>
      </c>
      <c r="F6" s="18">
        <v>142.61699999999999</v>
      </c>
      <c r="G6" s="19">
        <v>1</v>
      </c>
      <c r="H6" s="18">
        <v>50</v>
      </c>
      <c r="I6" s="18" t="s">
        <v>38</v>
      </c>
      <c r="J6" s="18"/>
      <c r="K6" s="18">
        <v>77.25</v>
      </c>
      <c r="L6" s="18">
        <f t="shared" ref="L6:L36" si="2">E6-K6</f>
        <v>0.85299999999999443</v>
      </c>
      <c r="M6" s="18">
        <f>E6-N6</f>
        <v>78.102999999999994</v>
      </c>
      <c r="N6" s="18"/>
      <c r="O6" s="18">
        <v>29.780599999999978</v>
      </c>
      <c r="P6" s="18">
        <f>M6/5</f>
        <v>15.6206</v>
      </c>
      <c r="Q6" s="20">
        <f>12*P6-O6-F6</f>
        <v>15.049600000000027</v>
      </c>
      <c r="R6" s="20"/>
      <c r="S6" s="18"/>
      <c r="T6" s="18">
        <f>(F6+O6+Q6)/P6</f>
        <v>11.999999999999998</v>
      </c>
      <c r="U6" s="18">
        <f>(F6+O6)/P6</f>
        <v>11.0365542936891</v>
      </c>
      <c r="V6" s="18">
        <v>16.192</v>
      </c>
      <c r="W6" s="18">
        <v>16.752199999999998</v>
      </c>
      <c r="X6" s="18">
        <v>14.308</v>
      </c>
      <c r="Y6" s="18">
        <v>14.588800000000001</v>
      </c>
      <c r="Z6" s="18">
        <v>17.6266</v>
      </c>
      <c r="AA6" s="18">
        <v>19.032399999999999</v>
      </c>
      <c r="AB6" s="18">
        <v>10.304600000000001</v>
      </c>
      <c r="AC6" s="18">
        <v>6.4379999999999997</v>
      </c>
      <c r="AD6" s="18">
        <v>15.356999999999999</v>
      </c>
      <c r="AE6" s="18">
        <v>16.145800000000001</v>
      </c>
      <c r="AF6" s="18" t="s">
        <v>39</v>
      </c>
      <c r="AG6" s="18">
        <f>G6*Q6</f>
        <v>15.049600000000027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217.857</v>
      </c>
      <c r="D7" s="1">
        <v>295.33</v>
      </c>
      <c r="E7" s="1">
        <v>141.30799999999999</v>
      </c>
      <c r="F7" s="1">
        <v>329.48500000000001</v>
      </c>
      <c r="G7" s="8">
        <v>1</v>
      </c>
      <c r="H7" s="1">
        <v>45</v>
      </c>
      <c r="I7" s="1" t="s">
        <v>38</v>
      </c>
      <c r="J7" s="1"/>
      <c r="K7" s="1">
        <v>134.80000000000001</v>
      </c>
      <c r="L7" s="1">
        <f t="shared" si="2"/>
        <v>6.5079999999999814</v>
      </c>
      <c r="M7" s="1">
        <f t="shared" ref="M7:M68" si="3">E7-N7</f>
        <v>141.30799999999999</v>
      </c>
      <c r="N7" s="1"/>
      <c r="O7" s="1"/>
      <c r="P7" s="1">
        <f t="shared" ref="P7:P68" si="4">M7/5</f>
        <v>28.261599999999998</v>
      </c>
      <c r="Q7" s="5"/>
      <c r="R7" s="5"/>
      <c r="S7" s="1"/>
      <c r="T7" s="1">
        <f t="shared" ref="T7:T68" si="5">(F7+O7+Q7)/P7</f>
        <v>11.658398675234242</v>
      </c>
      <c r="U7" s="1">
        <f t="shared" ref="U7:U68" si="6">(F7+O7)/P7</f>
        <v>11.658398675234242</v>
      </c>
      <c r="V7" s="1">
        <v>33.578400000000002</v>
      </c>
      <c r="W7" s="1">
        <v>35.998600000000003</v>
      </c>
      <c r="X7" s="1">
        <v>31.4084</v>
      </c>
      <c r="Y7" s="1">
        <v>34.185999999999993</v>
      </c>
      <c r="Z7" s="1">
        <v>45.272799999999997</v>
      </c>
      <c r="AA7" s="1">
        <v>43.335000000000001</v>
      </c>
      <c r="AB7" s="1">
        <v>35.474600000000002</v>
      </c>
      <c r="AC7" s="1">
        <v>31.379200000000001</v>
      </c>
      <c r="AD7" s="1">
        <v>40.349600000000002</v>
      </c>
      <c r="AE7" s="1">
        <v>44.0062</v>
      </c>
      <c r="AF7" s="1" t="s">
        <v>41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37</v>
      </c>
      <c r="C8" s="1">
        <v>279.483</v>
      </c>
      <c r="D8" s="1">
        <v>169.995</v>
      </c>
      <c r="E8" s="1">
        <v>124.276</v>
      </c>
      <c r="F8" s="1">
        <v>271.76</v>
      </c>
      <c r="G8" s="8">
        <v>1</v>
      </c>
      <c r="H8" s="1">
        <v>45</v>
      </c>
      <c r="I8" s="1" t="s">
        <v>38</v>
      </c>
      <c r="J8" s="1"/>
      <c r="K8" s="1">
        <v>119.8</v>
      </c>
      <c r="L8" s="1">
        <f t="shared" si="2"/>
        <v>4.4759999999999991</v>
      </c>
      <c r="M8" s="1">
        <f t="shared" si="3"/>
        <v>124.276</v>
      </c>
      <c r="N8" s="1"/>
      <c r="O8" s="1">
        <v>68.962800000000016</v>
      </c>
      <c r="P8" s="1">
        <f t="shared" si="4"/>
        <v>24.8552</v>
      </c>
      <c r="Q8" s="5"/>
      <c r="R8" s="5"/>
      <c r="S8" s="1"/>
      <c r="T8" s="1">
        <f t="shared" si="5"/>
        <v>13.7083105346165</v>
      </c>
      <c r="U8" s="1">
        <f t="shared" si="6"/>
        <v>13.7083105346165</v>
      </c>
      <c r="V8" s="1">
        <v>38.608800000000002</v>
      </c>
      <c r="W8" s="1">
        <v>37.748399999999997</v>
      </c>
      <c r="X8" s="1">
        <v>21.311800000000002</v>
      </c>
      <c r="Y8" s="1">
        <v>25.654199999999999</v>
      </c>
      <c r="Z8" s="1">
        <v>48.363399999999999</v>
      </c>
      <c r="AA8" s="1">
        <v>45.502600000000001</v>
      </c>
      <c r="AB8" s="1">
        <v>27.386800000000001</v>
      </c>
      <c r="AC8" s="1">
        <v>25.0976</v>
      </c>
      <c r="AD8" s="1">
        <v>31.349</v>
      </c>
      <c r="AE8" s="1">
        <v>29.087599999999998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44</v>
      </c>
      <c r="C9" s="1">
        <v>178</v>
      </c>
      <c r="D9" s="1">
        <v>469</v>
      </c>
      <c r="E9" s="1">
        <v>213</v>
      </c>
      <c r="F9" s="1">
        <v>363</v>
      </c>
      <c r="G9" s="8">
        <v>0.45</v>
      </c>
      <c r="H9" s="1">
        <v>45</v>
      </c>
      <c r="I9" s="1" t="s">
        <v>38</v>
      </c>
      <c r="J9" s="1"/>
      <c r="K9" s="1">
        <v>208</v>
      </c>
      <c r="L9" s="1">
        <f t="shared" si="2"/>
        <v>5</v>
      </c>
      <c r="M9" s="1">
        <f t="shared" si="3"/>
        <v>213</v>
      </c>
      <c r="N9" s="1"/>
      <c r="O9" s="1"/>
      <c r="P9" s="1">
        <f t="shared" si="4"/>
        <v>42.6</v>
      </c>
      <c r="Q9" s="5">
        <f t="shared" ref="Q9" si="7">10*P9-O9-F9</f>
        <v>63</v>
      </c>
      <c r="R9" s="5"/>
      <c r="S9" s="1"/>
      <c r="T9" s="1">
        <f t="shared" si="5"/>
        <v>10</v>
      </c>
      <c r="U9" s="1">
        <f t="shared" si="6"/>
        <v>8.52112676056338</v>
      </c>
      <c r="V9" s="1">
        <v>41.8</v>
      </c>
      <c r="W9" s="1">
        <v>40.6</v>
      </c>
      <c r="X9" s="1">
        <v>45.4</v>
      </c>
      <c r="Y9" s="1">
        <v>46.8</v>
      </c>
      <c r="Z9" s="1">
        <v>51.8</v>
      </c>
      <c r="AA9" s="1">
        <v>43.6</v>
      </c>
      <c r="AB9" s="1">
        <v>32.4</v>
      </c>
      <c r="AC9" s="1">
        <v>36.799999999999997</v>
      </c>
      <c r="AD9" s="1">
        <v>52.8</v>
      </c>
      <c r="AE9" s="1">
        <v>54.6</v>
      </c>
      <c r="AF9" s="1" t="s">
        <v>45</v>
      </c>
      <c r="AG9" s="1">
        <f>G9*Q9</f>
        <v>28.35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46</v>
      </c>
      <c r="B10" s="18" t="s">
        <v>44</v>
      </c>
      <c r="C10" s="18">
        <v>105</v>
      </c>
      <c r="D10" s="18">
        <v>438</v>
      </c>
      <c r="E10" s="18">
        <v>224</v>
      </c>
      <c r="F10" s="18">
        <v>251</v>
      </c>
      <c r="G10" s="19">
        <v>0.45</v>
      </c>
      <c r="H10" s="18">
        <v>45</v>
      </c>
      <c r="I10" s="18" t="s">
        <v>38</v>
      </c>
      <c r="J10" s="18"/>
      <c r="K10" s="18">
        <v>220</v>
      </c>
      <c r="L10" s="18">
        <f t="shared" si="2"/>
        <v>4</v>
      </c>
      <c r="M10" s="18">
        <f t="shared" si="3"/>
        <v>224</v>
      </c>
      <c r="N10" s="18"/>
      <c r="O10" s="18">
        <v>220.6</v>
      </c>
      <c r="P10" s="18">
        <f t="shared" si="4"/>
        <v>44.8</v>
      </c>
      <c r="Q10" s="20">
        <f>12*P10-O10-F10</f>
        <v>65.999999999999886</v>
      </c>
      <c r="R10" s="20"/>
      <c r="S10" s="18"/>
      <c r="T10" s="18">
        <f t="shared" si="5"/>
        <v>11.999999999999998</v>
      </c>
      <c r="U10" s="18">
        <f t="shared" si="6"/>
        <v>10.526785714285715</v>
      </c>
      <c r="V10" s="18">
        <v>46.2</v>
      </c>
      <c r="W10" s="18">
        <v>40.6</v>
      </c>
      <c r="X10" s="18">
        <v>34.6</v>
      </c>
      <c r="Y10" s="18">
        <v>38.6</v>
      </c>
      <c r="Z10" s="18">
        <v>41</v>
      </c>
      <c r="AA10" s="18">
        <v>32.200000000000003</v>
      </c>
      <c r="AB10" s="18">
        <v>34.799999999999997</v>
      </c>
      <c r="AC10" s="18">
        <v>43.2</v>
      </c>
      <c r="AD10" s="18">
        <v>43.6</v>
      </c>
      <c r="AE10" s="18">
        <v>45.8</v>
      </c>
      <c r="AF10" s="18" t="s">
        <v>47</v>
      </c>
      <c r="AG10" s="18">
        <f>G10*Q10</f>
        <v>29.69999999999995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4" t="s">
        <v>48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49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50</v>
      </c>
      <c r="B12" s="1" t="s">
        <v>44</v>
      </c>
      <c r="C12" s="1">
        <v>30</v>
      </c>
      <c r="D12" s="1"/>
      <c r="E12" s="1">
        <v>15</v>
      </c>
      <c r="F12" s="1">
        <v>12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-3</v>
      </c>
      <c r="M12" s="1">
        <f t="shared" si="3"/>
        <v>15</v>
      </c>
      <c r="N12" s="1"/>
      <c r="O12" s="1"/>
      <c r="P12" s="1">
        <f t="shared" si="4"/>
        <v>3</v>
      </c>
      <c r="Q12" s="5">
        <f t="shared" ref="Q12:Q13" si="8">10*P12-O12-F12</f>
        <v>18</v>
      </c>
      <c r="R12" s="5"/>
      <c r="S12" s="1"/>
      <c r="T12" s="1">
        <f t="shared" si="5"/>
        <v>10</v>
      </c>
      <c r="U12" s="1">
        <f t="shared" si="6"/>
        <v>4</v>
      </c>
      <c r="V12" s="1">
        <v>0.6</v>
      </c>
      <c r="W12" s="1">
        <v>1.6</v>
      </c>
      <c r="X12" s="1">
        <v>1.6</v>
      </c>
      <c r="Y12" s="1">
        <v>1.6</v>
      </c>
      <c r="Z12" s="1">
        <v>3.8</v>
      </c>
      <c r="AA12" s="1">
        <v>2</v>
      </c>
      <c r="AB12" s="1">
        <v>0</v>
      </c>
      <c r="AC12" s="1">
        <v>1.4</v>
      </c>
      <c r="AD12" s="1">
        <v>1</v>
      </c>
      <c r="AE12" s="1">
        <v>1</v>
      </c>
      <c r="AF12" s="1"/>
      <c r="AG12" s="1">
        <f>G12*Q12</f>
        <v>5.3999999999999995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51</v>
      </c>
      <c r="B13" s="1" t="s">
        <v>44</v>
      </c>
      <c r="C13" s="1">
        <v>20</v>
      </c>
      <c r="D13" s="1">
        <v>75</v>
      </c>
      <c r="E13" s="1">
        <v>32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32</v>
      </c>
      <c r="L13" s="1">
        <f t="shared" si="2"/>
        <v>0</v>
      </c>
      <c r="M13" s="1">
        <f t="shared" si="3"/>
        <v>32</v>
      </c>
      <c r="N13" s="1"/>
      <c r="O13" s="1"/>
      <c r="P13" s="1">
        <f t="shared" si="4"/>
        <v>6.4</v>
      </c>
      <c r="Q13" s="5">
        <f t="shared" si="8"/>
        <v>4</v>
      </c>
      <c r="R13" s="5"/>
      <c r="S13" s="1"/>
      <c r="T13" s="1">
        <f t="shared" si="5"/>
        <v>10</v>
      </c>
      <c r="U13" s="1">
        <f t="shared" si="6"/>
        <v>9.375</v>
      </c>
      <c r="V13" s="1">
        <v>4</v>
      </c>
      <c r="W13" s="1">
        <v>1.8</v>
      </c>
      <c r="X13" s="1">
        <v>7.2</v>
      </c>
      <c r="Y13" s="1">
        <v>7</v>
      </c>
      <c r="Z13" s="1">
        <v>3.2</v>
      </c>
      <c r="AA13" s="1">
        <v>2.6</v>
      </c>
      <c r="AB13" s="1">
        <v>3</v>
      </c>
      <c r="AC13" s="1">
        <v>6.8</v>
      </c>
      <c r="AD13" s="1">
        <v>4.8</v>
      </c>
      <c r="AE13" s="1">
        <v>2</v>
      </c>
      <c r="AF13" s="1"/>
      <c r="AG13" s="1">
        <f>G13*Q13</f>
        <v>0.68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52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>
        <f t="shared" si="3"/>
        <v>0</v>
      </c>
      <c r="N14" s="14"/>
      <c r="O14" s="14"/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49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53</v>
      </c>
      <c r="B15" s="1" t="s">
        <v>44</v>
      </c>
      <c r="C15" s="1"/>
      <c r="D15" s="1">
        <v>174</v>
      </c>
      <c r="E15" s="1">
        <v>54</v>
      </c>
      <c r="F15" s="1">
        <v>111</v>
      </c>
      <c r="G15" s="8">
        <v>0.35</v>
      </c>
      <c r="H15" s="1">
        <v>50</v>
      </c>
      <c r="I15" s="1" t="s">
        <v>38</v>
      </c>
      <c r="J15" s="1"/>
      <c r="K15" s="1">
        <v>36</v>
      </c>
      <c r="L15" s="1">
        <f t="shared" si="2"/>
        <v>18</v>
      </c>
      <c r="M15" s="1">
        <f t="shared" si="3"/>
        <v>30</v>
      </c>
      <c r="N15" s="1">
        <v>24</v>
      </c>
      <c r="O15" s="1"/>
      <c r="P15" s="1">
        <f t="shared" si="4"/>
        <v>6</v>
      </c>
      <c r="Q15" s="5"/>
      <c r="R15" s="5"/>
      <c r="S15" s="1"/>
      <c r="T15" s="1">
        <f t="shared" si="5"/>
        <v>18.5</v>
      </c>
      <c r="U15" s="1">
        <f t="shared" si="6"/>
        <v>18.5</v>
      </c>
      <c r="V15" s="1">
        <v>11.8</v>
      </c>
      <c r="W15" s="1">
        <v>13.8</v>
      </c>
      <c r="X15" s="1">
        <v>13.2</v>
      </c>
      <c r="Y15" s="1">
        <v>12</v>
      </c>
      <c r="Z15" s="1">
        <v>7.8</v>
      </c>
      <c r="AA15" s="1">
        <v>9.1999999999999993</v>
      </c>
      <c r="AB15" s="1">
        <v>6</v>
      </c>
      <c r="AC15" s="1">
        <v>7.6</v>
      </c>
      <c r="AD15" s="1">
        <v>18.600000000000001</v>
      </c>
      <c r="AE15" s="1">
        <v>18.600000000000001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1" t="s">
        <v>54</v>
      </c>
      <c r="B16" s="21" t="s">
        <v>37</v>
      </c>
      <c r="C16" s="21">
        <v>218.47900000000001</v>
      </c>
      <c r="D16" s="21">
        <v>596.83900000000006</v>
      </c>
      <c r="E16" s="21">
        <v>452.82100000000003</v>
      </c>
      <c r="F16" s="21">
        <v>250.459</v>
      </c>
      <c r="G16" s="22">
        <v>1</v>
      </c>
      <c r="H16" s="21">
        <v>55</v>
      </c>
      <c r="I16" s="21" t="s">
        <v>38</v>
      </c>
      <c r="J16" s="21"/>
      <c r="K16" s="21">
        <v>146.5</v>
      </c>
      <c r="L16" s="21">
        <f t="shared" si="2"/>
        <v>306.32100000000003</v>
      </c>
      <c r="M16" s="21">
        <f t="shared" si="3"/>
        <v>151.15000000000003</v>
      </c>
      <c r="N16" s="21">
        <v>301.67099999999999</v>
      </c>
      <c r="O16" s="21"/>
      <c r="P16" s="21">
        <f t="shared" si="4"/>
        <v>30.230000000000008</v>
      </c>
      <c r="Q16" s="23"/>
      <c r="R16" s="23"/>
      <c r="S16" s="21"/>
      <c r="T16" s="21">
        <f t="shared" si="5"/>
        <v>8.285114125041348</v>
      </c>
      <c r="U16" s="21">
        <f t="shared" si="6"/>
        <v>8.285114125041348</v>
      </c>
      <c r="V16" s="21">
        <v>32.667399999999986</v>
      </c>
      <c r="W16" s="21">
        <v>34.602400000000003</v>
      </c>
      <c r="X16" s="21">
        <v>30.367999999999999</v>
      </c>
      <c r="Y16" s="21">
        <v>31.6586</v>
      </c>
      <c r="Z16" s="21">
        <v>45.768799999999999</v>
      </c>
      <c r="AA16" s="21">
        <v>47.124400000000001</v>
      </c>
      <c r="AB16" s="21">
        <v>35.6798</v>
      </c>
      <c r="AC16" s="21">
        <v>30.56519999999999</v>
      </c>
      <c r="AD16" s="21">
        <v>43.460999999999999</v>
      </c>
      <c r="AE16" s="21">
        <v>40.994</v>
      </c>
      <c r="AF16" s="21" t="s">
        <v>55</v>
      </c>
      <c r="AG16" s="2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8" t="s">
        <v>56</v>
      </c>
      <c r="B17" s="18" t="s">
        <v>37</v>
      </c>
      <c r="C17" s="18">
        <v>709.03700000000003</v>
      </c>
      <c r="D17" s="18">
        <v>6752.48</v>
      </c>
      <c r="E17" s="18">
        <v>5572.2950000000001</v>
      </c>
      <c r="F17" s="18">
        <v>1339.646</v>
      </c>
      <c r="G17" s="19">
        <v>1</v>
      </c>
      <c r="H17" s="18">
        <v>50</v>
      </c>
      <c r="I17" s="18" t="s">
        <v>38</v>
      </c>
      <c r="J17" s="18"/>
      <c r="K17" s="18">
        <v>552.5</v>
      </c>
      <c r="L17" s="18">
        <f t="shared" si="2"/>
        <v>5019.7950000000001</v>
      </c>
      <c r="M17" s="18">
        <f t="shared" si="3"/>
        <v>565.18199999999979</v>
      </c>
      <c r="N17" s="18">
        <v>5007.1130000000003</v>
      </c>
      <c r="O17" s="18">
        <v>27.431999999999789</v>
      </c>
      <c r="P17" s="18">
        <f t="shared" si="4"/>
        <v>113.03639999999996</v>
      </c>
      <c r="Q17" s="20"/>
      <c r="R17" s="20"/>
      <c r="S17" s="18"/>
      <c r="T17" s="18">
        <f t="shared" si="5"/>
        <v>12.094139586894135</v>
      </c>
      <c r="U17" s="18">
        <f t="shared" si="6"/>
        <v>12.094139586894135</v>
      </c>
      <c r="V17" s="18">
        <v>129.69900000000001</v>
      </c>
      <c r="W17" s="18">
        <v>138.24199999999999</v>
      </c>
      <c r="X17" s="18">
        <v>111.95059999999999</v>
      </c>
      <c r="Y17" s="18">
        <v>119.1738</v>
      </c>
      <c r="Z17" s="18">
        <v>155.77520000000001</v>
      </c>
      <c r="AA17" s="18">
        <v>137.44960000000009</v>
      </c>
      <c r="AB17" s="18">
        <v>86.739199999999983</v>
      </c>
      <c r="AC17" s="18">
        <v>83.048999999999978</v>
      </c>
      <c r="AD17" s="18">
        <v>118.3852</v>
      </c>
      <c r="AE17" s="18">
        <v>115.0354</v>
      </c>
      <c r="AF17" s="18" t="s">
        <v>39</v>
      </c>
      <c r="AG17" s="18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57</v>
      </c>
      <c r="B18" s="1" t="s">
        <v>37</v>
      </c>
      <c r="C18" s="1">
        <v>60.238999999999997</v>
      </c>
      <c r="D18" s="1">
        <v>242.624</v>
      </c>
      <c r="E18" s="1">
        <v>106.89100000000001</v>
      </c>
      <c r="F18" s="1">
        <v>170.34899999999999</v>
      </c>
      <c r="G18" s="8">
        <v>1</v>
      </c>
      <c r="H18" s="1">
        <v>60</v>
      </c>
      <c r="I18" s="1" t="s">
        <v>38</v>
      </c>
      <c r="J18" s="1"/>
      <c r="K18" s="1">
        <v>102.944</v>
      </c>
      <c r="L18" s="1">
        <f t="shared" si="2"/>
        <v>3.9470000000000027</v>
      </c>
      <c r="M18" s="1">
        <f t="shared" si="3"/>
        <v>106.89100000000001</v>
      </c>
      <c r="N18" s="1"/>
      <c r="O18" s="1">
        <v>44.487000000000023</v>
      </c>
      <c r="P18" s="1">
        <f t="shared" si="4"/>
        <v>21.3782</v>
      </c>
      <c r="Q18" s="5"/>
      <c r="R18" s="5"/>
      <c r="S18" s="1"/>
      <c r="T18" s="1">
        <f t="shared" si="5"/>
        <v>10.04930256055234</v>
      </c>
      <c r="U18" s="1">
        <f t="shared" si="6"/>
        <v>10.04930256055234</v>
      </c>
      <c r="V18" s="1">
        <v>25.993600000000001</v>
      </c>
      <c r="W18" s="1">
        <v>24.964200000000002</v>
      </c>
      <c r="X18" s="1">
        <v>20.905000000000001</v>
      </c>
      <c r="Y18" s="1">
        <v>22.537600000000001</v>
      </c>
      <c r="Z18" s="1">
        <v>23.3886</v>
      </c>
      <c r="AA18" s="1">
        <v>23.122599999999998</v>
      </c>
      <c r="AB18" s="1">
        <v>25.964200000000002</v>
      </c>
      <c r="AC18" s="1">
        <v>24.066400000000002</v>
      </c>
      <c r="AD18" s="1">
        <v>29.121400000000001</v>
      </c>
      <c r="AE18" s="1">
        <v>27.4956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1" t="s">
        <v>58</v>
      </c>
      <c r="B19" s="21" t="s">
        <v>37</v>
      </c>
      <c r="C19" s="21">
        <v>452.03300000000002</v>
      </c>
      <c r="D19" s="21">
        <v>625.29899999999998</v>
      </c>
      <c r="E19" s="21">
        <v>408.11700000000002</v>
      </c>
      <c r="F19" s="21">
        <v>508.39100000000002</v>
      </c>
      <c r="G19" s="22">
        <v>1</v>
      </c>
      <c r="H19" s="21">
        <v>60</v>
      </c>
      <c r="I19" s="21" t="s">
        <v>38</v>
      </c>
      <c r="J19" s="21"/>
      <c r="K19" s="21">
        <v>413.1</v>
      </c>
      <c r="L19" s="21">
        <f t="shared" si="2"/>
        <v>-4.9830000000000041</v>
      </c>
      <c r="M19" s="21">
        <f t="shared" si="3"/>
        <v>408.11700000000002</v>
      </c>
      <c r="N19" s="21"/>
      <c r="O19" s="21">
        <v>65.438399999999973</v>
      </c>
      <c r="P19" s="21">
        <f t="shared" si="4"/>
        <v>81.623400000000004</v>
      </c>
      <c r="Q19" s="23">
        <f>8*P19-O19-F19</f>
        <v>79.157800000000009</v>
      </c>
      <c r="R19" s="23"/>
      <c r="S19" s="21"/>
      <c r="T19" s="21">
        <f t="shared" si="5"/>
        <v>8</v>
      </c>
      <c r="U19" s="21">
        <f t="shared" si="6"/>
        <v>7.0302070239661658</v>
      </c>
      <c r="V19" s="21">
        <v>99.554000000000002</v>
      </c>
      <c r="W19" s="21">
        <v>109.1392</v>
      </c>
      <c r="X19" s="21">
        <v>89.957599999999999</v>
      </c>
      <c r="Y19" s="21">
        <v>81.402999999999992</v>
      </c>
      <c r="Z19" s="21">
        <v>114.2762</v>
      </c>
      <c r="AA19" s="21">
        <v>123.3058</v>
      </c>
      <c r="AB19" s="21">
        <v>68.105999999999995</v>
      </c>
      <c r="AC19" s="21">
        <v>51.956400000000002</v>
      </c>
      <c r="AD19" s="21">
        <v>66.144000000000005</v>
      </c>
      <c r="AE19" s="21">
        <v>62.8414</v>
      </c>
      <c r="AF19" s="21" t="s">
        <v>59</v>
      </c>
      <c r="AG19" s="21">
        <f>G19*Q19</f>
        <v>79.157800000000009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/>
      <c r="P20" s="14">
        <f t="shared" si="4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49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61</v>
      </c>
      <c r="B21" s="18" t="s">
        <v>37</v>
      </c>
      <c r="C21" s="18">
        <v>228.36600000000001</v>
      </c>
      <c r="D21" s="18">
        <v>947.37199999999996</v>
      </c>
      <c r="E21" s="18">
        <v>520.92999999999995</v>
      </c>
      <c r="F21" s="18">
        <v>487.298</v>
      </c>
      <c r="G21" s="19">
        <v>1</v>
      </c>
      <c r="H21" s="18">
        <v>60</v>
      </c>
      <c r="I21" s="18" t="s">
        <v>38</v>
      </c>
      <c r="J21" s="18"/>
      <c r="K21" s="18">
        <v>206.67</v>
      </c>
      <c r="L21" s="18">
        <f t="shared" si="2"/>
        <v>314.26</v>
      </c>
      <c r="M21" s="18">
        <f t="shared" si="3"/>
        <v>216.29999999999995</v>
      </c>
      <c r="N21" s="18">
        <v>304.63</v>
      </c>
      <c r="O21" s="18">
        <v>160.98940000000019</v>
      </c>
      <c r="P21" s="18">
        <f t="shared" si="4"/>
        <v>43.259999999999991</v>
      </c>
      <c r="Q21" s="20"/>
      <c r="R21" s="20"/>
      <c r="S21" s="18"/>
      <c r="T21" s="18">
        <f t="shared" si="5"/>
        <v>14.985839112343974</v>
      </c>
      <c r="U21" s="18">
        <f t="shared" si="6"/>
        <v>14.985839112343974</v>
      </c>
      <c r="V21" s="18">
        <v>55.913200000000003</v>
      </c>
      <c r="W21" s="18">
        <v>54.487199999999987</v>
      </c>
      <c r="X21" s="18">
        <v>49.5886</v>
      </c>
      <c r="Y21" s="18">
        <v>53.249400000000001</v>
      </c>
      <c r="Z21" s="18">
        <v>61.77399999999998</v>
      </c>
      <c r="AA21" s="18">
        <v>62.441199999999988</v>
      </c>
      <c r="AB21" s="18">
        <v>57.217799999999997</v>
      </c>
      <c r="AC21" s="18">
        <v>55.227799999999988</v>
      </c>
      <c r="AD21" s="18">
        <v>71.199999999999974</v>
      </c>
      <c r="AE21" s="18">
        <v>68.864000000000004</v>
      </c>
      <c r="AF21" s="18" t="s">
        <v>62</v>
      </c>
      <c r="AG21" s="18">
        <f t="shared" ref="AG21:AG27" si="9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8" t="s">
        <v>63</v>
      </c>
      <c r="B22" s="18" t="s">
        <v>37</v>
      </c>
      <c r="C22" s="18">
        <v>12.625999999999999</v>
      </c>
      <c r="D22" s="18">
        <v>393.93799999999999</v>
      </c>
      <c r="E22" s="18">
        <v>224.202</v>
      </c>
      <c r="F22" s="18">
        <v>158.608</v>
      </c>
      <c r="G22" s="19">
        <v>1</v>
      </c>
      <c r="H22" s="18">
        <v>60</v>
      </c>
      <c r="I22" s="18" t="s">
        <v>38</v>
      </c>
      <c r="J22" s="18"/>
      <c r="K22" s="18">
        <v>65.84</v>
      </c>
      <c r="L22" s="18">
        <f t="shared" si="2"/>
        <v>158.36199999999999</v>
      </c>
      <c r="M22" s="18">
        <f t="shared" si="3"/>
        <v>66.74199999999999</v>
      </c>
      <c r="N22" s="18">
        <v>157.46</v>
      </c>
      <c r="O22" s="18">
        <v>3.1559999999999211</v>
      </c>
      <c r="P22" s="18">
        <f t="shared" si="4"/>
        <v>13.348399999999998</v>
      </c>
      <c r="Q22" s="20"/>
      <c r="R22" s="20"/>
      <c r="S22" s="18"/>
      <c r="T22" s="18">
        <f t="shared" si="5"/>
        <v>12.118605975247966</v>
      </c>
      <c r="U22" s="18">
        <f t="shared" si="6"/>
        <v>12.118605975247966</v>
      </c>
      <c r="V22" s="18">
        <v>16.1968</v>
      </c>
      <c r="W22" s="18">
        <v>18.641200000000001</v>
      </c>
      <c r="X22" s="18">
        <v>16.525200000000002</v>
      </c>
      <c r="Y22" s="18">
        <v>15.6432</v>
      </c>
      <c r="Z22" s="18">
        <v>14.3988</v>
      </c>
      <c r="AA22" s="18">
        <v>14.414400000000001</v>
      </c>
      <c r="AB22" s="18">
        <v>14.602</v>
      </c>
      <c r="AC22" s="18">
        <v>18.2776</v>
      </c>
      <c r="AD22" s="18">
        <v>22.358000000000001</v>
      </c>
      <c r="AE22" s="18">
        <v>18.858000000000001</v>
      </c>
      <c r="AF22" s="18" t="s">
        <v>39</v>
      </c>
      <c r="AG22" s="18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1" t="s">
        <v>64</v>
      </c>
      <c r="B23" s="21" t="s">
        <v>37</v>
      </c>
      <c r="C23" s="21">
        <v>61.142000000000003</v>
      </c>
      <c r="D23" s="21">
        <v>211.21199999999999</v>
      </c>
      <c r="E23" s="21">
        <v>123.886</v>
      </c>
      <c r="F23" s="21">
        <v>124.636</v>
      </c>
      <c r="G23" s="22">
        <v>1</v>
      </c>
      <c r="H23" s="21">
        <v>60</v>
      </c>
      <c r="I23" s="21" t="s">
        <v>38</v>
      </c>
      <c r="J23" s="21"/>
      <c r="K23" s="21">
        <v>66.64</v>
      </c>
      <c r="L23" s="21">
        <f t="shared" si="2"/>
        <v>57.245999999999995</v>
      </c>
      <c r="M23" s="21">
        <f t="shared" si="3"/>
        <v>71.072999999999993</v>
      </c>
      <c r="N23" s="21">
        <v>52.813000000000002</v>
      </c>
      <c r="O23" s="21"/>
      <c r="P23" s="21">
        <f t="shared" si="4"/>
        <v>14.214599999999999</v>
      </c>
      <c r="Q23" s="23"/>
      <c r="R23" s="23"/>
      <c r="S23" s="21"/>
      <c r="T23" s="21">
        <f t="shared" si="5"/>
        <v>8.7681679400053465</v>
      </c>
      <c r="U23" s="21">
        <f t="shared" si="6"/>
        <v>8.7681679400053465</v>
      </c>
      <c r="V23" s="21">
        <v>18.970400000000001</v>
      </c>
      <c r="W23" s="21">
        <v>21.779399999999999</v>
      </c>
      <c r="X23" s="21">
        <v>18.93</v>
      </c>
      <c r="Y23" s="21">
        <v>16.308199999999999</v>
      </c>
      <c r="Z23" s="21">
        <v>20.2056</v>
      </c>
      <c r="AA23" s="21">
        <v>24.9148</v>
      </c>
      <c r="AB23" s="21">
        <v>16.828600000000009</v>
      </c>
      <c r="AC23" s="21">
        <v>12.9756</v>
      </c>
      <c r="AD23" s="21">
        <v>18.672799999999999</v>
      </c>
      <c r="AE23" s="21">
        <v>17.793399999999998</v>
      </c>
      <c r="AF23" s="21" t="s">
        <v>59</v>
      </c>
      <c r="AG23" s="2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8" t="s">
        <v>65</v>
      </c>
      <c r="B24" s="18" t="s">
        <v>37</v>
      </c>
      <c r="C24" s="18">
        <v>3.823</v>
      </c>
      <c r="D24" s="18">
        <v>409.42099999999999</v>
      </c>
      <c r="E24" s="18">
        <v>158.45699999999999</v>
      </c>
      <c r="F24" s="18">
        <v>180.179</v>
      </c>
      <c r="G24" s="19">
        <v>1</v>
      </c>
      <c r="H24" s="18">
        <v>60</v>
      </c>
      <c r="I24" s="18" t="s">
        <v>38</v>
      </c>
      <c r="J24" s="18"/>
      <c r="K24" s="18">
        <v>55.71</v>
      </c>
      <c r="L24" s="18">
        <f t="shared" si="2"/>
        <v>102.74699999999999</v>
      </c>
      <c r="M24" s="18">
        <f t="shared" si="3"/>
        <v>58.001999999999995</v>
      </c>
      <c r="N24" s="18">
        <v>100.455</v>
      </c>
      <c r="O24" s="18"/>
      <c r="P24" s="18">
        <f t="shared" si="4"/>
        <v>11.600399999999999</v>
      </c>
      <c r="Q24" s="20"/>
      <c r="R24" s="20"/>
      <c r="S24" s="18"/>
      <c r="T24" s="18">
        <f t="shared" si="5"/>
        <v>15.532136822868178</v>
      </c>
      <c r="U24" s="18">
        <f t="shared" si="6"/>
        <v>15.532136822868178</v>
      </c>
      <c r="V24" s="18">
        <v>15.4612</v>
      </c>
      <c r="W24" s="18">
        <v>19.3232</v>
      </c>
      <c r="X24" s="18">
        <v>19.105599999999999</v>
      </c>
      <c r="Y24" s="18">
        <v>16.460999999999999</v>
      </c>
      <c r="Z24" s="18">
        <v>14.888400000000001</v>
      </c>
      <c r="AA24" s="18">
        <v>16.119399999999999</v>
      </c>
      <c r="AB24" s="18">
        <v>16.847000000000001</v>
      </c>
      <c r="AC24" s="18">
        <v>16.328600000000002</v>
      </c>
      <c r="AD24" s="18">
        <v>25.6342</v>
      </c>
      <c r="AE24" s="18">
        <v>32.659599999999998</v>
      </c>
      <c r="AF24" s="18" t="s">
        <v>39</v>
      </c>
      <c r="AG24" s="18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66</v>
      </c>
      <c r="B25" s="1" t="s">
        <v>37</v>
      </c>
      <c r="C25" s="1">
        <v>9.1539999999999999</v>
      </c>
      <c r="D25" s="1">
        <v>328.3</v>
      </c>
      <c r="E25" s="1">
        <v>237.55</v>
      </c>
      <c r="F25" s="1">
        <v>79.381</v>
      </c>
      <c r="G25" s="8">
        <v>1</v>
      </c>
      <c r="H25" s="1">
        <v>30</v>
      </c>
      <c r="I25" s="1" t="s">
        <v>38</v>
      </c>
      <c r="J25" s="1"/>
      <c r="K25" s="1">
        <v>38.6</v>
      </c>
      <c r="L25" s="1">
        <f t="shared" si="2"/>
        <v>198.95000000000002</v>
      </c>
      <c r="M25" s="1">
        <f t="shared" si="3"/>
        <v>33.807000000000016</v>
      </c>
      <c r="N25" s="1">
        <v>203.74299999999999</v>
      </c>
      <c r="O25" s="1">
        <v>4.8542000000001266</v>
      </c>
      <c r="P25" s="1">
        <f t="shared" si="4"/>
        <v>6.7614000000000036</v>
      </c>
      <c r="Q25" s="5"/>
      <c r="R25" s="5"/>
      <c r="S25" s="1"/>
      <c r="T25" s="1">
        <f t="shared" si="5"/>
        <v>12.458248291773906</v>
      </c>
      <c r="U25" s="1">
        <f t="shared" si="6"/>
        <v>12.458248291773906</v>
      </c>
      <c r="V25" s="1">
        <v>9.257200000000001</v>
      </c>
      <c r="W25" s="1">
        <v>9.9041999999999994</v>
      </c>
      <c r="X25" s="1">
        <v>11.377800000000001</v>
      </c>
      <c r="Y25" s="1">
        <v>11.335599999999999</v>
      </c>
      <c r="Z25" s="1">
        <v>8.617799999999999</v>
      </c>
      <c r="AA25" s="1">
        <v>8.8369999999999997</v>
      </c>
      <c r="AB25" s="1">
        <v>10.79680000000001</v>
      </c>
      <c r="AC25" s="1">
        <v>8.8934000000000086</v>
      </c>
      <c r="AD25" s="1">
        <v>8.7474000000000043</v>
      </c>
      <c r="AE25" s="1">
        <v>10.079599999999999</v>
      </c>
      <c r="AF25" s="1"/>
      <c r="AG25" s="1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37</v>
      </c>
      <c r="C26" s="1">
        <v>254.142</v>
      </c>
      <c r="D26" s="1">
        <v>160.65199999999999</v>
      </c>
      <c r="E26" s="1">
        <v>166.72399999999999</v>
      </c>
      <c r="F26" s="1">
        <v>-0.47299999999999998</v>
      </c>
      <c r="G26" s="8">
        <v>1</v>
      </c>
      <c r="H26" s="1">
        <v>30</v>
      </c>
      <c r="I26" s="1" t="s">
        <v>38</v>
      </c>
      <c r="J26" s="1"/>
      <c r="K26" s="1">
        <v>149.80000000000001</v>
      </c>
      <c r="L26" s="1">
        <f t="shared" si="2"/>
        <v>16.923999999999978</v>
      </c>
      <c r="M26" s="1">
        <f t="shared" si="3"/>
        <v>166.72399999999999</v>
      </c>
      <c r="N26" s="1"/>
      <c r="O26" s="1">
        <v>174.7826</v>
      </c>
      <c r="P26" s="1">
        <f t="shared" si="4"/>
        <v>33.344799999999999</v>
      </c>
      <c r="Q26" s="5">
        <f t="shared" ref="Q26" si="10">10*P26-O26-F26</f>
        <v>159.13839999999999</v>
      </c>
      <c r="R26" s="5"/>
      <c r="S26" s="1"/>
      <c r="T26" s="1">
        <f t="shared" si="5"/>
        <v>10</v>
      </c>
      <c r="U26" s="1">
        <f t="shared" si="6"/>
        <v>5.2274897435282259</v>
      </c>
      <c r="V26" s="1">
        <v>45.47359999999999</v>
      </c>
      <c r="W26" s="1">
        <v>36.913799999999988</v>
      </c>
      <c r="X26" s="1">
        <v>15.2948</v>
      </c>
      <c r="Y26" s="1">
        <v>21.962199999999989</v>
      </c>
      <c r="Z26" s="1">
        <v>43.471999999999987</v>
      </c>
      <c r="AA26" s="1">
        <v>42.036200000000001</v>
      </c>
      <c r="AB26" s="1">
        <v>24.415200000000009</v>
      </c>
      <c r="AC26" s="1">
        <v>21.914400000000001</v>
      </c>
      <c r="AD26" s="1">
        <v>32.430999999999997</v>
      </c>
      <c r="AE26" s="1">
        <v>30.486599999999999</v>
      </c>
      <c r="AF26" s="1"/>
      <c r="AG26" s="1">
        <f t="shared" si="9"/>
        <v>159.13839999999999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37</v>
      </c>
      <c r="C27" s="1">
        <v>31.684000000000001</v>
      </c>
      <c r="D27" s="1">
        <v>292.125</v>
      </c>
      <c r="E27" s="1">
        <v>192.42</v>
      </c>
      <c r="F27" s="1">
        <v>120.938</v>
      </c>
      <c r="G27" s="8">
        <v>1</v>
      </c>
      <c r="H27" s="1">
        <v>30</v>
      </c>
      <c r="I27" s="1" t="s">
        <v>38</v>
      </c>
      <c r="J27" s="1"/>
      <c r="K27" s="1">
        <v>64.900000000000006</v>
      </c>
      <c r="L27" s="1">
        <f t="shared" si="2"/>
        <v>127.51999999999998</v>
      </c>
      <c r="M27" s="1">
        <f t="shared" si="3"/>
        <v>64.058999999999997</v>
      </c>
      <c r="N27" s="1">
        <v>128.36099999999999</v>
      </c>
      <c r="O27" s="1">
        <v>39.024199999999958</v>
      </c>
      <c r="P27" s="1">
        <f t="shared" si="4"/>
        <v>12.8118</v>
      </c>
      <c r="Q27" s="5"/>
      <c r="R27" s="5"/>
      <c r="S27" s="1"/>
      <c r="T27" s="1">
        <f t="shared" si="5"/>
        <v>12.485536770789427</v>
      </c>
      <c r="U27" s="1">
        <f t="shared" si="6"/>
        <v>12.485536770789427</v>
      </c>
      <c r="V27" s="1">
        <v>16.2744</v>
      </c>
      <c r="W27" s="1">
        <v>16.4542</v>
      </c>
      <c r="X27" s="1">
        <v>12.7148</v>
      </c>
      <c r="Y27" s="1">
        <v>12.0632</v>
      </c>
      <c r="Z27" s="1">
        <v>14.059200000000001</v>
      </c>
      <c r="AA27" s="1">
        <v>13.7072</v>
      </c>
      <c r="AB27" s="1">
        <v>11.1662</v>
      </c>
      <c r="AC27" s="1">
        <v>8.9943999999999953</v>
      </c>
      <c r="AD27" s="1">
        <v>8.7789999999999999</v>
      </c>
      <c r="AE27" s="1">
        <v>9.9811999999999994</v>
      </c>
      <c r="AF27" s="1"/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69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49</v>
      </c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70</v>
      </c>
      <c r="B29" s="1" t="s">
        <v>37</v>
      </c>
      <c r="C29" s="1">
        <v>0.77700000000000002</v>
      </c>
      <c r="D29" s="1">
        <v>381.654</v>
      </c>
      <c r="E29" s="1">
        <v>52.064</v>
      </c>
      <c r="F29" s="1">
        <v>202.976</v>
      </c>
      <c r="G29" s="8">
        <v>1</v>
      </c>
      <c r="H29" s="1">
        <v>40</v>
      </c>
      <c r="I29" s="1" t="s">
        <v>38</v>
      </c>
      <c r="J29" s="1"/>
      <c r="K29" s="1">
        <v>45.4</v>
      </c>
      <c r="L29" s="1">
        <f t="shared" si="2"/>
        <v>6.6640000000000015</v>
      </c>
      <c r="M29" s="1">
        <f t="shared" si="3"/>
        <v>52.064</v>
      </c>
      <c r="N29" s="1"/>
      <c r="O29" s="1"/>
      <c r="P29" s="1">
        <f t="shared" si="4"/>
        <v>10.412800000000001</v>
      </c>
      <c r="Q29" s="5"/>
      <c r="R29" s="5"/>
      <c r="S29" s="1"/>
      <c r="T29" s="1">
        <f t="shared" si="5"/>
        <v>19.492931776275352</v>
      </c>
      <c r="U29" s="1">
        <f t="shared" si="6"/>
        <v>19.492931776275352</v>
      </c>
      <c r="V29" s="1">
        <v>13.6684</v>
      </c>
      <c r="W29" s="1">
        <v>14.8604</v>
      </c>
      <c r="X29" s="1">
        <v>26.568000000000001</v>
      </c>
      <c r="Y29" s="1">
        <v>25.481000000000002</v>
      </c>
      <c r="Z29" s="1">
        <v>15.7026</v>
      </c>
      <c r="AA29" s="1">
        <v>18.528600000000001</v>
      </c>
      <c r="AB29" s="1">
        <v>15.8072</v>
      </c>
      <c r="AC29" s="1">
        <v>14.255800000000001</v>
      </c>
      <c r="AD29" s="1">
        <v>15.201599999999999</v>
      </c>
      <c r="AE29" s="1">
        <v>14.473800000000001</v>
      </c>
      <c r="AF29" s="1"/>
      <c r="AG29" s="1">
        <f t="shared" ref="AG29:AG35" si="11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71</v>
      </c>
      <c r="B30" s="1" t="s">
        <v>37</v>
      </c>
      <c r="C30" s="1">
        <v>51.485999999999997</v>
      </c>
      <c r="D30" s="1">
        <v>28.042000000000002</v>
      </c>
      <c r="E30" s="1">
        <v>16.780999999999999</v>
      </c>
      <c r="F30" s="1">
        <v>11.36</v>
      </c>
      <c r="G30" s="8">
        <v>1</v>
      </c>
      <c r="H30" s="1">
        <v>30</v>
      </c>
      <c r="I30" s="1" t="s">
        <v>38</v>
      </c>
      <c r="J30" s="1"/>
      <c r="K30" s="1">
        <v>17.100000000000001</v>
      </c>
      <c r="L30" s="1">
        <f t="shared" si="2"/>
        <v>-0.31900000000000261</v>
      </c>
      <c r="M30" s="1">
        <f t="shared" si="3"/>
        <v>16.780999999999999</v>
      </c>
      <c r="N30" s="1"/>
      <c r="O30" s="1"/>
      <c r="P30" s="1">
        <f t="shared" si="4"/>
        <v>3.3561999999999999</v>
      </c>
      <c r="Q30" s="5">
        <f>9*P30-O30-F30</f>
        <v>18.845800000000001</v>
      </c>
      <c r="R30" s="5"/>
      <c r="S30" s="1"/>
      <c r="T30" s="1">
        <f t="shared" si="5"/>
        <v>9</v>
      </c>
      <c r="U30" s="1">
        <f t="shared" si="6"/>
        <v>3.3847804064120135</v>
      </c>
      <c r="V30" s="1">
        <v>3.3881999999999999</v>
      </c>
      <c r="W30" s="1">
        <v>4.9526000000000003</v>
      </c>
      <c r="X30" s="1">
        <v>6.7048000000000014</v>
      </c>
      <c r="Y30" s="1">
        <v>5.3895999999999997</v>
      </c>
      <c r="Z30" s="1">
        <v>8.4475999999999996</v>
      </c>
      <c r="AA30" s="1">
        <v>8.0671999999999997</v>
      </c>
      <c r="AB30" s="1">
        <v>5.134199999999999</v>
      </c>
      <c r="AC30" s="1">
        <v>4.3133999999999997</v>
      </c>
      <c r="AD30" s="1">
        <v>7.73</v>
      </c>
      <c r="AE30" s="1">
        <v>7.420399999999999</v>
      </c>
      <c r="AF30" s="1"/>
      <c r="AG30" s="1">
        <f t="shared" si="11"/>
        <v>18.845800000000001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72</v>
      </c>
      <c r="B31" s="1" t="s">
        <v>37</v>
      </c>
      <c r="C31" s="1">
        <v>46.756999999999998</v>
      </c>
      <c r="D31" s="1">
        <v>162.54400000000001</v>
      </c>
      <c r="E31" s="1">
        <v>57.277000000000001</v>
      </c>
      <c r="F31" s="1">
        <v>106.158</v>
      </c>
      <c r="G31" s="8">
        <v>1</v>
      </c>
      <c r="H31" s="1">
        <v>50</v>
      </c>
      <c r="I31" s="1" t="s">
        <v>38</v>
      </c>
      <c r="J31" s="1"/>
      <c r="K31" s="1">
        <v>54.1</v>
      </c>
      <c r="L31" s="1">
        <f t="shared" si="2"/>
        <v>3.1769999999999996</v>
      </c>
      <c r="M31" s="1">
        <f t="shared" si="3"/>
        <v>57.277000000000001</v>
      </c>
      <c r="N31" s="1"/>
      <c r="O31" s="1">
        <v>28.808399999999988</v>
      </c>
      <c r="P31" s="1">
        <f t="shared" si="4"/>
        <v>11.455400000000001</v>
      </c>
      <c r="Q31" s="5"/>
      <c r="R31" s="5"/>
      <c r="S31" s="1"/>
      <c r="T31" s="1">
        <f t="shared" si="5"/>
        <v>11.78190198509</v>
      </c>
      <c r="U31" s="1">
        <f t="shared" si="6"/>
        <v>11.78190198509</v>
      </c>
      <c r="V31" s="1">
        <v>15.814399999999999</v>
      </c>
      <c r="W31" s="1">
        <v>15.278600000000001</v>
      </c>
      <c r="X31" s="1">
        <v>14.948</v>
      </c>
      <c r="Y31" s="1">
        <v>14.9876</v>
      </c>
      <c r="Z31" s="1">
        <v>15.374000000000001</v>
      </c>
      <c r="AA31" s="1">
        <v>15.2432</v>
      </c>
      <c r="AB31" s="1">
        <v>7.1293999999999986</v>
      </c>
      <c r="AC31" s="1">
        <v>6.9159999999999968</v>
      </c>
      <c r="AD31" s="1">
        <v>15.6928</v>
      </c>
      <c r="AE31" s="1">
        <v>16.193999999999999</v>
      </c>
      <c r="AF31" s="1"/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37</v>
      </c>
      <c r="C32" s="1">
        <v>90.156999999999996</v>
      </c>
      <c r="D32" s="1">
        <v>51.052</v>
      </c>
      <c r="E32" s="1">
        <v>37.203000000000003</v>
      </c>
      <c r="F32" s="1">
        <v>57.015000000000001</v>
      </c>
      <c r="G32" s="8">
        <v>1</v>
      </c>
      <c r="H32" s="1">
        <v>50</v>
      </c>
      <c r="I32" s="1" t="s">
        <v>38</v>
      </c>
      <c r="J32" s="1"/>
      <c r="K32" s="1">
        <v>35.4</v>
      </c>
      <c r="L32" s="1">
        <f t="shared" si="2"/>
        <v>1.8030000000000044</v>
      </c>
      <c r="M32" s="1">
        <f t="shared" si="3"/>
        <v>37.203000000000003</v>
      </c>
      <c r="N32" s="1"/>
      <c r="O32" s="1"/>
      <c r="P32" s="1">
        <f t="shared" si="4"/>
        <v>7.4406000000000008</v>
      </c>
      <c r="Q32" s="5">
        <f t="shared" ref="Q32:Q34" si="12">10*P32-O32-F32</f>
        <v>17.391000000000005</v>
      </c>
      <c r="R32" s="5"/>
      <c r="S32" s="1"/>
      <c r="T32" s="1">
        <f t="shared" si="5"/>
        <v>10</v>
      </c>
      <c r="U32" s="1">
        <f t="shared" si="6"/>
        <v>7.6626884928634782</v>
      </c>
      <c r="V32" s="1">
        <v>7.6475999999999997</v>
      </c>
      <c r="W32" s="1">
        <v>9.4608000000000008</v>
      </c>
      <c r="X32" s="1">
        <v>9.8507999999999996</v>
      </c>
      <c r="Y32" s="1">
        <v>10.2468</v>
      </c>
      <c r="Z32" s="1">
        <v>15.3192</v>
      </c>
      <c r="AA32" s="1">
        <v>14.954599999999999</v>
      </c>
      <c r="AB32" s="1">
        <v>8.0167999999999999</v>
      </c>
      <c r="AC32" s="1">
        <v>5.8056000000000001</v>
      </c>
      <c r="AD32" s="1">
        <v>11.445399999999999</v>
      </c>
      <c r="AE32" s="1">
        <v>12.919600000000001</v>
      </c>
      <c r="AF32" s="1"/>
      <c r="AG32" s="1">
        <f t="shared" si="11"/>
        <v>17.391000000000005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75</v>
      </c>
      <c r="B33" s="1" t="s">
        <v>44</v>
      </c>
      <c r="C33" s="1">
        <v>550</v>
      </c>
      <c r="D33" s="1">
        <v>1299</v>
      </c>
      <c r="E33" s="1">
        <v>1192</v>
      </c>
      <c r="F33" s="1">
        <v>571</v>
      </c>
      <c r="G33" s="8">
        <v>0.4</v>
      </c>
      <c r="H33" s="1">
        <v>45</v>
      </c>
      <c r="I33" s="1" t="s">
        <v>38</v>
      </c>
      <c r="J33" s="1"/>
      <c r="K33" s="1">
        <v>333</v>
      </c>
      <c r="L33" s="1">
        <f t="shared" si="2"/>
        <v>859</v>
      </c>
      <c r="M33" s="1">
        <f t="shared" si="3"/>
        <v>352</v>
      </c>
      <c r="N33" s="1">
        <v>840</v>
      </c>
      <c r="O33" s="1">
        <v>68.200000000000045</v>
      </c>
      <c r="P33" s="1">
        <f t="shared" si="4"/>
        <v>70.400000000000006</v>
      </c>
      <c r="Q33" s="5">
        <f t="shared" si="12"/>
        <v>64.799999999999955</v>
      </c>
      <c r="R33" s="5"/>
      <c r="S33" s="1"/>
      <c r="T33" s="1">
        <f t="shared" si="5"/>
        <v>10</v>
      </c>
      <c r="U33" s="1">
        <f t="shared" si="6"/>
        <v>9.079545454545455</v>
      </c>
      <c r="V33" s="1">
        <v>80.2</v>
      </c>
      <c r="W33" s="1">
        <v>76.8</v>
      </c>
      <c r="X33" s="1">
        <v>58.2</v>
      </c>
      <c r="Y33" s="1">
        <v>70.2</v>
      </c>
      <c r="Z33" s="1">
        <v>102</v>
      </c>
      <c r="AA33" s="1">
        <v>98.2</v>
      </c>
      <c r="AB33" s="1">
        <v>85.2</v>
      </c>
      <c r="AC33" s="1">
        <v>79.599999999999994</v>
      </c>
      <c r="AD33" s="1">
        <v>90.4</v>
      </c>
      <c r="AE33" s="1">
        <v>98</v>
      </c>
      <c r="AF33" s="1" t="s">
        <v>76</v>
      </c>
      <c r="AG33" s="1">
        <f t="shared" si="11"/>
        <v>25.919999999999984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77</v>
      </c>
      <c r="B34" s="1" t="s">
        <v>44</v>
      </c>
      <c r="C34" s="1">
        <v>210</v>
      </c>
      <c r="D34" s="1">
        <v>218</v>
      </c>
      <c r="E34" s="1">
        <v>204</v>
      </c>
      <c r="F34" s="1">
        <v>214</v>
      </c>
      <c r="G34" s="8">
        <v>0.45</v>
      </c>
      <c r="H34" s="1">
        <v>50</v>
      </c>
      <c r="I34" s="10" t="s">
        <v>78</v>
      </c>
      <c r="J34" s="1"/>
      <c r="K34" s="1">
        <v>208</v>
      </c>
      <c r="L34" s="1">
        <f t="shared" si="2"/>
        <v>-4</v>
      </c>
      <c r="M34" s="1">
        <f t="shared" si="3"/>
        <v>204</v>
      </c>
      <c r="N34" s="1"/>
      <c r="O34" s="1">
        <v>56</v>
      </c>
      <c r="P34" s="1">
        <f t="shared" si="4"/>
        <v>40.799999999999997</v>
      </c>
      <c r="Q34" s="5">
        <f t="shared" si="12"/>
        <v>138</v>
      </c>
      <c r="R34" s="5"/>
      <c r="S34" s="1"/>
      <c r="T34" s="1">
        <f t="shared" si="5"/>
        <v>10</v>
      </c>
      <c r="U34" s="1">
        <f t="shared" si="6"/>
        <v>6.6176470588235299</v>
      </c>
      <c r="V34" s="1">
        <v>51.6</v>
      </c>
      <c r="W34" s="1">
        <v>54.6</v>
      </c>
      <c r="X34" s="1">
        <v>53.2</v>
      </c>
      <c r="Y34" s="1">
        <v>51.2</v>
      </c>
      <c r="Z34" s="1">
        <v>61</v>
      </c>
      <c r="AA34" s="1">
        <v>51.8</v>
      </c>
      <c r="AB34" s="1">
        <v>20</v>
      </c>
      <c r="AC34" s="1">
        <v>31.2</v>
      </c>
      <c r="AD34" s="1">
        <v>43.8</v>
      </c>
      <c r="AE34" s="1">
        <v>32.6</v>
      </c>
      <c r="AF34" s="1" t="s">
        <v>41</v>
      </c>
      <c r="AG34" s="1">
        <f t="shared" si="11"/>
        <v>62.1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8" t="s">
        <v>79</v>
      </c>
      <c r="B35" s="18" t="s">
        <v>44</v>
      </c>
      <c r="C35" s="18">
        <v>193</v>
      </c>
      <c r="D35" s="18">
        <v>1445</v>
      </c>
      <c r="E35" s="18">
        <v>980</v>
      </c>
      <c r="F35" s="18">
        <v>447</v>
      </c>
      <c r="G35" s="19">
        <v>0.4</v>
      </c>
      <c r="H35" s="18">
        <v>45</v>
      </c>
      <c r="I35" s="18" t="s">
        <v>38</v>
      </c>
      <c r="J35" s="18"/>
      <c r="K35" s="18">
        <v>386</v>
      </c>
      <c r="L35" s="18">
        <f t="shared" si="2"/>
        <v>594</v>
      </c>
      <c r="M35" s="18">
        <f t="shared" si="3"/>
        <v>380</v>
      </c>
      <c r="N35" s="18">
        <v>600</v>
      </c>
      <c r="O35" s="18">
        <v>311.00000000000011</v>
      </c>
      <c r="P35" s="18">
        <f t="shared" si="4"/>
        <v>76</v>
      </c>
      <c r="Q35" s="20">
        <f>12*P35-O35-F35</f>
        <v>153.99999999999989</v>
      </c>
      <c r="R35" s="20"/>
      <c r="S35" s="18"/>
      <c r="T35" s="18">
        <f t="shared" si="5"/>
        <v>12</v>
      </c>
      <c r="U35" s="18">
        <f t="shared" si="6"/>
        <v>9.9736842105263168</v>
      </c>
      <c r="V35" s="18">
        <v>73.2</v>
      </c>
      <c r="W35" s="18">
        <v>68.599999999999994</v>
      </c>
      <c r="X35" s="18">
        <v>68.2</v>
      </c>
      <c r="Y35" s="18">
        <v>82.8</v>
      </c>
      <c r="Z35" s="18">
        <v>72.599999999999994</v>
      </c>
      <c r="AA35" s="18">
        <v>62.2</v>
      </c>
      <c r="AB35" s="18">
        <v>74</v>
      </c>
      <c r="AC35" s="18">
        <v>76.400000000000006</v>
      </c>
      <c r="AD35" s="18">
        <v>70.400000000000006</v>
      </c>
      <c r="AE35" s="18">
        <v>73.599999999999994</v>
      </c>
      <c r="AF35" s="18" t="s">
        <v>39</v>
      </c>
      <c r="AG35" s="18">
        <f t="shared" si="11"/>
        <v>61.599999999999959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4" t="s">
        <v>80</v>
      </c>
      <c r="B36" s="14" t="s">
        <v>37</v>
      </c>
      <c r="C36" s="14"/>
      <c r="D36" s="14">
        <v>186.51400000000001</v>
      </c>
      <c r="E36" s="14">
        <v>186.51400000000001</v>
      </c>
      <c r="F36" s="14"/>
      <c r="G36" s="15">
        <v>0</v>
      </c>
      <c r="H36" s="14">
        <v>45</v>
      </c>
      <c r="I36" s="14" t="s">
        <v>38</v>
      </c>
      <c r="J36" s="14"/>
      <c r="K36" s="14"/>
      <c r="L36" s="14">
        <f t="shared" si="2"/>
        <v>186.51400000000001</v>
      </c>
      <c r="M36" s="14">
        <f t="shared" si="3"/>
        <v>0</v>
      </c>
      <c r="N36" s="14">
        <v>186.51400000000001</v>
      </c>
      <c r="O36" s="14"/>
      <c r="P36" s="14">
        <f t="shared" si="4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49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81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ref="L37:L67" si="13">E37-K37</f>
        <v>0</v>
      </c>
      <c r="M37" s="14">
        <f t="shared" si="3"/>
        <v>0</v>
      </c>
      <c r="N37" s="14"/>
      <c r="O37" s="14"/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82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83</v>
      </c>
      <c r="B38" s="1" t="s">
        <v>44</v>
      </c>
      <c r="C38" s="1">
        <v>220</v>
      </c>
      <c r="D38" s="1">
        <v>204</v>
      </c>
      <c r="E38" s="1">
        <v>136</v>
      </c>
      <c r="F38" s="1">
        <v>275</v>
      </c>
      <c r="G38" s="8">
        <v>0.35</v>
      </c>
      <c r="H38" s="1">
        <v>40</v>
      </c>
      <c r="I38" s="1" t="s">
        <v>38</v>
      </c>
      <c r="J38" s="1"/>
      <c r="K38" s="1">
        <v>136</v>
      </c>
      <c r="L38" s="1">
        <f t="shared" si="13"/>
        <v>0</v>
      </c>
      <c r="M38" s="1">
        <f t="shared" si="3"/>
        <v>136</v>
      </c>
      <c r="N38" s="1"/>
      <c r="O38" s="1"/>
      <c r="P38" s="1">
        <f t="shared" si="4"/>
        <v>27.2</v>
      </c>
      <c r="Q38" s="5"/>
      <c r="R38" s="5"/>
      <c r="S38" s="1"/>
      <c r="T38" s="1">
        <f t="shared" si="5"/>
        <v>10.11029411764706</v>
      </c>
      <c r="U38" s="1">
        <f t="shared" si="6"/>
        <v>10.11029411764706</v>
      </c>
      <c r="V38" s="1">
        <v>31.6</v>
      </c>
      <c r="W38" s="1">
        <v>30.2</v>
      </c>
      <c r="X38" s="1">
        <v>23.4</v>
      </c>
      <c r="Y38" s="1">
        <v>26.6</v>
      </c>
      <c r="Z38" s="1">
        <v>41.6</v>
      </c>
      <c r="AA38" s="1">
        <v>38</v>
      </c>
      <c r="AB38" s="1">
        <v>32.200000000000003</v>
      </c>
      <c r="AC38" s="1">
        <v>36.4</v>
      </c>
      <c r="AD38" s="1">
        <v>58</v>
      </c>
      <c r="AE38" s="1">
        <v>57.2</v>
      </c>
      <c r="AF38" s="1" t="s">
        <v>76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84</v>
      </c>
      <c r="B39" s="1" t="s">
        <v>37</v>
      </c>
      <c r="C39" s="1">
        <v>58.569000000000003</v>
      </c>
      <c r="D39" s="1">
        <v>278.80399999999997</v>
      </c>
      <c r="E39" s="1">
        <v>199.24199999999999</v>
      </c>
      <c r="F39" s="1">
        <v>111.871</v>
      </c>
      <c r="G39" s="8">
        <v>1</v>
      </c>
      <c r="H39" s="1">
        <v>40</v>
      </c>
      <c r="I39" s="1" t="s">
        <v>38</v>
      </c>
      <c r="J39" s="1"/>
      <c r="K39" s="1">
        <v>104.4</v>
      </c>
      <c r="L39" s="1">
        <f t="shared" si="13"/>
        <v>94.841999999999985</v>
      </c>
      <c r="M39" s="1">
        <f t="shared" si="3"/>
        <v>95.931999999999988</v>
      </c>
      <c r="N39" s="1">
        <v>103.31</v>
      </c>
      <c r="O39" s="1">
        <v>25.673399999999901</v>
      </c>
      <c r="P39" s="1">
        <f t="shared" si="4"/>
        <v>19.186399999999999</v>
      </c>
      <c r="Q39" s="5">
        <f t="shared" ref="Q39:Q41" si="14">10*P39-O39-F39</f>
        <v>54.319600000000079</v>
      </c>
      <c r="R39" s="5"/>
      <c r="S39" s="1"/>
      <c r="T39" s="1">
        <f t="shared" si="5"/>
        <v>10</v>
      </c>
      <c r="U39" s="1">
        <f t="shared" si="6"/>
        <v>7.1688487678772406</v>
      </c>
      <c r="V39" s="1">
        <v>19.274799999999999</v>
      </c>
      <c r="W39" s="1">
        <v>18.097999999999999</v>
      </c>
      <c r="X39" s="1">
        <v>22.773399999999999</v>
      </c>
      <c r="Y39" s="1">
        <v>27.063399999999991</v>
      </c>
      <c r="Z39" s="1">
        <v>21.261800000000001</v>
      </c>
      <c r="AA39" s="1">
        <v>18.427800000000001</v>
      </c>
      <c r="AB39" s="1">
        <v>18.3188</v>
      </c>
      <c r="AC39" s="1">
        <v>17.993400000000001</v>
      </c>
      <c r="AD39" s="1">
        <v>12.971</v>
      </c>
      <c r="AE39" s="1">
        <v>13.269</v>
      </c>
      <c r="AF39" s="1"/>
      <c r="AG39" s="1">
        <f>G39*Q39</f>
        <v>54.319600000000079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85</v>
      </c>
      <c r="B40" s="1" t="s">
        <v>44</v>
      </c>
      <c r="C40" s="1">
        <v>122</v>
      </c>
      <c r="D40" s="1">
        <v>253</v>
      </c>
      <c r="E40" s="1">
        <v>119</v>
      </c>
      <c r="F40" s="1">
        <v>195</v>
      </c>
      <c r="G40" s="8">
        <v>0.4</v>
      </c>
      <c r="H40" s="1">
        <v>40</v>
      </c>
      <c r="I40" s="1" t="s">
        <v>38</v>
      </c>
      <c r="J40" s="1"/>
      <c r="K40" s="1">
        <v>119</v>
      </c>
      <c r="L40" s="1">
        <f t="shared" si="13"/>
        <v>0</v>
      </c>
      <c r="M40" s="1">
        <f t="shared" si="3"/>
        <v>119</v>
      </c>
      <c r="N40" s="1"/>
      <c r="O40" s="1">
        <v>63.400000000000027</v>
      </c>
      <c r="P40" s="1">
        <f t="shared" si="4"/>
        <v>23.8</v>
      </c>
      <c r="Q40" s="5"/>
      <c r="R40" s="5"/>
      <c r="S40" s="1"/>
      <c r="T40" s="1">
        <f t="shared" si="5"/>
        <v>10.857142857142858</v>
      </c>
      <c r="U40" s="1">
        <f t="shared" si="6"/>
        <v>10.857142857142858</v>
      </c>
      <c r="V40" s="1">
        <v>28.6</v>
      </c>
      <c r="W40" s="1">
        <v>29.8</v>
      </c>
      <c r="X40" s="1">
        <v>29.6</v>
      </c>
      <c r="Y40" s="1">
        <v>32.6</v>
      </c>
      <c r="Z40" s="1">
        <v>35.200000000000003</v>
      </c>
      <c r="AA40" s="1">
        <v>26.2</v>
      </c>
      <c r="AB40" s="1">
        <v>25.4</v>
      </c>
      <c r="AC40" s="1">
        <v>29.2</v>
      </c>
      <c r="AD40" s="1">
        <v>32.6</v>
      </c>
      <c r="AE40" s="1">
        <v>29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86</v>
      </c>
      <c r="B41" s="1" t="s">
        <v>44</v>
      </c>
      <c r="C41" s="1">
        <v>289</v>
      </c>
      <c r="D41" s="1">
        <v>386</v>
      </c>
      <c r="E41" s="1">
        <v>189</v>
      </c>
      <c r="F41" s="1">
        <v>323</v>
      </c>
      <c r="G41" s="8">
        <v>0.4</v>
      </c>
      <c r="H41" s="1">
        <v>45</v>
      </c>
      <c r="I41" s="1" t="s">
        <v>38</v>
      </c>
      <c r="J41" s="1"/>
      <c r="K41" s="1">
        <v>189</v>
      </c>
      <c r="L41" s="1">
        <f t="shared" si="13"/>
        <v>0</v>
      </c>
      <c r="M41" s="1">
        <f t="shared" si="3"/>
        <v>189</v>
      </c>
      <c r="N41" s="1"/>
      <c r="O41" s="1">
        <v>7</v>
      </c>
      <c r="P41" s="1">
        <f t="shared" si="4"/>
        <v>37.799999999999997</v>
      </c>
      <c r="Q41" s="5">
        <f t="shared" si="14"/>
        <v>48</v>
      </c>
      <c r="R41" s="5"/>
      <c r="S41" s="1"/>
      <c r="T41" s="1">
        <f t="shared" si="5"/>
        <v>10</v>
      </c>
      <c r="U41" s="1">
        <f t="shared" si="6"/>
        <v>8.7301587301587311</v>
      </c>
      <c r="V41" s="1">
        <v>37</v>
      </c>
      <c r="W41" s="1">
        <v>31.2</v>
      </c>
      <c r="X41" s="1">
        <v>53.6</v>
      </c>
      <c r="Y41" s="1">
        <v>64.400000000000006</v>
      </c>
      <c r="Z41" s="1">
        <v>60.2</v>
      </c>
      <c r="AA41" s="1">
        <v>42</v>
      </c>
      <c r="AB41" s="1">
        <v>38.4</v>
      </c>
      <c r="AC41" s="1">
        <v>46.4</v>
      </c>
      <c r="AD41" s="1">
        <v>55.2</v>
      </c>
      <c r="AE41" s="1">
        <v>56.2</v>
      </c>
      <c r="AF41" s="1"/>
      <c r="AG41" s="1">
        <f>G41*Q41</f>
        <v>19.200000000000003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1" t="s">
        <v>87</v>
      </c>
      <c r="B42" s="11" t="s">
        <v>37</v>
      </c>
      <c r="C42" s="11"/>
      <c r="D42" s="11">
        <v>34.981999999999999</v>
      </c>
      <c r="E42" s="11">
        <v>34.981999999999999</v>
      </c>
      <c r="F42" s="11"/>
      <c r="G42" s="12">
        <v>0</v>
      </c>
      <c r="H42" s="11" t="e">
        <v>#N/A</v>
      </c>
      <c r="I42" s="11" t="s">
        <v>74</v>
      </c>
      <c r="J42" s="11"/>
      <c r="K42" s="11"/>
      <c r="L42" s="11">
        <f t="shared" si="13"/>
        <v>34.981999999999999</v>
      </c>
      <c r="M42" s="11">
        <f t="shared" si="3"/>
        <v>0</v>
      </c>
      <c r="N42" s="11">
        <v>34.981999999999999</v>
      </c>
      <c r="O42" s="11"/>
      <c r="P42" s="11">
        <f t="shared" si="4"/>
        <v>0</v>
      </c>
      <c r="Q42" s="13"/>
      <c r="R42" s="13"/>
      <c r="S42" s="11"/>
      <c r="T42" s="11" t="e">
        <f t="shared" si="5"/>
        <v>#DIV/0!</v>
      </c>
      <c r="U42" s="11" t="e">
        <f t="shared" si="6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88</v>
      </c>
      <c r="B43" s="1" t="s">
        <v>37</v>
      </c>
      <c r="C43" s="1">
        <v>45.697000000000003</v>
      </c>
      <c r="D43" s="1">
        <v>245.893</v>
      </c>
      <c r="E43" s="1">
        <v>113.325</v>
      </c>
      <c r="F43" s="1">
        <v>142.066</v>
      </c>
      <c r="G43" s="8">
        <v>1</v>
      </c>
      <c r="H43" s="1">
        <v>40</v>
      </c>
      <c r="I43" s="1" t="s">
        <v>38</v>
      </c>
      <c r="J43" s="1"/>
      <c r="K43" s="1">
        <v>70.2</v>
      </c>
      <c r="L43" s="1">
        <f t="shared" si="13"/>
        <v>43.125</v>
      </c>
      <c r="M43" s="1">
        <f t="shared" si="3"/>
        <v>61.086000000000006</v>
      </c>
      <c r="N43" s="1">
        <v>52.238999999999997</v>
      </c>
      <c r="O43" s="1">
        <v>28.034000000000059</v>
      </c>
      <c r="P43" s="1">
        <f t="shared" si="4"/>
        <v>12.217200000000002</v>
      </c>
      <c r="Q43" s="5"/>
      <c r="R43" s="5"/>
      <c r="S43" s="1"/>
      <c r="T43" s="1">
        <f t="shared" si="5"/>
        <v>13.922993812002753</v>
      </c>
      <c r="U43" s="1">
        <f t="shared" si="6"/>
        <v>13.922993812002753</v>
      </c>
      <c r="V43" s="1">
        <v>18.568000000000001</v>
      </c>
      <c r="W43" s="1">
        <v>18.968</v>
      </c>
      <c r="X43" s="1">
        <v>15.6822</v>
      </c>
      <c r="Y43" s="1">
        <v>14.594200000000001</v>
      </c>
      <c r="Z43" s="1">
        <v>15.861000000000001</v>
      </c>
      <c r="AA43" s="1">
        <v>15.3842</v>
      </c>
      <c r="AB43" s="1">
        <v>10.787800000000001</v>
      </c>
      <c r="AC43" s="1">
        <v>10.2066</v>
      </c>
      <c r="AD43" s="1">
        <v>12.195600000000001</v>
      </c>
      <c r="AE43" s="1">
        <v>13.3216</v>
      </c>
      <c r="AF43" s="1"/>
      <c r="AG43" s="1">
        <f t="shared" ref="AG43:AG48" si="15"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89</v>
      </c>
      <c r="B44" s="1" t="s">
        <v>44</v>
      </c>
      <c r="C44" s="1">
        <v>45</v>
      </c>
      <c r="D44" s="1">
        <v>221</v>
      </c>
      <c r="E44" s="1">
        <v>110</v>
      </c>
      <c r="F44" s="1">
        <v>142</v>
      </c>
      <c r="G44" s="8">
        <v>0.35</v>
      </c>
      <c r="H44" s="1">
        <v>40</v>
      </c>
      <c r="I44" s="1" t="s">
        <v>38</v>
      </c>
      <c r="J44" s="1"/>
      <c r="K44" s="1">
        <v>111</v>
      </c>
      <c r="L44" s="1">
        <f t="shared" si="13"/>
        <v>-1</v>
      </c>
      <c r="M44" s="1">
        <f t="shared" si="3"/>
        <v>110</v>
      </c>
      <c r="N44" s="1"/>
      <c r="O44" s="1"/>
      <c r="P44" s="1">
        <f t="shared" si="4"/>
        <v>22</v>
      </c>
      <c r="Q44" s="5">
        <f t="shared" ref="Q44:Q48" si="16">10*P44-O44-F44</f>
        <v>78</v>
      </c>
      <c r="R44" s="5"/>
      <c r="S44" s="1"/>
      <c r="T44" s="1">
        <f t="shared" si="5"/>
        <v>10</v>
      </c>
      <c r="U44" s="1">
        <f t="shared" si="6"/>
        <v>6.4545454545454541</v>
      </c>
      <c r="V44" s="1">
        <v>14.4</v>
      </c>
      <c r="W44" s="1">
        <v>13.4</v>
      </c>
      <c r="X44" s="1">
        <v>27.6</v>
      </c>
      <c r="Y44" s="1">
        <v>27.4</v>
      </c>
      <c r="Z44" s="1">
        <v>21.4</v>
      </c>
      <c r="AA44" s="1">
        <v>24.6</v>
      </c>
      <c r="AB44" s="1">
        <v>26.6</v>
      </c>
      <c r="AC44" s="1">
        <v>26</v>
      </c>
      <c r="AD44" s="1">
        <v>33.200000000000003</v>
      </c>
      <c r="AE44" s="1">
        <v>29.8</v>
      </c>
      <c r="AF44" s="1" t="s">
        <v>90</v>
      </c>
      <c r="AG44" s="1">
        <f t="shared" si="15"/>
        <v>27.299999999999997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91</v>
      </c>
      <c r="B45" s="1" t="s">
        <v>44</v>
      </c>
      <c r="C45" s="1">
        <v>1</v>
      </c>
      <c r="D45" s="1">
        <v>926</v>
      </c>
      <c r="E45" s="1">
        <v>846</v>
      </c>
      <c r="F45" s="1">
        <v>19</v>
      </c>
      <c r="G45" s="8">
        <v>0.4</v>
      </c>
      <c r="H45" s="1">
        <v>40</v>
      </c>
      <c r="I45" s="10" t="s">
        <v>78</v>
      </c>
      <c r="J45" s="1"/>
      <c r="K45" s="1">
        <v>261</v>
      </c>
      <c r="L45" s="1">
        <f t="shared" si="13"/>
        <v>585</v>
      </c>
      <c r="M45" s="1">
        <f t="shared" si="3"/>
        <v>246</v>
      </c>
      <c r="N45" s="1">
        <v>600</v>
      </c>
      <c r="O45" s="1">
        <v>50</v>
      </c>
      <c r="P45" s="1">
        <f t="shared" si="4"/>
        <v>49.2</v>
      </c>
      <c r="Q45" s="5">
        <v>250</v>
      </c>
      <c r="R45" s="5"/>
      <c r="S45" s="1"/>
      <c r="T45" s="1">
        <f t="shared" si="5"/>
        <v>6.4837398373983737</v>
      </c>
      <c r="U45" s="1">
        <f t="shared" si="6"/>
        <v>1.4024390243902438</v>
      </c>
      <c r="V45" s="1">
        <v>31.8</v>
      </c>
      <c r="W45" s="1">
        <v>30</v>
      </c>
      <c r="X45" s="1">
        <v>39.799999999999997</v>
      </c>
      <c r="Y45" s="1">
        <v>70.599999999999994</v>
      </c>
      <c r="Z45" s="1">
        <v>50.2</v>
      </c>
      <c r="AA45" s="1">
        <v>32</v>
      </c>
      <c r="AB45" s="1">
        <v>40.4</v>
      </c>
      <c r="AC45" s="1">
        <v>30.6</v>
      </c>
      <c r="AD45" s="1">
        <v>7.4</v>
      </c>
      <c r="AE45" s="1">
        <v>20.399999999999999</v>
      </c>
      <c r="AF45" s="1" t="s">
        <v>41</v>
      </c>
      <c r="AG45" s="1">
        <f t="shared" si="15"/>
        <v>100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92</v>
      </c>
      <c r="B46" s="1" t="s">
        <v>37</v>
      </c>
      <c r="C46" s="1">
        <v>49.555999999999997</v>
      </c>
      <c r="D46" s="1">
        <v>49.893000000000001</v>
      </c>
      <c r="E46" s="1">
        <v>31.942</v>
      </c>
      <c r="F46" s="1">
        <v>33.564</v>
      </c>
      <c r="G46" s="8">
        <v>1</v>
      </c>
      <c r="H46" s="1">
        <v>50</v>
      </c>
      <c r="I46" s="1" t="s">
        <v>38</v>
      </c>
      <c r="J46" s="1"/>
      <c r="K46" s="1">
        <v>32.049999999999997</v>
      </c>
      <c r="L46" s="1">
        <f t="shared" si="13"/>
        <v>-0.10799999999999699</v>
      </c>
      <c r="M46" s="1">
        <f t="shared" si="3"/>
        <v>31.942</v>
      </c>
      <c r="N46" s="1"/>
      <c r="O46" s="1"/>
      <c r="P46" s="1">
        <f t="shared" si="4"/>
        <v>6.3883999999999999</v>
      </c>
      <c r="Q46" s="5">
        <f t="shared" si="16"/>
        <v>30.32</v>
      </c>
      <c r="R46" s="5"/>
      <c r="S46" s="1"/>
      <c r="T46" s="1">
        <f t="shared" si="5"/>
        <v>10</v>
      </c>
      <c r="U46" s="1">
        <f t="shared" si="6"/>
        <v>5.2538976895623319</v>
      </c>
      <c r="V46" s="1">
        <v>4.565199999999999</v>
      </c>
      <c r="W46" s="1">
        <v>5.3784000000000001</v>
      </c>
      <c r="X46" s="1">
        <v>6.6247999999999996</v>
      </c>
      <c r="Y46" s="1">
        <v>6.0843999999999996</v>
      </c>
      <c r="Z46" s="1">
        <v>8.0866000000000007</v>
      </c>
      <c r="AA46" s="1">
        <v>9.1609999999999996</v>
      </c>
      <c r="AB46" s="1">
        <v>4.5792000000000002</v>
      </c>
      <c r="AC46" s="1">
        <v>3.2336</v>
      </c>
      <c r="AD46" s="1">
        <v>8.0978000000000012</v>
      </c>
      <c r="AE46" s="1">
        <v>8.9131999999999998</v>
      </c>
      <c r="AF46" s="1"/>
      <c r="AG46" s="1">
        <f t="shared" si="15"/>
        <v>30.32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21" t="s">
        <v>93</v>
      </c>
      <c r="B47" s="21" t="s">
        <v>37</v>
      </c>
      <c r="C47" s="21">
        <v>89.364999999999995</v>
      </c>
      <c r="D47" s="21">
        <v>193.47800000000001</v>
      </c>
      <c r="E47" s="21">
        <v>91.572999999999993</v>
      </c>
      <c r="F47" s="21">
        <v>145.197</v>
      </c>
      <c r="G47" s="22">
        <v>1</v>
      </c>
      <c r="H47" s="21">
        <v>50</v>
      </c>
      <c r="I47" s="21" t="s">
        <v>38</v>
      </c>
      <c r="J47" s="21"/>
      <c r="K47" s="21">
        <v>92.3</v>
      </c>
      <c r="L47" s="21">
        <f t="shared" si="13"/>
        <v>-0.72700000000000387</v>
      </c>
      <c r="M47" s="21">
        <f t="shared" si="3"/>
        <v>91.572999999999993</v>
      </c>
      <c r="N47" s="21"/>
      <c r="O47" s="21"/>
      <c r="P47" s="21">
        <f t="shared" si="4"/>
        <v>18.314599999999999</v>
      </c>
      <c r="Q47" s="23"/>
      <c r="R47" s="23"/>
      <c r="S47" s="21"/>
      <c r="T47" s="21">
        <f t="shared" si="5"/>
        <v>7.9279372740873413</v>
      </c>
      <c r="U47" s="21">
        <f t="shared" si="6"/>
        <v>7.9279372740873413</v>
      </c>
      <c r="V47" s="21">
        <v>23.088200000000001</v>
      </c>
      <c r="W47" s="21">
        <v>24.970400000000001</v>
      </c>
      <c r="X47" s="21">
        <v>24.4754</v>
      </c>
      <c r="Y47" s="21">
        <v>24.319800000000001</v>
      </c>
      <c r="Z47" s="21">
        <v>26.463200000000001</v>
      </c>
      <c r="AA47" s="21">
        <v>29.020600000000002</v>
      </c>
      <c r="AB47" s="21">
        <v>19.321400000000001</v>
      </c>
      <c r="AC47" s="21">
        <v>13.091200000000001</v>
      </c>
      <c r="AD47" s="21">
        <v>20.449000000000002</v>
      </c>
      <c r="AE47" s="21">
        <v>22.849399999999999</v>
      </c>
      <c r="AF47" s="21" t="s">
        <v>59</v>
      </c>
      <c r="AG47" s="21">
        <f t="shared" si="15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94</v>
      </c>
      <c r="B48" s="1" t="s">
        <v>37</v>
      </c>
      <c r="C48" s="1">
        <v>39.39</v>
      </c>
      <c r="D48" s="1">
        <v>327.34500000000003</v>
      </c>
      <c r="E48" s="1">
        <v>130.39400000000001</v>
      </c>
      <c r="F48" s="1">
        <v>220.04900000000001</v>
      </c>
      <c r="G48" s="8">
        <v>1</v>
      </c>
      <c r="H48" s="1">
        <v>40</v>
      </c>
      <c r="I48" s="1" t="s">
        <v>38</v>
      </c>
      <c r="J48" s="1"/>
      <c r="K48" s="1">
        <v>110.7</v>
      </c>
      <c r="L48" s="1">
        <f t="shared" si="13"/>
        <v>19.694000000000003</v>
      </c>
      <c r="M48" s="1">
        <f t="shared" si="3"/>
        <v>130.39400000000001</v>
      </c>
      <c r="N48" s="1"/>
      <c r="O48" s="1"/>
      <c r="P48" s="1">
        <f t="shared" si="4"/>
        <v>26.078800000000001</v>
      </c>
      <c r="Q48" s="5">
        <f t="shared" si="16"/>
        <v>40.739000000000004</v>
      </c>
      <c r="R48" s="5"/>
      <c r="S48" s="1"/>
      <c r="T48" s="1">
        <f t="shared" si="5"/>
        <v>10</v>
      </c>
      <c r="U48" s="1">
        <f t="shared" si="6"/>
        <v>8.4378499010690682</v>
      </c>
      <c r="V48" s="1">
        <v>24.7666</v>
      </c>
      <c r="W48" s="1">
        <v>32.336200000000012</v>
      </c>
      <c r="X48" s="1">
        <v>37.850999999999999</v>
      </c>
      <c r="Y48" s="1">
        <v>35.232199999999999</v>
      </c>
      <c r="Z48" s="1">
        <v>28.768799999999999</v>
      </c>
      <c r="AA48" s="1">
        <v>30.485600000000002</v>
      </c>
      <c r="AB48" s="1">
        <v>25.599800000000009</v>
      </c>
      <c r="AC48" s="1">
        <v>23.946799999999989</v>
      </c>
      <c r="AD48" s="1">
        <v>20.1126</v>
      </c>
      <c r="AE48" s="1">
        <v>33.313000000000002</v>
      </c>
      <c r="AF48" s="1"/>
      <c r="AG48" s="1">
        <f t="shared" si="15"/>
        <v>40.739000000000004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95</v>
      </c>
      <c r="B49" s="11" t="s">
        <v>37</v>
      </c>
      <c r="C49" s="11"/>
      <c r="D49" s="11">
        <v>64.585999999999999</v>
      </c>
      <c r="E49" s="11">
        <v>64.585999999999999</v>
      </c>
      <c r="F49" s="11"/>
      <c r="G49" s="12">
        <v>0</v>
      </c>
      <c r="H49" s="11" t="e">
        <v>#N/A</v>
      </c>
      <c r="I49" s="11" t="s">
        <v>74</v>
      </c>
      <c r="J49" s="11"/>
      <c r="K49" s="11"/>
      <c r="L49" s="11">
        <f t="shared" si="13"/>
        <v>64.585999999999999</v>
      </c>
      <c r="M49" s="11">
        <f t="shared" si="3"/>
        <v>0</v>
      </c>
      <c r="N49" s="11">
        <v>64.585999999999999</v>
      </c>
      <c r="O49" s="11"/>
      <c r="P49" s="11">
        <f t="shared" si="4"/>
        <v>0</v>
      </c>
      <c r="Q49" s="13"/>
      <c r="R49" s="13"/>
      <c r="S49" s="11"/>
      <c r="T49" s="11" t="e">
        <f t="shared" si="5"/>
        <v>#DIV/0!</v>
      </c>
      <c r="U49" s="11" t="e">
        <f t="shared" si="6"/>
        <v>#DIV/0!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/>
      <c r="AG49" s="1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96</v>
      </c>
      <c r="B50" s="1" t="s">
        <v>44</v>
      </c>
      <c r="C50" s="1">
        <v>1</v>
      </c>
      <c r="D50" s="1">
        <v>470</v>
      </c>
      <c r="E50" s="1">
        <v>216</v>
      </c>
      <c r="F50" s="1">
        <v>253</v>
      </c>
      <c r="G50" s="8">
        <v>0.45</v>
      </c>
      <c r="H50" s="1">
        <v>50</v>
      </c>
      <c r="I50" s="1" t="s">
        <v>38</v>
      </c>
      <c r="J50" s="1"/>
      <c r="K50" s="1">
        <v>215</v>
      </c>
      <c r="L50" s="1">
        <f t="shared" si="13"/>
        <v>1</v>
      </c>
      <c r="M50" s="1">
        <f t="shared" si="3"/>
        <v>216</v>
      </c>
      <c r="N50" s="1"/>
      <c r="O50" s="1"/>
      <c r="P50" s="1">
        <f t="shared" si="4"/>
        <v>43.2</v>
      </c>
      <c r="Q50" s="5">
        <f t="shared" ref="Q50:Q53" si="17">10*P50-O50-F50</f>
        <v>179</v>
      </c>
      <c r="R50" s="5"/>
      <c r="S50" s="1"/>
      <c r="T50" s="1">
        <f t="shared" si="5"/>
        <v>10</v>
      </c>
      <c r="U50" s="1">
        <f t="shared" si="6"/>
        <v>5.856481481481481</v>
      </c>
      <c r="V50" s="1">
        <v>10</v>
      </c>
      <c r="W50" s="1">
        <v>20.8</v>
      </c>
      <c r="X50" s="1">
        <v>42.2</v>
      </c>
      <c r="Y50" s="1">
        <v>31.2</v>
      </c>
      <c r="Z50" s="1">
        <v>21.2</v>
      </c>
      <c r="AA50" s="1">
        <v>25.4</v>
      </c>
      <c r="AB50" s="1">
        <v>32</v>
      </c>
      <c r="AC50" s="1">
        <v>35</v>
      </c>
      <c r="AD50" s="1">
        <v>16.600000000000001</v>
      </c>
      <c r="AE50" s="1">
        <v>11.8</v>
      </c>
      <c r="AF50" s="1"/>
      <c r="AG50" s="1">
        <f>G50*Q50</f>
        <v>80.55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0" t="s">
        <v>97</v>
      </c>
      <c r="B51" s="1" t="s">
        <v>37</v>
      </c>
      <c r="C51" s="1"/>
      <c r="D51" s="1"/>
      <c r="E51" s="1"/>
      <c r="F51" s="1"/>
      <c r="G51" s="8">
        <v>1</v>
      </c>
      <c r="H51" s="1">
        <v>40</v>
      </c>
      <c r="I51" s="1" t="s">
        <v>38</v>
      </c>
      <c r="J51" s="1"/>
      <c r="K51" s="1"/>
      <c r="L51" s="1">
        <f t="shared" si="13"/>
        <v>0</v>
      </c>
      <c r="M51" s="1">
        <f t="shared" si="3"/>
        <v>0</v>
      </c>
      <c r="N51" s="1"/>
      <c r="O51" s="10"/>
      <c r="P51" s="1">
        <f t="shared" si="4"/>
        <v>0</v>
      </c>
      <c r="Q51" s="17">
        <v>4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98</v>
      </c>
      <c r="AG51" s="1">
        <f>G51*Q51</f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99</v>
      </c>
      <c r="B52" s="1" t="s">
        <v>44</v>
      </c>
      <c r="C52" s="1">
        <v>180</v>
      </c>
      <c r="D52" s="1">
        <v>149</v>
      </c>
      <c r="E52" s="1">
        <v>220</v>
      </c>
      <c r="F52" s="1">
        <v>85</v>
      </c>
      <c r="G52" s="8">
        <v>0.4</v>
      </c>
      <c r="H52" s="1">
        <v>40</v>
      </c>
      <c r="I52" s="1" t="s">
        <v>38</v>
      </c>
      <c r="J52" s="1"/>
      <c r="K52" s="1">
        <v>184</v>
      </c>
      <c r="L52" s="1">
        <f t="shared" si="13"/>
        <v>36</v>
      </c>
      <c r="M52" s="1">
        <f t="shared" si="3"/>
        <v>184</v>
      </c>
      <c r="N52" s="1">
        <v>36</v>
      </c>
      <c r="O52" s="1">
        <v>84.199999999999989</v>
      </c>
      <c r="P52" s="1">
        <f t="shared" si="4"/>
        <v>36.799999999999997</v>
      </c>
      <c r="Q52" s="5">
        <f t="shared" si="17"/>
        <v>198.8</v>
      </c>
      <c r="R52" s="5"/>
      <c r="S52" s="1"/>
      <c r="T52" s="1">
        <f t="shared" si="5"/>
        <v>10</v>
      </c>
      <c r="U52" s="1">
        <f t="shared" si="6"/>
        <v>4.5978260869565215</v>
      </c>
      <c r="V52" s="1">
        <v>28.2</v>
      </c>
      <c r="W52" s="1">
        <v>26.2</v>
      </c>
      <c r="X52" s="1">
        <v>22.2</v>
      </c>
      <c r="Y52" s="1">
        <v>28.6</v>
      </c>
      <c r="Z52" s="1">
        <v>36.4</v>
      </c>
      <c r="AA52" s="1">
        <v>30.8</v>
      </c>
      <c r="AB52" s="1">
        <v>20.6</v>
      </c>
      <c r="AC52" s="1">
        <v>23.2</v>
      </c>
      <c r="AD52" s="1">
        <v>33.799999999999997</v>
      </c>
      <c r="AE52" s="1">
        <v>34.6</v>
      </c>
      <c r="AF52" s="1"/>
      <c r="AG52" s="1">
        <f>G52*Q52</f>
        <v>79.52000000000001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100</v>
      </c>
      <c r="B53" s="1" t="s">
        <v>44</v>
      </c>
      <c r="C53" s="1">
        <v>104</v>
      </c>
      <c r="D53" s="1">
        <v>282</v>
      </c>
      <c r="E53" s="1">
        <v>271</v>
      </c>
      <c r="F53" s="1">
        <v>89</v>
      </c>
      <c r="G53" s="8">
        <v>0.4</v>
      </c>
      <c r="H53" s="1">
        <v>40</v>
      </c>
      <c r="I53" s="1" t="s">
        <v>38</v>
      </c>
      <c r="J53" s="1"/>
      <c r="K53" s="1">
        <v>210</v>
      </c>
      <c r="L53" s="1">
        <f t="shared" si="13"/>
        <v>61</v>
      </c>
      <c r="M53" s="1">
        <f t="shared" si="3"/>
        <v>211</v>
      </c>
      <c r="N53" s="1">
        <v>60</v>
      </c>
      <c r="O53" s="1">
        <v>105.8</v>
      </c>
      <c r="P53" s="1">
        <f t="shared" si="4"/>
        <v>42.2</v>
      </c>
      <c r="Q53" s="5">
        <f t="shared" si="17"/>
        <v>227.2</v>
      </c>
      <c r="R53" s="5"/>
      <c r="S53" s="1"/>
      <c r="T53" s="1">
        <f t="shared" si="5"/>
        <v>10</v>
      </c>
      <c r="U53" s="1">
        <f t="shared" si="6"/>
        <v>4.6161137440758298</v>
      </c>
      <c r="V53" s="1">
        <v>31.8</v>
      </c>
      <c r="W53" s="1">
        <v>27.8</v>
      </c>
      <c r="X53" s="1">
        <v>36.6</v>
      </c>
      <c r="Y53" s="1">
        <v>41.4</v>
      </c>
      <c r="Z53" s="1">
        <v>36</v>
      </c>
      <c r="AA53" s="1">
        <v>24.8</v>
      </c>
      <c r="AB53" s="1">
        <v>30</v>
      </c>
      <c r="AC53" s="1">
        <v>36.6</v>
      </c>
      <c r="AD53" s="1">
        <v>33.200000000000003</v>
      </c>
      <c r="AE53" s="1">
        <v>37</v>
      </c>
      <c r="AF53" s="1"/>
      <c r="AG53" s="1">
        <f>G53*Q53</f>
        <v>90.88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4" t="s">
        <v>101</v>
      </c>
      <c r="B54" s="14" t="s">
        <v>37</v>
      </c>
      <c r="C54" s="14"/>
      <c r="D54" s="14"/>
      <c r="E54" s="14"/>
      <c r="F54" s="14"/>
      <c r="G54" s="15">
        <v>0</v>
      </c>
      <c r="H54" s="14">
        <v>50</v>
      </c>
      <c r="I54" s="14" t="s">
        <v>38</v>
      </c>
      <c r="J54" s="14"/>
      <c r="K54" s="14"/>
      <c r="L54" s="14">
        <f t="shared" si="13"/>
        <v>0</v>
      </c>
      <c r="M54" s="14">
        <f t="shared" si="3"/>
        <v>0</v>
      </c>
      <c r="N54" s="14"/>
      <c r="O54" s="14"/>
      <c r="P54" s="14">
        <f t="shared" si="4"/>
        <v>0</v>
      </c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49</v>
      </c>
      <c r="AG54" s="1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21" t="s">
        <v>102</v>
      </c>
      <c r="B55" s="21" t="s">
        <v>37</v>
      </c>
      <c r="C55" s="21">
        <v>147.983</v>
      </c>
      <c r="D55" s="21">
        <v>101.854</v>
      </c>
      <c r="E55" s="21">
        <v>116.55800000000001</v>
      </c>
      <c r="F55" s="21">
        <v>105.31699999999999</v>
      </c>
      <c r="G55" s="22">
        <v>1</v>
      </c>
      <c r="H55" s="21">
        <v>50</v>
      </c>
      <c r="I55" s="21" t="s">
        <v>38</v>
      </c>
      <c r="J55" s="21"/>
      <c r="K55" s="21">
        <v>115.4</v>
      </c>
      <c r="L55" s="21">
        <f t="shared" si="13"/>
        <v>1.1580000000000013</v>
      </c>
      <c r="M55" s="21">
        <f t="shared" si="3"/>
        <v>116.55800000000001</v>
      </c>
      <c r="N55" s="21"/>
      <c r="O55" s="21"/>
      <c r="P55" s="21">
        <f t="shared" si="4"/>
        <v>23.311600000000002</v>
      </c>
      <c r="Q55" s="23">
        <f>8*P55-O55-F55</f>
        <v>81.175800000000024</v>
      </c>
      <c r="R55" s="23"/>
      <c r="S55" s="21"/>
      <c r="T55" s="21">
        <f t="shared" si="5"/>
        <v>8</v>
      </c>
      <c r="U55" s="21">
        <f t="shared" si="6"/>
        <v>4.5177937164330197</v>
      </c>
      <c r="V55" s="21">
        <v>21.872800000000002</v>
      </c>
      <c r="W55" s="21">
        <v>20.971</v>
      </c>
      <c r="X55" s="21">
        <v>22.407599999999999</v>
      </c>
      <c r="Y55" s="21">
        <v>23.041599999999999</v>
      </c>
      <c r="Z55" s="21">
        <v>29.3506</v>
      </c>
      <c r="AA55" s="21">
        <v>30.418800000000001</v>
      </c>
      <c r="AB55" s="21">
        <v>19.837399999999999</v>
      </c>
      <c r="AC55" s="21">
        <v>16.8582</v>
      </c>
      <c r="AD55" s="21">
        <v>17.3476</v>
      </c>
      <c r="AE55" s="21">
        <v>18.6812</v>
      </c>
      <c r="AF55" s="21" t="s">
        <v>59</v>
      </c>
      <c r="AG55" s="21">
        <f>G55*Q55</f>
        <v>81.175800000000024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103</v>
      </c>
      <c r="B56" s="1" t="s">
        <v>37</v>
      </c>
      <c r="C56" s="1">
        <v>19.004999999999999</v>
      </c>
      <c r="D56" s="1">
        <v>58.712000000000003</v>
      </c>
      <c r="E56" s="1">
        <v>28.58</v>
      </c>
      <c r="F56" s="1">
        <v>40.662999999999997</v>
      </c>
      <c r="G56" s="8">
        <v>1</v>
      </c>
      <c r="H56" s="1">
        <v>50</v>
      </c>
      <c r="I56" s="1" t="s">
        <v>38</v>
      </c>
      <c r="J56" s="1"/>
      <c r="K56" s="1">
        <v>29.65</v>
      </c>
      <c r="L56" s="1">
        <f t="shared" si="13"/>
        <v>-1.0700000000000003</v>
      </c>
      <c r="M56" s="1">
        <f t="shared" si="3"/>
        <v>28.58</v>
      </c>
      <c r="N56" s="1"/>
      <c r="O56" s="1"/>
      <c r="P56" s="1">
        <f t="shared" si="4"/>
        <v>5.7159999999999993</v>
      </c>
      <c r="Q56" s="5">
        <f t="shared" ref="Q56" si="18">10*P56-O56-F56</f>
        <v>16.497</v>
      </c>
      <c r="R56" s="5"/>
      <c r="S56" s="1"/>
      <c r="T56" s="1">
        <f t="shared" si="5"/>
        <v>10</v>
      </c>
      <c r="U56" s="1">
        <f t="shared" si="6"/>
        <v>7.1138908327501751</v>
      </c>
      <c r="V56" s="1">
        <v>4.0683999999999996</v>
      </c>
      <c r="W56" s="1">
        <v>3.5272000000000001</v>
      </c>
      <c r="X56" s="1">
        <v>5.1657999999999999</v>
      </c>
      <c r="Y56" s="1">
        <v>4.0793999999999997</v>
      </c>
      <c r="Z56" s="1">
        <v>2.4548000000000001</v>
      </c>
      <c r="AA56" s="1">
        <v>4.3759999999999986</v>
      </c>
      <c r="AB56" s="1">
        <v>3.286</v>
      </c>
      <c r="AC56" s="1">
        <v>1.8972</v>
      </c>
      <c r="AD56" s="1">
        <v>3.2624</v>
      </c>
      <c r="AE56" s="1">
        <v>2.4580000000000002</v>
      </c>
      <c r="AF56" s="1"/>
      <c r="AG56" s="1">
        <f>G56*Q56</f>
        <v>16.497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4" t="s">
        <v>104</v>
      </c>
      <c r="B57" s="14" t="s">
        <v>44</v>
      </c>
      <c r="C57" s="14"/>
      <c r="D57" s="14"/>
      <c r="E57" s="14"/>
      <c r="F57" s="14"/>
      <c r="G57" s="15">
        <v>0</v>
      </c>
      <c r="H57" s="14">
        <v>50</v>
      </c>
      <c r="I57" s="14" t="s">
        <v>38</v>
      </c>
      <c r="J57" s="14"/>
      <c r="K57" s="14"/>
      <c r="L57" s="14">
        <f t="shared" si="13"/>
        <v>0</v>
      </c>
      <c r="M57" s="14">
        <f t="shared" si="3"/>
        <v>0</v>
      </c>
      <c r="N57" s="14"/>
      <c r="O57" s="14"/>
      <c r="P57" s="14">
        <f t="shared" si="4"/>
        <v>0</v>
      </c>
      <c r="Q57" s="16"/>
      <c r="R57" s="16"/>
      <c r="S57" s="14"/>
      <c r="T57" s="14" t="e">
        <f t="shared" si="5"/>
        <v>#DIV/0!</v>
      </c>
      <c r="U57" s="14" t="e">
        <f t="shared" si="6"/>
        <v>#DIV/0!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49</v>
      </c>
      <c r="AG57" s="14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105</v>
      </c>
      <c r="B58" s="11" t="s">
        <v>37</v>
      </c>
      <c r="C58" s="11"/>
      <c r="D58" s="11">
        <v>177.56700000000001</v>
      </c>
      <c r="E58" s="11">
        <v>177.56700000000001</v>
      </c>
      <c r="F58" s="11"/>
      <c r="G58" s="12">
        <v>0</v>
      </c>
      <c r="H58" s="11" t="e">
        <v>#N/A</v>
      </c>
      <c r="I58" s="11" t="s">
        <v>74</v>
      </c>
      <c r="J58" s="11"/>
      <c r="K58" s="11"/>
      <c r="L58" s="11">
        <f t="shared" si="13"/>
        <v>177.56700000000001</v>
      </c>
      <c r="M58" s="11">
        <f t="shared" si="3"/>
        <v>0</v>
      </c>
      <c r="N58" s="11">
        <v>177.56700000000001</v>
      </c>
      <c r="O58" s="11"/>
      <c r="P58" s="11">
        <f t="shared" si="4"/>
        <v>0</v>
      </c>
      <c r="Q58" s="13"/>
      <c r="R58" s="13"/>
      <c r="S58" s="11"/>
      <c r="T58" s="11" t="e">
        <f t="shared" si="5"/>
        <v>#DIV/0!</v>
      </c>
      <c r="U58" s="11" t="e">
        <f t="shared" si="6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/>
      <c r="AG58" s="1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106</v>
      </c>
      <c r="B59" s="1" t="s">
        <v>44</v>
      </c>
      <c r="C59" s="1">
        <v>649</v>
      </c>
      <c r="D59" s="1">
        <v>1520</v>
      </c>
      <c r="E59" s="1">
        <v>1301</v>
      </c>
      <c r="F59" s="1">
        <v>356</v>
      </c>
      <c r="G59" s="8">
        <v>0.4</v>
      </c>
      <c r="H59" s="1">
        <v>40</v>
      </c>
      <c r="I59" s="1" t="s">
        <v>38</v>
      </c>
      <c r="J59" s="1"/>
      <c r="K59" s="1">
        <v>471</v>
      </c>
      <c r="L59" s="1">
        <f t="shared" si="13"/>
        <v>830</v>
      </c>
      <c r="M59" s="1">
        <f t="shared" si="3"/>
        <v>461</v>
      </c>
      <c r="N59" s="1">
        <v>840</v>
      </c>
      <c r="O59" s="1">
        <v>188.40000000000009</v>
      </c>
      <c r="P59" s="1">
        <f t="shared" si="4"/>
        <v>92.2</v>
      </c>
      <c r="Q59" s="5">
        <f t="shared" ref="Q59:Q60" si="19">10*P59-O59-F59</f>
        <v>377.59999999999991</v>
      </c>
      <c r="R59" s="5"/>
      <c r="S59" s="1"/>
      <c r="T59" s="1">
        <f t="shared" si="5"/>
        <v>10</v>
      </c>
      <c r="U59" s="1">
        <f t="shared" si="6"/>
        <v>5.9045553145336234</v>
      </c>
      <c r="V59" s="1">
        <v>82.6</v>
      </c>
      <c r="W59" s="1">
        <v>82</v>
      </c>
      <c r="X59" s="1">
        <v>98.6</v>
      </c>
      <c r="Y59" s="1">
        <v>106.6</v>
      </c>
      <c r="Z59" s="1">
        <v>129.19999999999999</v>
      </c>
      <c r="AA59" s="1">
        <v>128.4</v>
      </c>
      <c r="AB59" s="1">
        <v>89.8</v>
      </c>
      <c r="AC59" s="1">
        <v>84.4</v>
      </c>
      <c r="AD59" s="1">
        <v>90</v>
      </c>
      <c r="AE59" s="1">
        <v>99.6</v>
      </c>
      <c r="AF59" s="1"/>
      <c r="AG59" s="1">
        <f>G59*Q59</f>
        <v>151.03999999999996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107</v>
      </c>
      <c r="B60" s="1" t="s">
        <v>44</v>
      </c>
      <c r="C60" s="1">
        <v>441</v>
      </c>
      <c r="D60" s="1">
        <v>1362</v>
      </c>
      <c r="E60" s="1">
        <v>977</v>
      </c>
      <c r="F60" s="1">
        <v>406</v>
      </c>
      <c r="G60" s="8">
        <v>0.4</v>
      </c>
      <c r="H60" s="1">
        <v>40</v>
      </c>
      <c r="I60" s="1" t="s">
        <v>38</v>
      </c>
      <c r="J60" s="1"/>
      <c r="K60" s="1">
        <v>393</v>
      </c>
      <c r="L60" s="1">
        <f t="shared" si="13"/>
        <v>584</v>
      </c>
      <c r="M60" s="1">
        <f t="shared" si="3"/>
        <v>377</v>
      </c>
      <c r="N60" s="1">
        <v>600</v>
      </c>
      <c r="O60" s="1">
        <v>96.800000000000068</v>
      </c>
      <c r="P60" s="1">
        <f t="shared" si="4"/>
        <v>75.400000000000006</v>
      </c>
      <c r="Q60" s="5">
        <f t="shared" si="19"/>
        <v>251.19999999999993</v>
      </c>
      <c r="R60" s="5"/>
      <c r="S60" s="1"/>
      <c r="T60" s="1">
        <f t="shared" si="5"/>
        <v>10</v>
      </c>
      <c r="U60" s="1">
        <f t="shared" si="6"/>
        <v>6.6684350132625996</v>
      </c>
      <c r="V60" s="1">
        <v>73.400000000000006</v>
      </c>
      <c r="W60" s="1">
        <v>71</v>
      </c>
      <c r="X60" s="1">
        <v>93.6</v>
      </c>
      <c r="Y60" s="1">
        <v>108.4</v>
      </c>
      <c r="Z60" s="1">
        <v>106.2</v>
      </c>
      <c r="AA60" s="1">
        <v>97.6</v>
      </c>
      <c r="AB60" s="1">
        <v>88.6</v>
      </c>
      <c r="AC60" s="1">
        <v>86</v>
      </c>
      <c r="AD60" s="1">
        <v>78.2</v>
      </c>
      <c r="AE60" s="1">
        <v>80.400000000000006</v>
      </c>
      <c r="AF60" s="1" t="s">
        <v>41</v>
      </c>
      <c r="AG60" s="1">
        <f>G60*Q60</f>
        <v>100.47999999999998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108</v>
      </c>
      <c r="B61" s="1" t="s">
        <v>37</v>
      </c>
      <c r="C61" s="1">
        <v>131.58600000000001</v>
      </c>
      <c r="D61" s="1">
        <v>511.57600000000002</v>
      </c>
      <c r="E61" s="1">
        <v>434.93799999999999</v>
      </c>
      <c r="F61" s="1">
        <v>174.42599999999999</v>
      </c>
      <c r="G61" s="8">
        <v>1</v>
      </c>
      <c r="H61" s="1">
        <v>40</v>
      </c>
      <c r="I61" s="1" t="s">
        <v>38</v>
      </c>
      <c r="J61" s="1"/>
      <c r="K61" s="1">
        <v>156.69999999999999</v>
      </c>
      <c r="L61" s="1">
        <f t="shared" si="13"/>
        <v>278.238</v>
      </c>
      <c r="M61" s="1">
        <f t="shared" si="3"/>
        <v>127.80700000000002</v>
      </c>
      <c r="N61" s="1">
        <v>307.13099999999997</v>
      </c>
      <c r="O61" s="1">
        <v>125.79600000000001</v>
      </c>
      <c r="P61" s="1">
        <f t="shared" si="4"/>
        <v>25.561400000000003</v>
      </c>
      <c r="Q61" s="5"/>
      <c r="R61" s="5"/>
      <c r="S61" s="1"/>
      <c r="T61" s="1">
        <f t="shared" si="5"/>
        <v>11.745131330834772</v>
      </c>
      <c r="U61" s="1">
        <f t="shared" si="6"/>
        <v>11.745131330834772</v>
      </c>
      <c r="V61" s="1">
        <v>35.452800000000003</v>
      </c>
      <c r="W61" s="1">
        <v>33.5672</v>
      </c>
      <c r="X61" s="1">
        <v>18.768000000000001</v>
      </c>
      <c r="Y61" s="1">
        <v>21.717600000000001</v>
      </c>
      <c r="Z61" s="1">
        <v>33.331200000000003</v>
      </c>
      <c r="AA61" s="1">
        <v>32.939199999999992</v>
      </c>
      <c r="AB61" s="1">
        <v>19.685600000000001</v>
      </c>
      <c r="AC61" s="1">
        <v>17.148399999999999</v>
      </c>
      <c r="AD61" s="1">
        <v>16.540199999999999</v>
      </c>
      <c r="AE61" s="1">
        <v>23.3718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109</v>
      </c>
      <c r="B62" s="1" t="s">
        <v>37</v>
      </c>
      <c r="C62" s="1">
        <v>89.542000000000002</v>
      </c>
      <c r="D62" s="1">
        <v>418.70499999999998</v>
      </c>
      <c r="E62" s="1">
        <v>297.38299999999998</v>
      </c>
      <c r="F62" s="1">
        <v>140.11099999999999</v>
      </c>
      <c r="G62" s="8">
        <v>1</v>
      </c>
      <c r="H62" s="1">
        <v>40</v>
      </c>
      <c r="I62" s="1" t="s">
        <v>38</v>
      </c>
      <c r="J62" s="1"/>
      <c r="K62" s="1">
        <v>95.5</v>
      </c>
      <c r="L62" s="1">
        <f t="shared" si="13"/>
        <v>201.88299999999998</v>
      </c>
      <c r="M62" s="1">
        <f t="shared" si="3"/>
        <v>88.124999999999972</v>
      </c>
      <c r="N62" s="1">
        <v>209.25800000000001</v>
      </c>
      <c r="O62" s="1">
        <v>175.80420000000001</v>
      </c>
      <c r="P62" s="1">
        <f t="shared" si="4"/>
        <v>17.624999999999993</v>
      </c>
      <c r="Q62" s="5"/>
      <c r="R62" s="5"/>
      <c r="S62" s="1"/>
      <c r="T62" s="1">
        <f t="shared" si="5"/>
        <v>17.924266666666675</v>
      </c>
      <c r="U62" s="1">
        <f t="shared" si="6"/>
        <v>17.924266666666675</v>
      </c>
      <c r="V62" s="1">
        <v>32.520600000000002</v>
      </c>
      <c r="W62" s="1">
        <v>28.607800000000001</v>
      </c>
      <c r="X62" s="1">
        <v>18.065200000000001</v>
      </c>
      <c r="Y62" s="1">
        <v>19.543199999999999</v>
      </c>
      <c r="Z62" s="1">
        <v>27.169</v>
      </c>
      <c r="AA62" s="1">
        <v>27.488600000000002</v>
      </c>
      <c r="AB62" s="1">
        <v>18.4434</v>
      </c>
      <c r="AC62" s="1">
        <v>17.6904</v>
      </c>
      <c r="AD62" s="1">
        <v>33.617800000000003</v>
      </c>
      <c r="AE62" s="1">
        <v>37.260000000000012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110</v>
      </c>
      <c r="B63" s="11" t="s">
        <v>37</v>
      </c>
      <c r="C63" s="11"/>
      <c r="D63" s="11">
        <v>258.47899999999998</v>
      </c>
      <c r="E63" s="11">
        <v>258.47899999999998</v>
      </c>
      <c r="F63" s="11"/>
      <c r="G63" s="12">
        <v>0</v>
      </c>
      <c r="H63" s="11" t="e">
        <v>#N/A</v>
      </c>
      <c r="I63" s="11" t="s">
        <v>74</v>
      </c>
      <c r="J63" s="11"/>
      <c r="K63" s="11"/>
      <c r="L63" s="11">
        <f t="shared" si="13"/>
        <v>258.47899999999998</v>
      </c>
      <c r="M63" s="11">
        <f t="shared" si="3"/>
        <v>0</v>
      </c>
      <c r="N63" s="11">
        <v>258.47899999999998</v>
      </c>
      <c r="O63" s="11"/>
      <c r="P63" s="11">
        <f t="shared" si="4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/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111</v>
      </c>
      <c r="B64" s="1" t="s">
        <v>37</v>
      </c>
      <c r="C64" s="1"/>
      <c r="D64" s="1">
        <v>259.79500000000002</v>
      </c>
      <c r="E64" s="1">
        <v>259.92</v>
      </c>
      <c r="F64" s="1">
        <v>-0.441</v>
      </c>
      <c r="G64" s="8">
        <v>1</v>
      </c>
      <c r="H64" s="1">
        <v>40</v>
      </c>
      <c r="I64" s="1" t="s">
        <v>38</v>
      </c>
      <c r="J64" s="1"/>
      <c r="K64" s="1">
        <v>53.8</v>
      </c>
      <c r="L64" s="1">
        <f t="shared" si="13"/>
        <v>206.12</v>
      </c>
      <c r="M64" s="1">
        <f t="shared" si="3"/>
        <v>55.625000000000028</v>
      </c>
      <c r="N64" s="1">
        <v>204.29499999999999</v>
      </c>
      <c r="O64" s="1"/>
      <c r="P64" s="1">
        <f t="shared" si="4"/>
        <v>11.125000000000005</v>
      </c>
      <c r="Q64" s="5">
        <f>7*P64-O64-F64</f>
        <v>78.316000000000045</v>
      </c>
      <c r="R64" s="5"/>
      <c r="S64" s="1"/>
      <c r="T64" s="1">
        <f t="shared" si="5"/>
        <v>7.0000000000000009</v>
      </c>
      <c r="U64" s="1">
        <f t="shared" si="6"/>
        <v>-3.9640449438202226E-2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112</v>
      </c>
      <c r="AG64" s="1">
        <f>G64*Q64</f>
        <v>78.316000000000045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113</v>
      </c>
      <c r="B65" s="1" t="s">
        <v>37</v>
      </c>
      <c r="C65" s="1">
        <v>1.169</v>
      </c>
      <c r="D65" s="1">
        <v>116.956</v>
      </c>
      <c r="E65" s="1">
        <v>39.906999999999996</v>
      </c>
      <c r="F65" s="1">
        <v>66.765000000000001</v>
      </c>
      <c r="G65" s="8">
        <v>1</v>
      </c>
      <c r="H65" s="1">
        <v>30</v>
      </c>
      <c r="I65" s="1" t="s">
        <v>38</v>
      </c>
      <c r="J65" s="1"/>
      <c r="K65" s="1">
        <v>44.2</v>
      </c>
      <c r="L65" s="1">
        <f t="shared" si="13"/>
        <v>-4.2930000000000064</v>
      </c>
      <c r="M65" s="1">
        <f t="shared" si="3"/>
        <v>39.906999999999996</v>
      </c>
      <c r="N65" s="1"/>
      <c r="O65" s="1"/>
      <c r="P65" s="1">
        <f t="shared" si="4"/>
        <v>7.9813999999999989</v>
      </c>
      <c r="Q65" s="5">
        <f t="shared" ref="Q65" si="20">10*P65-O65-F65</f>
        <v>13.048999999999992</v>
      </c>
      <c r="R65" s="5"/>
      <c r="S65" s="1"/>
      <c r="T65" s="1">
        <f t="shared" si="5"/>
        <v>10</v>
      </c>
      <c r="U65" s="1">
        <f t="shared" si="6"/>
        <v>8.3650737965770432</v>
      </c>
      <c r="V65" s="1">
        <v>8.0896000000000008</v>
      </c>
      <c r="W65" s="1">
        <v>9.7215999999999987</v>
      </c>
      <c r="X65" s="1">
        <v>10.597799999999999</v>
      </c>
      <c r="Y65" s="1">
        <v>7.6751999999999994</v>
      </c>
      <c r="Z65" s="1">
        <v>6.3125999999999998</v>
      </c>
      <c r="AA65" s="1">
        <v>8.9862000000000002</v>
      </c>
      <c r="AB65" s="1">
        <v>7.5676000000000014</v>
      </c>
      <c r="AC65" s="1">
        <v>4.4584000000000001</v>
      </c>
      <c r="AD65" s="1">
        <v>8.2593999999999994</v>
      </c>
      <c r="AE65" s="1">
        <v>7.3742000000000001</v>
      </c>
      <c r="AF65" s="1"/>
      <c r="AG65" s="1">
        <f>G65*Q65</f>
        <v>13.048999999999992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4" t="s">
        <v>114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3"/>
        <v>0</v>
      </c>
      <c r="M66" s="14">
        <f t="shared" si="3"/>
        <v>0</v>
      </c>
      <c r="N66" s="14"/>
      <c r="O66" s="14"/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49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115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3"/>
        <v>0</v>
      </c>
      <c r="M67" s="14">
        <f t="shared" si="3"/>
        <v>0</v>
      </c>
      <c r="N67" s="14"/>
      <c r="O67" s="14"/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49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116</v>
      </c>
      <c r="B68" s="1" t="s">
        <v>44</v>
      </c>
      <c r="C68" s="1"/>
      <c r="D68" s="1">
        <v>237</v>
      </c>
      <c r="E68" s="1">
        <v>160</v>
      </c>
      <c r="F68" s="1"/>
      <c r="G68" s="8">
        <v>0.37</v>
      </c>
      <c r="H68" s="1">
        <v>50</v>
      </c>
      <c r="I68" s="1" t="s">
        <v>38</v>
      </c>
      <c r="J68" s="1"/>
      <c r="K68" s="1">
        <v>180</v>
      </c>
      <c r="L68" s="1">
        <f t="shared" ref="L68:L97" si="21">E68-K68</f>
        <v>-20</v>
      </c>
      <c r="M68" s="1">
        <f t="shared" si="3"/>
        <v>160</v>
      </c>
      <c r="N68" s="1"/>
      <c r="O68" s="1">
        <v>29</v>
      </c>
      <c r="P68" s="1">
        <f t="shared" si="4"/>
        <v>32</v>
      </c>
      <c r="Q68" s="5">
        <f>7*P68-O68-F68</f>
        <v>195</v>
      </c>
      <c r="R68" s="5"/>
      <c r="S68" s="1"/>
      <c r="T68" s="1">
        <f t="shared" si="5"/>
        <v>7</v>
      </c>
      <c r="U68" s="1">
        <f t="shared" si="6"/>
        <v>0.90625</v>
      </c>
      <c r="V68" s="1">
        <v>14</v>
      </c>
      <c r="W68" s="1">
        <v>14</v>
      </c>
      <c r="X68" s="1">
        <v>18.600000000000001</v>
      </c>
      <c r="Y68" s="1">
        <v>27.2</v>
      </c>
      <c r="Z68" s="1">
        <v>13.2</v>
      </c>
      <c r="AA68" s="1">
        <v>4.5999999999999996</v>
      </c>
      <c r="AB68" s="1">
        <v>0</v>
      </c>
      <c r="AC68" s="1">
        <v>0</v>
      </c>
      <c r="AD68" s="1">
        <v>0</v>
      </c>
      <c r="AE68" s="1">
        <v>0</v>
      </c>
      <c r="AF68" s="1" t="s">
        <v>117</v>
      </c>
      <c r="AG68" s="1">
        <f>G68*Q68</f>
        <v>72.150000000000006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4" t="s">
        <v>118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21"/>
        <v>0</v>
      </c>
      <c r="M69" s="14">
        <f t="shared" ref="M69:M97" si="22">E69-N69</f>
        <v>0</v>
      </c>
      <c r="N69" s="14"/>
      <c r="O69" s="14"/>
      <c r="P69" s="14">
        <f t="shared" ref="P69:P97" si="23">M69/5</f>
        <v>0</v>
      </c>
      <c r="Q69" s="16"/>
      <c r="R69" s="16"/>
      <c r="S69" s="14"/>
      <c r="T69" s="14" t="e">
        <f t="shared" ref="T69:T97" si="24">(F69+O69+Q69)/P69</f>
        <v>#DIV/0!</v>
      </c>
      <c r="U69" s="14" t="e">
        <f t="shared" ref="U69:U97" si="25">(F69+O69)/P69</f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49</v>
      </c>
      <c r="AG69" s="1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119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si="21"/>
        <v>0</v>
      </c>
      <c r="M70" s="14">
        <f t="shared" si="22"/>
        <v>0</v>
      </c>
      <c r="N70" s="14"/>
      <c r="O70" s="14"/>
      <c r="P70" s="14">
        <f t="shared" si="23"/>
        <v>0</v>
      </c>
      <c r="Q70" s="16"/>
      <c r="R70" s="16"/>
      <c r="S70" s="14"/>
      <c r="T70" s="14" t="e">
        <f t="shared" si="24"/>
        <v>#DIV/0!</v>
      </c>
      <c r="U70" s="14" t="e">
        <f t="shared" si="25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49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120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21"/>
        <v>0</v>
      </c>
      <c r="M71" s="14">
        <f t="shared" si="22"/>
        <v>0</v>
      </c>
      <c r="N71" s="14"/>
      <c r="O71" s="14"/>
      <c r="P71" s="14">
        <f t="shared" si="23"/>
        <v>0</v>
      </c>
      <c r="Q71" s="16"/>
      <c r="R71" s="16"/>
      <c r="S71" s="14"/>
      <c r="T71" s="14" t="e">
        <f t="shared" si="24"/>
        <v>#DIV/0!</v>
      </c>
      <c r="U71" s="14" t="e">
        <f t="shared" si="25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49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121</v>
      </c>
      <c r="B72" s="1" t="s">
        <v>44</v>
      </c>
      <c r="C72" s="1">
        <v>90</v>
      </c>
      <c r="D72" s="1">
        <v>164</v>
      </c>
      <c r="E72" s="1">
        <v>103</v>
      </c>
      <c r="F72" s="1">
        <v>84</v>
      </c>
      <c r="G72" s="8">
        <v>0.4</v>
      </c>
      <c r="H72" s="1">
        <v>50</v>
      </c>
      <c r="I72" s="1" t="s">
        <v>38</v>
      </c>
      <c r="J72" s="1"/>
      <c r="K72" s="1">
        <v>102</v>
      </c>
      <c r="L72" s="1">
        <f t="shared" si="21"/>
        <v>1</v>
      </c>
      <c r="M72" s="1">
        <f t="shared" si="22"/>
        <v>103</v>
      </c>
      <c r="N72" s="1"/>
      <c r="O72" s="1">
        <v>74.600000000000023</v>
      </c>
      <c r="P72" s="1">
        <f t="shared" si="23"/>
        <v>20.6</v>
      </c>
      <c r="Q72" s="5">
        <f t="shared" ref="Q72:Q73" si="26">10*P72-O72-F72</f>
        <v>47.399999999999977</v>
      </c>
      <c r="R72" s="5"/>
      <c r="S72" s="1"/>
      <c r="T72" s="1">
        <f t="shared" si="24"/>
        <v>10</v>
      </c>
      <c r="U72" s="1">
        <f t="shared" si="25"/>
        <v>7.6990291262135928</v>
      </c>
      <c r="V72" s="1">
        <v>18.600000000000001</v>
      </c>
      <c r="W72" s="1">
        <v>17.600000000000001</v>
      </c>
      <c r="X72" s="1">
        <v>18.8</v>
      </c>
      <c r="Y72" s="1">
        <v>23.6</v>
      </c>
      <c r="Z72" s="1">
        <v>22</v>
      </c>
      <c r="AA72" s="1">
        <v>14.6</v>
      </c>
      <c r="AB72" s="1">
        <v>15.2</v>
      </c>
      <c r="AC72" s="1">
        <v>17.2</v>
      </c>
      <c r="AD72" s="1">
        <v>22.6</v>
      </c>
      <c r="AE72" s="1">
        <v>21.4</v>
      </c>
      <c r="AF72" s="1"/>
      <c r="AG72" s="1">
        <f>G72*Q72</f>
        <v>18.95999999999999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122</v>
      </c>
      <c r="B73" s="1" t="s">
        <v>44</v>
      </c>
      <c r="C73" s="1">
        <v>3</v>
      </c>
      <c r="D73" s="1">
        <v>230</v>
      </c>
      <c r="E73" s="1">
        <v>73</v>
      </c>
      <c r="F73" s="1">
        <v>119</v>
      </c>
      <c r="G73" s="8">
        <v>0.4</v>
      </c>
      <c r="H73" s="1">
        <v>55</v>
      </c>
      <c r="I73" s="1" t="s">
        <v>38</v>
      </c>
      <c r="J73" s="1"/>
      <c r="K73" s="1">
        <v>85</v>
      </c>
      <c r="L73" s="1">
        <f t="shared" si="21"/>
        <v>-12</v>
      </c>
      <c r="M73" s="1">
        <f t="shared" si="22"/>
        <v>73</v>
      </c>
      <c r="N73" s="1"/>
      <c r="O73" s="1"/>
      <c r="P73" s="1">
        <f t="shared" si="23"/>
        <v>14.6</v>
      </c>
      <c r="Q73" s="5">
        <f t="shared" si="26"/>
        <v>27</v>
      </c>
      <c r="R73" s="5"/>
      <c r="S73" s="1"/>
      <c r="T73" s="1">
        <f t="shared" si="24"/>
        <v>10</v>
      </c>
      <c r="U73" s="1">
        <f t="shared" si="25"/>
        <v>8.1506849315068504</v>
      </c>
      <c r="V73" s="1">
        <v>16.600000000000001</v>
      </c>
      <c r="W73" s="1">
        <v>19.600000000000001</v>
      </c>
      <c r="X73" s="1">
        <v>18.399999999999999</v>
      </c>
      <c r="Y73" s="1">
        <v>14.8</v>
      </c>
      <c r="Z73" s="1">
        <v>13.8</v>
      </c>
      <c r="AA73" s="1">
        <v>14.8</v>
      </c>
      <c r="AB73" s="1">
        <v>12</v>
      </c>
      <c r="AC73" s="1">
        <v>14.4</v>
      </c>
      <c r="AD73" s="1">
        <v>17</v>
      </c>
      <c r="AE73" s="1">
        <v>17.8</v>
      </c>
      <c r="AF73" s="1"/>
      <c r="AG73" s="1">
        <f>G73*Q73</f>
        <v>10.8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123</v>
      </c>
      <c r="B74" s="1" t="s">
        <v>37</v>
      </c>
      <c r="C74" s="1">
        <v>34.271999999999998</v>
      </c>
      <c r="D74" s="1">
        <v>14.03</v>
      </c>
      <c r="E74" s="1">
        <v>8.6280000000000001</v>
      </c>
      <c r="F74" s="1">
        <v>16.864000000000001</v>
      </c>
      <c r="G74" s="8">
        <v>1</v>
      </c>
      <c r="H74" s="1">
        <v>55</v>
      </c>
      <c r="I74" s="1" t="s">
        <v>38</v>
      </c>
      <c r="J74" s="1"/>
      <c r="K74" s="1">
        <v>8.8000000000000007</v>
      </c>
      <c r="L74" s="1">
        <f t="shared" si="21"/>
        <v>-0.1720000000000006</v>
      </c>
      <c r="M74" s="1">
        <f t="shared" si="22"/>
        <v>8.6280000000000001</v>
      </c>
      <c r="N74" s="1"/>
      <c r="O74" s="1"/>
      <c r="P74" s="1">
        <f t="shared" si="23"/>
        <v>1.7256</v>
      </c>
      <c r="Q74" s="5"/>
      <c r="R74" s="5"/>
      <c r="S74" s="1"/>
      <c r="T74" s="1">
        <f t="shared" si="24"/>
        <v>9.7728326379230417</v>
      </c>
      <c r="U74" s="1">
        <f t="shared" si="25"/>
        <v>9.7728326379230417</v>
      </c>
      <c r="V74" s="1">
        <v>1.7192000000000001</v>
      </c>
      <c r="W74" s="1">
        <v>0.85760000000000003</v>
      </c>
      <c r="X74" s="1">
        <v>1.8264</v>
      </c>
      <c r="Y74" s="1">
        <v>1.538</v>
      </c>
      <c r="Z74" s="1">
        <v>1.4184000000000001</v>
      </c>
      <c r="AA74" s="1">
        <v>2.5680000000000001</v>
      </c>
      <c r="AB74" s="1">
        <v>2.0104000000000002</v>
      </c>
      <c r="AC74" s="1">
        <v>0.57840000000000003</v>
      </c>
      <c r="AD74" s="1">
        <v>1.4288000000000001</v>
      </c>
      <c r="AE74" s="1">
        <v>1.7148000000000001</v>
      </c>
      <c r="AF74" s="1"/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4" t="s">
        <v>124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21"/>
        <v>0</v>
      </c>
      <c r="M75" s="14">
        <f t="shared" si="22"/>
        <v>0</v>
      </c>
      <c r="N75" s="14"/>
      <c r="O75" s="14"/>
      <c r="P75" s="14">
        <f t="shared" si="23"/>
        <v>0</v>
      </c>
      <c r="Q75" s="16"/>
      <c r="R75" s="16"/>
      <c r="S75" s="14"/>
      <c r="T75" s="14" t="e">
        <f t="shared" si="24"/>
        <v>#DIV/0!</v>
      </c>
      <c r="U75" s="14" t="e">
        <f t="shared" si="25"/>
        <v>#DIV/0!</v>
      </c>
      <c r="V75" s="14">
        <v>0</v>
      </c>
      <c r="W75" s="14">
        <v>-0.4</v>
      </c>
      <c r="X75" s="14">
        <v>-0.4</v>
      </c>
      <c r="Y75" s="14">
        <v>0</v>
      </c>
      <c r="Z75" s="14">
        <v>0</v>
      </c>
      <c r="AA75" s="14">
        <v>-0.6</v>
      </c>
      <c r="AB75" s="14">
        <v>-0.4</v>
      </c>
      <c r="AC75" s="14">
        <v>0.2</v>
      </c>
      <c r="AD75" s="14">
        <v>0</v>
      </c>
      <c r="AE75" s="14">
        <v>-0.4</v>
      </c>
      <c r="AF75" s="14" t="s">
        <v>125</v>
      </c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126</v>
      </c>
      <c r="B76" s="1" t="s">
        <v>44</v>
      </c>
      <c r="C76" s="1">
        <v>2</v>
      </c>
      <c r="D76" s="1">
        <v>114</v>
      </c>
      <c r="E76" s="1">
        <v>34</v>
      </c>
      <c r="F76" s="1">
        <v>54</v>
      </c>
      <c r="G76" s="8">
        <v>0.2</v>
      </c>
      <c r="H76" s="1">
        <v>35</v>
      </c>
      <c r="I76" s="10" t="s">
        <v>78</v>
      </c>
      <c r="J76" s="1"/>
      <c r="K76" s="1">
        <v>60</v>
      </c>
      <c r="L76" s="1">
        <f t="shared" si="21"/>
        <v>-26</v>
      </c>
      <c r="M76" s="1">
        <f t="shared" si="22"/>
        <v>34</v>
      </c>
      <c r="N76" s="1"/>
      <c r="O76" s="1"/>
      <c r="P76" s="1">
        <f t="shared" si="23"/>
        <v>6.8</v>
      </c>
      <c r="Q76" s="5">
        <f t="shared" ref="Q76" si="27">10*P76-O76-F76</f>
        <v>14</v>
      </c>
      <c r="R76" s="5"/>
      <c r="S76" s="1"/>
      <c r="T76" s="1">
        <f t="shared" si="24"/>
        <v>10</v>
      </c>
      <c r="U76" s="1">
        <f t="shared" si="25"/>
        <v>7.9411764705882355</v>
      </c>
      <c r="V76" s="1">
        <v>-1</v>
      </c>
      <c r="W76" s="1">
        <v>0.8</v>
      </c>
      <c r="X76" s="1">
        <v>20</v>
      </c>
      <c r="Y76" s="1">
        <v>20.399999999999999</v>
      </c>
      <c r="Z76" s="1">
        <v>6.6</v>
      </c>
      <c r="AA76" s="1">
        <v>5.6</v>
      </c>
      <c r="AB76" s="1">
        <v>6.4</v>
      </c>
      <c r="AC76" s="1">
        <v>7.2</v>
      </c>
      <c r="AD76" s="1">
        <v>4.4000000000000004</v>
      </c>
      <c r="AE76" s="1">
        <v>4.5999999999999996</v>
      </c>
      <c r="AF76" s="1" t="s">
        <v>41</v>
      </c>
      <c r="AG76" s="1">
        <f t="shared" ref="AG76:AG83" si="28">G76*Q76</f>
        <v>2.8000000000000003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8" t="s">
        <v>127</v>
      </c>
      <c r="B77" s="18" t="s">
        <v>37</v>
      </c>
      <c r="C77" s="18">
        <v>99.46</v>
      </c>
      <c r="D77" s="18">
        <v>204.60599999999999</v>
      </c>
      <c r="E77" s="18">
        <v>71.757999999999996</v>
      </c>
      <c r="F77" s="18">
        <v>211.846</v>
      </c>
      <c r="G77" s="19">
        <v>1</v>
      </c>
      <c r="H77" s="18">
        <v>60</v>
      </c>
      <c r="I77" s="18" t="s">
        <v>38</v>
      </c>
      <c r="J77" s="18"/>
      <c r="K77" s="18">
        <v>71.75</v>
      </c>
      <c r="L77" s="18">
        <f t="shared" si="21"/>
        <v>7.9999999999955662E-3</v>
      </c>
      <c r="M77" s="18">
        <f t="shared" si="22"/>
        <v>71.757999999999996</v>
      </c>
      <c r="N77" s="18"/>
      <c r="O77" s="18">
        <v>75.386399999999867</v>
      </c>
      <c r="P77" s="18">
        <f t="shared" si="23"/>
        <v>14.351599999999999</v>
      </c>
      <c r="Q77" s="20"/>
      <c r="R77" s="20"/>
      <c r="S77" s="18"/>
      <c r="T77" s="18">
        <f t="shared" si="24"/>
        <v>20.013963599877357</v>
      </c>
      <c r="U77" s="18">
        <f t="shared" si="25"/>
        <v>20.013963599877357</v>
      </c>
      <c r="V77" s="18">
        <v>23.482600000000001</v>
      </c>
      <c r="W77" s="18">
        <v>24.74</v>
      </c>
      <c r="X77" s="18">
        <v>14.577199999999999</v>
      </c>
      <c r="Y77" s="18">
        <v>14.250400000000001</v>
      </c>
      <c r="Z77" s="18">
        <v>23.036999999999999</v>
      </c>
      <c r="AA77" s="18">
        <v>24.055</v>
      </c>
      <c r="AB77" s="18">
        <v>15.4696</v>
      </c>
      <c r="AC77" s="18">
        <v>10.897600000000001</v>
      </c>
      <c r="AD77" s="18">
        <v>10.736000000000001</v>
      </c>
      <c r="AE77" s="18">
        <v>9.7067999999999994</v>
      </c>
      <c r="AF77" s="18" t="s">
        <v>62</v>
      </c>
      <c r="AG77" s="18">
        <f t="shared" si="2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21" t="s">
        <v>128</v>
      </c>
      <c r="B78" s="21" t="s">
        <v>37</v>
      </c>
      <c r="C78" s="21">
        <v>352.35500000000002</v>
      </c>
      <c r="D78" s="21">
        <v>1210.3720000000001</v>
      </c>
      <c r="E78" s="21">
        <v>404.93700000000001</v>
      </c>
      <c r="F78" s="21">
        <v>636.00300000000004</v>
      </c>
      <c r="G78" s="22">
        <v>1</v>
      </c>
      <c r="H78" s="21">
        <v>60</v>
      </c>
      <c r="I78" s="21" t="s">
        <v>38</v>
      </c>
      <c r="J78" s="21"/>
      <c r="K78" s="21">
        <v>414.5</v>
      </c>
      <c r="L78" s="21">
        <f t="shared" si="21"/>
        <v>-9.5629999999999882</v>
      </c>
      <c r="M78" s="21">
        <f t="shared" si="22"/>
        <v>404.93700000000001</v>
      </c>
      <c r="N78" s="21"/>
      <c r="O78" s="21"/>
      <c r="P78" s="21">
        <f t="shared" si="23"/>
        <v>80.987400000000008</v>
      </c>
      <c r="Q78" s="23">
        <f t="shared" ref="Q78" si="29">8*P78-O78-F78</f>
        <v>11.896200000000022</v>
      </c>
      <c r="R78" s="23"/>
      <c r="S78" s="21"/>
      <c r="T78" s="21">
        <f t="shared" si="24"/>
        <v>8</v>
      </c>
      <c r="U78" s="21">
        <f t="shared" si="25"/>
        <v>7.8531104838530439</v>
      </c>
      <c r="V78" s="21">
        <v>98.933199999999999</v>
      </c>
      <c r="W78" s="21">
        <v>119.5502</v>
      </c>
      <c r="X78" s="21">
        <v>120.8832</v>
      </c>
      <c r="Y78" s="21">
        <v>116.4254</v>
      </c>
      <c r="Z78" s="21">
        <v>117.3412</v>
      </c>
      <c r="AA78" s="21">
        <v>104.8514</v>
      </c>
      <c r="AB78" s="21">
        <v>80.400399999999991</v>
      </c>
      <c r="AC78" s="21">
        <v>71.040999999999983</v>
      </c>
      <c r="AD78" s="21">
        <v>81.662599999999998</v>
      </c>
      <c r="AE78" s="21">
        <v>91.935199999999995</v>
      </c>
      <c r="AF78" s="21" t="s">
        <v>59</v>
      </c>
      <c r="AG78" s="21">
        <f t="shared" si="28"/>
        <v>11.896200000000022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21" t="s">
        <v>129</v>
      </c>
      <c r="B79" s="21" t="s">
        <v>37</v>
      </c>
      <c r="C79" s="21">
        <v>249.96899999999999</v>
      </c>
      <c r="D79" s="21">
        <v>2876.6149999999998</v>
      </c>
      <c r="E79" s="21">
        <v>1958.846</v>
      </c>
      <c r="F79" s="21">
        <v>923.79100000000005</v>
      </c>
      <c r="G79" s="22">
        <v>1</v>
      </c>
      <c r="H79" s="21">
        <v>60</v>
      </c>
      <c r="I79" s="21" t="s">
        <v>38</v>
      </c>
      <c r="J79" s="21"/>
      <c r="K79" s="21">
        <v>469.5</v>
      </c>
      <c r="L79" s="21">
        <f t="shared" si="21"/>
        <v>1489.346</v>
      </c>
      <c r="M79" s="21">
        <f t="shared" si="22"/>
        <v>458.24299999999994</v>
      </c>
      <c r="N79" s="21">
        <v>1500.6030000000001</v>
      </c>
      <c r="O79" s="21"/>
      <c r="P79" s="21">
        <f t="shared" si="23"/>
        <v>91.648599999999988</v>
      </c>
      <c r="Q79" s="23"/>
      <c r="R79" s="23"/>
      <c r="S79" s="21"/>
      <c r="T79" s="21">
        <f t="shared" si="24"/>
        <v>10.07970661854082</v>
      </c>
      <c r="U79" s="21">
        <f t="shared" si="25"/>
        <v>10.07970661854082</v>
      </c>
      <c r="V79" s="21">
        <v>114.00920000000001</v>
      </c>
      <c r="W79" s="21">
        <v>125.3982</v>
      </c>
      <c r="X79" s="21">
        <v>149.44499999999999</v>
      </c>
      <c r="Y79" s="21">
        <v>145.964</v>
      </c>
      <c r="Z79" s="21">
        <v>125.24679999999999</v>
      </c>
      <c r="AA79" s="21">
        <v>118.35939999999999</v>
      </c>
      <c r="AB79" s="21">
        <v>84.794400000000039</v>
      </c>
      <c r="AC79" s="21">
        <v>77.068199999999976</v>
      </c>
      <c r="AD79" s="21">
        <v>89.837799999999973</v>
      </c>
      <c r="AE79" s="21">
        <v>81.207999999999998</v>
      </c>
      <c r="AF79" s="21" t="s">
        <v>59</v>
      </c>
      <c r="AG79" s="21">
        <f t="shared" si="2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8" t="s">
        <v>130</v>
      </c>
      <c r="B80" s="18" t="s">
        <v>37</v>
      </c>
      <c r="C80" s="18">
        <v>863.51199999999994</v>
      </c>
      <c r="D80" s="18">
        <v>4792.5119999999997</v>
      </c>
      <c r="E80" s="18">
        <v>3198.3620000000001</v>
      </c>
      <c r="F80" s="18">
        <v>1745.2080000000001</v>
      </c>
      <c r="G80" s="19">
        <v>1</v>
      </c>
      <c r="H80" s="18">
        <v>60</v>
      </c>
      <c r="I80" s="18" t="s">
        <v>38</v>
      </c>
      <c r="J80" s="18"/>
      <c r="K80" s="18">
        <v>690.5</v>
      </c>
      <c r="L80" s="18">
        <f t="shared" si="21"/>
        <v>2507.8620000000001</v>
      </c>
      <c r="M80" s="18">
        <f t="shared" si="22"/>
        <v>679.22800000000007</v>
      </c>
      <c r="N80" s="18">
        <v>2519.134</v>
      </c>
      <c r="O80" s="18">
        <v>192.82180000000059</v>
      </c>
      <c r="P80" s="18">
        <f t="shared" si="23"/>
        <v>135.84560000000002</v>
      </c>
      <c r="Q80" s="20"/>
      <c r="R80" s="20"/>
      <c r="S80" s="18"/>
      <c r="T80" s="18">
        <f t="shared" si="24"/>
        <v>14.266415695466032</v>
      </c>
      <c r="U80" s="18">
        <f t="shared" si="25"/>
        <v>14.266415695466032</v>
      </c>
      <c r="V80" s="18">
        <v>174.24619999999999</v>
      </c>
      <c r="W80" s="18">
        <v>179.3938</v>
      </c>
      <c r="X80" s="18">
        <v>74.373199999999997</v>
      </c>
      <c r="Y80" s="18">
        <v>59.703200000000017</v>
      </c>
      <c r="Z80" s="18">
        <v>164.05240000000001</v>
      </c>
      <c r="AA80" s="18">
        <v>164.33459999999999</v>
      </c>
      <c r="AB80" s="18">
        <v>102.93940000000001</v>
      </c>
      <c r="AC80" s="18">
        <v>102.7988000000001</v>
      </c>
      <c r="AD80" s="18">
        <v>155.39160000000001</v>
      </c>
      <c r="AE80" s="18">
        <v>162.92660000000001</v>
      </c>
      <c r="AF80" s="18" t="s">
        <v>39</v>
      </c>
      <c r="AG80" s="18">
        <f t="shared" si="2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131</v>
      </c>
      <c r="B81" s="1" t="s">
        <v>37</v>
      </c>
      <c r="C81" s="1">
        <v>25.405000000000001</v>
      </c>
      <c r="D81" s="1">
        <v>7.9329999999999998</v>
      </c>
      <c r="E81" s="1">
        <v>5.34</v>
      </c>
      <c r="F81" s="1">
        <v>17.558</v>
      </c>
      <c r="G81" s="8">
        <v>1</v>
      </c>
      <c r="H81" s="1">
        <v>55</v>
      </c>
      <c r="I81" s="1" t="s">
        <v>38</v>
      </c>
      <c r="J81" s="1"/>
      <c r="K81" s="1">
        <v>5.6</v>
      </c>
      <c r="L81" s="1">
        <f t="shared" si="21"/>
        <v>-0.25999999999999979</v>
      </c>
      <c r="M81" s="1">
        <f t="shared" si="22"/>
        <v>5.34</v>
      </c>
      <c r="N81" s="1"/>
      <c r="O81" s="1"/>
      <c r="P81" s="1">
        <f t="shared" si="23"/>
        <v>1.0680000000000001</v>
      </c>
      <c r="Q81" s="5"/>
      <c r="R81" s="5"/>
      <c r="S81" s="1"/>
      <c r="T81" s="1">
        <f t="shared" si="24"/>
        <v>16.440074906367041</v>
      </c>
      <c r="U81" s="1">
        <f t="shared" si="25"/>
        <v>16.440074906367041</v>
      </c>
      <c r="V81" s="1">
        <v>1.0676000000000001</v>
      </c>
      <c r="W81" s="1">
        <v>0.8</v>
      </c>
      <c r="X81" s="1">
        <v>0.53520000000000001</v>
      </c>
      <c r="Y81" s="1">
        <v>2.6787999999999998</v>
      </c>
      <c r="Z81" s="1">
        <v>2.9363999999999999</v>
      </c>
      <c r="AA81" s="1">
        <v>1.0571999999999999</v>
      </c>
      <c r="AB81" s="1">
        <v>1.5995999999999999</v>
      </c>
      <c r="AC81" s="1">
        <v>0.8044</v>
      </c>
      <c r="AD81" s="1">
        <v>-2E-3</v>
      </c>
      <c r="AE81" s="1">
        <v>1.349</v>
      </c>
      <c r="AF81" s="1"/>
      <c r="AG81" s="1">
        <f t="shared" si="2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132</v>
      </c>
      <c r="B82" s="1" t="s">
        <v>37</v>
      </c>
      <c r="C82" s="1">
        <v>5.44</v>
      </c>
      <c r="D82" s="1">
        <v>10.724</v>
      </c>
      <c r="E82" s="1">
        <v>5.3940000000000001</v>
      </c>
      <c r="F82" s="1">
        <v>9.4320000000000004</v>
      </c>
      <c r="G82" s="8">
        <v>1</v>
      </c>
      <c r="H82" s="1">
        <v>55</v>
      </c>
      <c r="I82" s="1" t="s">
        <v>38</v>
      </c>
      <c r="J82" s="1"/>
      <c r="K82" s="1">
        <v>5.8</v>
      </c>
      <c r="L82" s="1">
        <f t="shared" si="21"/>
        <v>-0.40599999999999969</v>
      </c>
      <c r="M82" s="1">
        <f t="shared" si="22"/>
        <v>5.3940000000000001</v>
      </c>
      <c r="N82" s="1"/>
      <c r="O82" s="1">
        <v>12.3748</v>
      </c>
      <c r="P82" s="1">
        <f t="shared" si="23"/>
        <v>1.0788</v>
      </c>
      <c r="Q82" s="5"/>
      <c r="R82" s="5"/>
      <c r="S82" s="1"/>
      <c r="T82" s="1">
        <f t="shared" si="24"/>
        <v>20.213941416388582</v>
      </c>
      <c r="U82" s="1">
        <f t="shared" si="25"/>
        <v>20.213941416388582</v>
      </c>
      <c r="V82" s="1">
        <v>2.1507999999999998</v>
      </c>
      <c r="W82" s="1">
        <v>1.6120000000000001</v>
      </c>
      <c r="X82" s="1">
        <v>0.53600000000000003</v>
      </c>
      <c r="Y82" s="1">
        <v>0.53639999999999999</v>
      </c>
      <c r="Z82" s="1">
        <v>0.80399999999999994</v>
      </c>
      <c r="AA82" s="1">
        <v>1.0720000000000001</v>
      </c>
      <c r="AB82" s="1">
        <v>1.34</v>
      </c>
      <c r="AC82" s="1">
        <v>0.8044</v>
      </c>
      <c r="AD82" s="1">
        <v>0.80879999999999996</v>
      </c>
      <c r="AE82" s="1">
        <v>0.54</v>
      </c>
      <c r="AF82" s="1"/>
      <c r="AG82" s="1">
        <f t="shared" si="2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133</v>
      </c>
      <c r="B83" s="1" t="s">
        <v>37</v>
      </c>
      <c r="C83" s="1">
        <v>13.59</v>
      </c>
      <c r="D83" s="1">
        <v>1.194</v>
      </c>
      <c r="E83" s="1">
        <v>4.0339999999999998</v>
      </c>
      <c r="F83" s="1">
        <v>10.75</v>
      </c>
      <c r="G83" s="8">
        <v>1</v>
      </c>
      <c r="H83" s="1">
        <v>55</v>
      </c>
      <c r="I83" s="1" t="s">
        <v>38</v>
      </c>
      <c r="J83" s="1"/>
      <c r="K83" s="1">
        <v>4.5</v>
      </c>
      <c r="L83" s="1">
        <f t="shared" si="21"/>
        <v>-0.46600000000000019</v>
      </c>
      <c r="M83" s="1">
        <f t="shared" si="22"/>
        <v>4.0339999999999998</v>
      </c>
      <c r="N83" s="1"/>
      <c r="O83" s="1">
        <v>4</v>
      </c>
      <c r="P83" s="1">
        <f t="shared" si="23"/>
        <v>0.80679999999999996</v>
      </c>
      <c r="Q83" s="5"/>
      <c r="R83" s="5"/>
      <c r="S83" s="1"/>
      <c r="T83" s="1">
        <f t="shared" si="24"/>
        <v>18.282102131879029</v>
      </c>
      <c r="U83" s="1">
        <f t="shared" si="25"/>
        <v>18.282102131879029</v>
      </c>
      <c r="V83" s="1">
        <v>1.0728</v>
      </c>
      <c r="W83" s="1">
        <v>0.26600000000000001</v>
      </c>
      <c r="X83" s="1">
        <v>0.79600000000000004</v>
      </c>
      <c r="Y83" s="1">
        <v>0.79600000000000004</v>
      </c>
      <c r="Z83" s="1">
        <v>0.27</v>
      </c>
      <c r="AA83" s="1">
        <v>0.27</v>
      </c>
      <c r="AB83" s="1">
        <v>0.28000000000000003</v>
      </c>
      <c r="AC83" s="1">
        <v>0.28000000000000003</v>
      </c>
      <c r="AD83" s="1">
        <v>-0.27400000000000002</v>
      </c>
      <c r="AE83" s="1">
        <v>-0.27400000000000002</v>
      </c>
      <c r="AF83" s="24" t="s">
        <v>134</v>
      </c>
      <c r="AG83" s="1">
        <f t="shared" si="2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4" t="s">
        <v>135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21"/>
        <v>0</v>
      </c>
      <c r="M84" s="14">
        <f t="shared" si="22"/>
        <v>0</v>
      </c>
      <c r="N84" s="14"/>
      <c r="O84" s="14"/>
      <c r="P84" s="14">
        <f t="shared" si="23"/>
        <v>0</v>
      </c>
      <c r="Q84" s="16"/>
      <c r="R84" s="16"/>
      <c r="S84" s="14"/>
      <c r="T84" s="14" t="e">
        <f t="shared" si="24"/>
        <v>#DIV/0!</v>
      </c>
      <c r="U84" s="14" t="e">
        <f t="shared" si="25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49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136</v>
      </c>
      <c r="B85" s="1" t="s">
        <v>44</v>
      </c>
      <c r="C85" s="1">
        <v>35</v>
      </c>
      <c r="D85" s="1">
        <v>123</v>
      </c>
      <c r="E85" s="1">
        <v>32</v>
      </c>
      <c r="F85" s="1">
        <v>110</v>
      </c>
      <c r="G85" s="8">
        <v>0.3</v>
      </c>
      <c r="H85" s="1">
        <v>40</v>
      </c>
      <c r="I85" s="1" t="s">
        <v>38</v>
      </c>
      <c r="J85" s="1"/>
      <c r="K85" s="1">
        <v>55</v>
      </c>
      <c r="L85" s="1">
        <f t="shared" si="21"/>
        <v>-23</v>
      </c>
      <c r="M85" s="1">
        <f t="shared" si="22"/>
        <v>32</v>
      </c>
      <c r="N85" s="1"/>
      <c r="O85" s="1">
        <v>99.399999999999991</v>
      </c>
      <c r="P85" s="1">
        <f t="shared" si="23"/>
        <v>6.4</v>
      </c>
      <c r="Q85" s="5"/>
      <c r="R85" s="5"/>
      <c r="S85" s="1"/>
      <c r="T85" s="1">
        <f t="shared" si="24"/>
        <v>32.718749999999993</v>
      </c>
      <c r="U85" s="1">
        <f t="shared" si="25"/>
        <v>32.718749999999993</v>
      </c>
      <c r="V85" s="1">
        <v>20.2</v>
      </c>
      <c r="W85" s="1">
        <v>18.600000000000001</v>
      </c>
      <c r="X85" s="1">
        <v>7.8</v>
      </c>
      <c r="Y85" s="1">
        <v>8.1999999999999993</v>
      </c>
      <c r="Z85" s="1">
        <v>14.2</v>
      </c>
      <c r="AA85" s="1">
        <v>14.2</v>
      </c>
      <c r="AB85" s="1">
        <v>9.4</v>
      </c>
      <c r="AC85" s="1">
        <v>10.4</v>
      </c>
      <c r="AD85" s="1">
        <v>14.8</v>
      </c>
      <c r="AE85" s="1">
        <v>13.6</v>
      </c>
      <c r="AF85" s="1"/>
      <c r="AG85" s="1">
        <f t="shared" ref="AG85:AG97" si="30"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137</v>
      </c>
      <c r="B86" s="1" t="s">
        <v>44</v>
      </c>
      <c r="C86" s="1">
        <v>-3</v>
      </c>
      <c r="D86" s="1">
        <v>215</v>
      </c>
      <c r="E86" s="1">
        <v>45</v>
      </c>
      <c r="F86" s="1">
        <v>161</v>
      </c>
      <c r="G86" s="8">
        <v>0.3</v>
      </c>
      <c r="H86" s="1">
        <v>40</v>
      </c>
      <c r="I86" s="1" t="s">
        <v>38</v>
      </c>
      <c r="J86" s="1"/>
      <c r="K86" s="1">
        <v>40</v>
      </c>
      <c r="L86" s="1">
        <f t="shared" si="21"/>
        <v>5</v>
      </c>
      <c r="M86" s="1">
        <f t="shared" si="22"/>
        <v>45</v>
      </c>
      <c r="N86" s="1"/>
      <c r="O86" s="1"/>
      <c r="P86" s="1">
        <f t="shared" si="23"/>
        <v>9</v>
      </c>
      <c r="Q86" s="5"/>
      <c r="R86" s="5"/>
      <c r="S86" s="1"/>
      <c r="T86" s="1">
        <f t="shared" si="24"/>
        <v>17.888888888888889</v>
      </c>
      <c r="U86" s="1">
        <f t="shared" si="25"/>
        <v>17.888888888888889</v>
      </c>
      <c r="V86" s="1">
        <v>10.4</v>
      </c>
      <c r="W86" s="1">
        <v>12.6</v>
      </c>
      <c r="X86" s="1">
        <v>20.399999999999999</v>
      </c>
      <c r="Y86" s="1">
        <v>21.2</v>
      </c>
      <c r="Z86" s="1">
        <v>6.2</v>
      </c>
      <c r="AA86" s="1">
        <v>1.8</v>
      </c>
      <c r="AB86" s="1">
        <v>17</v>
      </c>
      <c r="AC86" s="1">
        <v>18</v>
      </c>
      <c r="AD86" s="1">
        <v>7.4</v>
      </c>
      <c r="AE86" s="1">
        <v>6.2</v>
      </c>
      <c r="AF86" s="1"/>
      <c r="AG86" s="1">
        <f t="shared" si="3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138</v>
      </c>
      <c r="B87" s="1" t="s">
        <v>44</v>
      </c>
      <c r="C87" s="1">
        <v>18</v>
      </c>
      <c r="D87" s="1">
        <v>109</v>
      </c>
      <c r="E87" s="1">
        <v>62</v>
      </c>
      <c r="F87" s="1">
        <v>44</v>
      </c>
      <c r="G87" s="8">
        <v>0.3</v>
      </c>
      <c r="H87" s="1">
        <v>40</v>
      </c>
      <c r="I87" s="1" t="s">
        <v>38</v>
      </c>
      <c r="J87" s="1"/>
      <c r="K87" s="1">
        <v>64</v>
      </c>
      <c r="L87" s="1">
        <f t="shared" si="21"/>
        <v>-2</v>
      </c>
      <c r="M87" s="1">
        <f t="shared" si="22"/>
        <v>62</v>
      </c>
      <c r="N87" s="1"/>
      <c r="O87" s="1">
        <v>29.599999999999991</v>
      </c>
      <c r="P87" s="1">
        <f t="shared" si="23"/>
        <v>12.4</v>
      </c>
      <c r="Q87" s="5">
        <f t="shared" ref="Q87:Q95" si="31">10*P87-O87-F87</f>
        <v>50.400000000000006</v>
      </c>
      <c r="R87" s="5"/>
      <c r="S87" s="1"/>
      <c r="T87" s="1">
        <f t="shared" si="24"/>
        <v>10</v>
      </c>
      <c r="U87" s="1">
        <f t="shared" si="25"/>
        <v>5.9354838709677411</v>
      </c>
      <c r="V87" s="1">
        <v>10.4</v>
      </c>
      <c r="W87" s="1">
        <v>10.4</v>
      </c>
      <c r="X87" s="1">
        <v>12.8</v>
      </c>
      <c r="Y87" s="1">
        <v>12.2</v>
      </c>
      <c r="Z87" s="1">
        <v>9.8000000000000007</v>
      </c>
      <c r="AA87" s="1">
        <v>8.1999999999999993</v>
      </c>
      <c r="AB87" s="1">
        <v>7.6</v>
      </c>
      <c r="AC87" s="1">
        <v>7.8</v>
      </c>
      <c r="AD87" s="1">
        <v>7.4</v>
      </c>
      <c r="AE87" s="1">
        <v>7</v>
      </c>
      <c r="AF87" s="1"/>
      <c r="AG87" s="1">
        <f t="shared" si="30"/>
        <v>15.120000000000001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139</v>
      </c>
      <c r="B88" s="1" t="s">
        <v>44</v>
      </c>
      <c r="C88" s="1">
        <v>35</v>
      </c>
      <c r="D88" s="1"/>
      <c r="E88" s="1">
        <v>13</v>
      </c>
      <c r="F88" s="1">
        <v>20</v>
      </c>
      <c r="G88" s="8">
        <v>0.05</v>
      </c>
      <c r="H88" s="1">
        <v>120</v>
      </c>
      <c r="I88" s="1" t="s">
        <v>38</v>
      </c>
      <c r="J88" s="1"/>
      <c r="K88" s="1">
        <v>13</v>
      </c>
      <c r="L88" s="1">
        <f t="shared" si="21"/>
        <v>0</v>
      </c>
      <c r="M88" s="1">
        <f t="shared" si="22"/>
        <v>13</v>
      </c>
      <c r="N88" s="1"/>
      <c r="O88" s="1">
        <v>5.6000000000000014</v>
      </c>
      <c r="P88" s="1">
        <f t="shared" si="23"/>
        <v>2.6</v>
      </c>
      <c r="Q88" s="5"/>
      <c r="R88" s="5"/>
      <c r="S88" s="1"/>
      <c r="T88" s="1">
        <f t="shared" si="24"/>
        <v>9.8461538461538467</v>
      </c>
      <c r="U88" s="1">
        <f t="shared" si="25"/>
        <v>9.8461538461538467</v>
      </c>
      <c r="V88" s="1">
        <v>2.6</v>
      </c>
      <c r="W88" s="1">
        <v>1.8</v>
      </c>
      <c r="X88" s="1">
        <v>1.6</v>
      </c>
      <c r="Y88" s="1">
        <v>0.6</v>
      </c>
      <c r="Z88" s="1">
        <v>1</v>
      </c>
      <c r="AA88" s="1">
        <v>0.4</v>
      </c>
      <c r="AB88" s="1">
        <v>2.2000000000000002</v>
      </c>
      <c r="AC88" s="1">
        <v>3.2</v>
      </c>
      <c r="AD88" s="1">
        <v>2.2000000000000002</v>
      </c>
      <c r="AE88" s="1">
        <v>1.2</v>
      </c>
      <c r="AF88" s="24" t="s">
        <v>134</v>
      </c>
      <c r="AG88" s="1">
        <f t="shared" si="3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8" t="s">
        <v>140</v>
      </c>
      <c r="B89" s="18" t="s">
        <v>37</v>
      </c>
      <c r="C89" s="18">
        <v>221.12299999999999</v>
      </c>
      <c r="D89" s="18">
        <v>1205.269</v>
      </c>
      <c r="E89" s="18">
        <v>445.07600000000002</v>
      </c>
      <c r="F89" s="18">
        <v>903.43</v>
      </c>
      <c r="G89" s="19">
        <v>1</v>
      </c>
      <c r="H89" s="18">
        <v>40</v>
      </c>
      <c r="I89" s="18" t="s">
        <v>38</v>
      </c>
      <c r="J89" s="18"/>
      <c r="K89" s="18">
        <v>377</v>
      </c>
      <c r="L89" s="18">
        <f t="shared" si="21"/>
        <v>68.076000000000022</v>
      </c>
      <c r="M89" s="18">
        <f t="shared" si="22"/>
        <v>410.06600000000003</v>
      </c>
      <c r="N89" s="18">
        <v>35.01</v>
      </c>
      <c r="O89" s="18">
        <v>332.30680000000012</v>
      </c>
      <c r="P89" s="18">
        <f t="shared" si="23"/>
        <v>82.013200000000012</v>
      </c>
      <c r="Q89" s="20"/>
      <c r="R89" s="20"/>
      <c r="S89" s="18"/>
      <c r="T89" s="18">
        <f t="shared" si="24"/>
        <v>15.067535469899967</v>
      </c>
      <c r="U89" s="18">
        <f t="shared" si="25"/>
        <v>15.067535469899967</v>
      </c>
      <c r="V89" s="18">
        <v>109.3326</v>
      </c>
      <c r="W89" s="18">
        <v>106.2696</v>
      </c>
      <c r="X89" s="18">
        <v>94.362200000000001</v>
      </c>
      <c r="Y89" s="18">
        <v>101.0676</v>
      </c>
      <c r="Z89" s="18">
        <v>102.565</v>
      </c>
      <c r="AA89" s="18">
        <v>94.822599999999994</v>
      </c>
      <c r="AB89" s="18">
        <v>76.457599999999999</v>
      </c>
      <c r="AC89" s="18">
        <v>76.09</v>
      </c>
      <c r="AD89" s="18">
        <v>106.6746</v>
      </c>
      <c r="AE89" s="18">
        <v>124.53019999999999</v>
      </c>
      <c r="AF89" s="18" t="s">
        <v>62</v>
      </c>
      <c r="AG89" s="18">
        <f t="shared" si="3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141</v>
      </c>
      <c r="B90" s="1" t="s">
        <v>44</v>
      </c>
      <c r="C90" s="1">
        <v>34</v>
      </c>
      <c r="D90" s="1">
        <v>151</v>
      </c>
      <c r="E90" s="1">
        <v>53</v>
      </c>
      <c r="F90" s="1">
        <v>106</v>
      </c>
      <c r="G90" s="8">
        <v>0.3</v>
      </c>
      <c r="H90" s="1">
        <v>40</v>
      </c>
      <c r="I90" s="1" t="s">
        <v>38</v>
      </c>
      <c r="J90" s="1"/>
      <c r="K90" s="1">
        <v>67</v>
      </c>
      <c r="L90" s="1">
        <f t="shared" si="21"/>
        <v>-14</v>
      </c>
      <c r="M90" s="1">
        <f t="shared" si="22"/>
        <v>53</v>
      </c>
      <c r="N90" s="1"/>
      <c r="O90" s="1">
        <v>25.400000000000009</v>
      </c>
      <c r="P90" s="1">
        <f t="shared" si="23"/>
        <v>10.6</v>
      </c>
      <c r="Q90" s="5"/>
      <c r="R90" s="5"/>
      <c r="S90" s="1"/>
      <c r="T90" s="1">
        <f t="shared" si="24"/>
        <v>12.39622641509434</v>
      </c>
      <c r="U90" s="1">
        <f t="shared" si="25"/>
        <v>12.39622641509434</v>
      </c>
      <c r="V90" s="1">
        <v>14.4</v>
      </c>
      <c r="W90" s="1">
        <v>13.2</v>
      </c>
      <c r="X90" s="1">
        <v>20</v>
      </c>
      <c r="Y90" s="1">
        <v>22.2</v>
      </c>
      <c r="Z90" s="1">
        <v>17.399999999999999</v>
      </c>
      <c r="AA90" s="1">
        <v>12.6</v>
      </c>
      <c r="AB90" s="1">
        <v>13</v>
      </c>
      <c r="AC90" s="1">
        <v>17</v>
      </c>
      <c r="AD90" s="1">
        <v>14.2</v>
      </c>
      <c r="AE90" s="1">
        <v>14.4</v>
      </c>
      <c r="AF90" s="1"/>
      <c r="AG90" s="1">
        <f t="shared" si="3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142</v>
      </c>
      <c r="B91" s="1" t="s">
        <v>44</v>
      </c>
      <c r="C91" s="1">
        <v>39</v>
      </c>
      <c r="D91" s="1">
        <v>24</v>
      </c>
      <c r="E91" s="1">
        <v>52</v>
      </c>
      <c r="F91" s="1">
        <v>4</v>
      </c>
      <c r="G91" s="8">
        <v>0.3</v>
      </c>
      <c r="H91" s="1">
        <v>40</v>
      </c>
      <c r="I91" s="1" t="s">
        <v>38</v>
      </c>
      <c r="J91" s="1"/>
      <c r="K91" s="1">
        <v>57</v>
      </c>
      <c r="L91" s="1">
        <f t="shared" si="21"/>
        <v>-5</v>
      </c>
      <c r="M91" s="1">
        <f t="shared" si="22"/>
        <v>52</v>
      </c>
      <c r="N91" s="1"/>
      <c r="O91" s="1">
        <v>72</v>
      </c>
      <c r="P91" s="1">
        <f t="shared" si="23"/>
        <v>10.4</v>
      </c>
      <c r="Q91" s="5">
        <f t="shared" si="31"/>
        <v>28</v>
      </c>
      <c r="R91" s="5"/>
      <c r="S91" s="1"/>
      <c r="T91" s="1">
        <f t="shared" si="24"/>
        <v>10</v>
      </c>
      <c r="U91" s="1">
        <f t="shared" si="25"/>
        <v>7.3076923076923075</v>
      </c>
      <c r="V91" s="1">
        <v>11</v>
      </c>
      <c r="W91" s="1">
        <v>4.8</v>
      </c>
      <c r="X91" s="1">
        <v>4.4000000000000004</v>
      </c>
      <c r="Y91" s="1">
        <v>9</v>
      </c>
      <c r="Z91" s="1">
        <v>9.1999999999999993</v>
      </c>
      <c r="AA91" s="1">
        <v>4.8</v>
      </c>
      <c r="AB91" s="1">
        <v>4.2</v>
      </c>
      <c r="AC91" s="1">
        <v>6.6</v>
      </c>
      <c r="AD91" s="1">
        <v>8.4</v>
      </c>
      <c r="AE91" s="1">
        <v>8</v>
      </c>
      <c r="AF91" s="1" t="s">
        <v>143</v>
      </c>
      <c r="AG91" s="1">
        <f t="shared" si="30"/>
        <v>8.4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144</v>
      </c>
      <c r="B92" s="1" t="s">
        <v>37</v>
      </c>
      <c r="C92" s="1">
        <v>11.997</v>
      </c>
      <c r="D92" s="1">
        <v>26.356000000000002</v>
      </c>
      <c r="E92" s="1">
        <v>12.153</v>
      </c>
      <c r="F92" s="1">
        <v>17.463000000000001</v>
      </c>
      <c r="G92" s="8">
        <v>1</v>
      </c>
      <c r="H92" s="1">
        <v>45</v>
      </c>
      <c r="I92" s="1" t="s">
        <v>38</v>
      </c>
      <c r="J92" s="1"/>
      <c r="K92" s="1">
        <v>22.2</v>
      </c>
      <c r="L92" s="1">
        <f t="shared" si="21"/>
        <v>-10.046999999999999</v>
      </c>
      <c r="M92" s="1">
        <f t="shared" si="22"/>
        <v>12.153</v>
      </c>
      <c r="N92" s="1"/>
      <c r="O92" s="1">
        <v>26.521400000000011</v>
      </c>
      <c r="P92" s="1">
        <f t="shared" si="23"/>
        <v>2.4306000000000001</v>
      </c>
      <c r="Q92" s="5"/>
      <c r="R92" s="5"/>
      <c r="S92" s="1"/>
      <c r="T92" s="1">
        <f t="shared" si="24"/>
        <v>18.096107956883078</v>
      </c>
      <c r="U92" s="1">
        <f t="shared" si="25"/>
        <v>18.096107956883078</v>
      </c>
      <c r="V92" s="1">
        <v>4.1362000000000014</v>
      </c>
      <c r="W92" s="1">
        <v>2.5495999999999999</v>
      </c>
      <c r="X92" s="1">
        <v>2.2911999999999999</v>
      </c>
      <c r="Y92" s="1">
        <v>2.2524000000000002</v>
      </c>
      <c r="Z92" s="1">
        <v>2.19</v>
      </c>
      <c r="AA92" s="1">
        <v>2.4908000000000001</v>
      </c>
      <c r="AB92" s="1">
        <v>2.1680000000000001</v>
      </c>
      <c r="AC92" s="1">
        <v>1.6084000000000001</v>
      </c>
      <c r="AD92" s="1">
        <v>1.6152</v>
      </c>
      <c r="AE92" s="1">
        <v>2.1688000000000001</v>
      </c>
      <c r="AF92" s="1"/>
      <c r="AG92" s="1">
        <f t="shared" si="3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145</v>
      </c>
      <c r="B93" s="1" t="s">
        <v>37</v>
      </c>
      <c r="C93" s="1">
        <v>31.771000000000001</v>
      </c>
      <c r="D93" s="1">
        <v>18.024999999999999</v>
      </c>
      <c r="E93" s="1">
        <v>12.288</v>
      </c>
      <c r="F93" s="1">
        <v>15.244</v>
      </c>
      <c r="G93" s="8">
        <v>1</v>
      </c>
      <c r="H93" s="1">
        <v>50</v>
      </c>
      <c r="I93" s="1" t="s">
        <v>38</v>
      </c>
      <c r="J93" s="1"/>
      <c r="K93" s="1">
        <v>11.65</v>
      </c>
      <c r="L93" s="1">
        <f t="shared" si="21"/>
        <v>0.6379999999999999</v>
      </c>
      <c r="M93" s="1">
        <f t="shared" si="22"/>
        <v>12.288</v>
      </c>
      <c r="N93" s="1"/>
      <c r="O93" s="1"/>
      <c r="P93" s="1">
        <f t="shared" si="23"/>
        <v>2.4576000000000002</v>
      </c>
      <c r="Q93" s="5">
        <f t="shared" si="31"/>
        <v>9.3320000000000007</v>
      </c>
      <c r="R93" s="5"/>
      <c r="S93" s="1"/>
      <c r="T93" s="1">
        <f t="shared" si="24"/>
        <v>10</v>
      </c>
      <c r="U93" s="1">
        <f t="shared" si="25"/>
        <v>6.2027994791666661</v>
      </c>
      <c r="V93" s="1">
        <v>1.3460000000000001</v>
      </c>
      <c r="W93" s="1">
        <v>2.1179999999999999</v>
      </c>
      <c r="X93" s="1">
        <v>1.8572</v>
      </c>
      <c r="Y93" s="1">
        <v>1.0831999999999999</v>
      </c>
      <c r="Z93" s="1">
        <v>1.3715999999999999</v>
      </c>
      <c r="AA93" s="1">
        <v>2.9824000000000002</v>
      </c>
      <c r="AB93" s="1">
        <v>2.7023999999999999</v>
      </c>
      <c r="AC93" s="1">
        <v>1.0851999999999999</v>
      </c>
      <c r="AD93" s="1">
        <v>1.9028</v>
      </c>
      <c r="AE93" s="1">
        <v>2.4396</v>
      </c>
      <c r="AF93" s="1"/>
      <c r="AG93" s="1">
        <f t="shared" si="30"/>
        <v>9.3320000000000007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146</v>
      </c>
      <c r="B94" s="1" t="s">
        <v>44</v>
      </c>
      <c r="C94" s="1"/>
      <c r="D94" s="1">
        <v>61</v>
      </c>
      <c r="E94" s="1">
        <v>8</v>
      </c>
      <c r="F94" s="1">
        <v>49</v>
      </c>
      <c r="G94" s="8">
        <v>0.33</v>
      </c>
      <c r="H94" s="1">
        <v>40</v>
      </c>
      <c r="I94" s="1" t="s">
        <v>38</v>
      </c>
      <c r="J94" s="1"/>
      <c r="K94" s="1">
        <v>9</v>
      </c>
      <c r="L94" s="1">
        <f t="shared" si="21"/>
        <v>-1</v>
      </c>
      <c r="M94" s="1">
        <f t="shared" si="22"/>
        <v>8</v>
      </c>
      <c r="N94" s="1"/>
      <c r="O94" s="1"/>
      <c r="P94" s="1">
        <f t="shared" si="23"/>
        <v>1.6</v>
      </c>
      <c r="Q94" s="5"/>
      <c r="R94" s="5"/>
      <c r="S94" s="1"/>
      <c r="T94" s="1">
        <f t="shared" si="24"/>
        <v>30.625</v>
      </c>
      <c r="U94" s="1">
        <f t="shared" si="25"/>
        <v>30.625</v>
      </c>
      <c r="V94" s="1">
        <v>2.2000000000000002</v>
      </c>
      <c r="W94" s="1">
        <v>5</v>
      </c>
      <c r="X94" s="1">
        <v>5</v>
      </c>
      <c r="Y94" s="1">
        <v>3.6</v>
      </c>
      <c r="Z94" s="1">
        <v>3</v>
      </c>
      <c r="AA94" s="1">
        <v>2.6</v>
      </c>
      <c r="AB94" s="1">
        <v>2.8</v>
      </c>
      <c r="AC94" s="1">
        <v>3</v>
      </c>
      <c r="AD94" s="1">
        <v>4.8</v>
      </c>
      <c r="AE94" s="1">
        <v>4.4000000000000004</v>
      </c>
      <c r="AF94" s="1"/>
      <c r="AG94" s="1">
        <f t="shared" si="3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147</v>
      </c>
      <c r="B95" s="1" t="s">
        <v>44</v>
      </c>
      <c r="C95" s="1">
        <v>12</v>
      </c>
      <c r="D95" s="1">
        <v>51</v>
      </c>
      <c r="E95" s="1">
        <v>33</v>
      </c>
      <c r="F95" s="1">
        <v>23</v>
      </c>
      <c r="G95" s="8">
        <v>0.3</v>
      </c>
      <c r="H95" s="1">
        <v>40</v>
      </c>
      <c r="I95" s="1" t="s">
        <v>38</v>
      </c>
      <c r="J95" s="1"/>
      <c r="K95" s="1">
        <v>34</v>
      </c>
      <c r="L95" s="1">
        <f t="shared" si="21"/>
        <v>-1</v>
      </c>
      <c r="M95" s="1">
        <f t="shared" si="22"/>
        <v>33</v>
      </c>
      <c r="N95" s="1"/>
      <c r="O95" s="1">
        <v>15</v>
      </c>
      <c r="P95" s="1">
        <f t="shared" si="23"/>
        <v>6.6</v>
      </c>
      <c r="Q95" s="5">
        <f t="shared" si="31"/>
        <v>28</v>
      </c>
      <c r="R95" s="5"/>
      <c r="S95" s="1"/>
      <c r="T95" s="1">
        <f t="shared" si="24"/>
        <v>10</v>
      </c>
      <c r="U95" s="1">
        <f t="shared" si="25"/>
        <v>5.7575757575757578</v>
      </c>
      <c r="V95" s="1">
        <v>5</v>
      </c>
      <c r="W95" s="1">
        <v>2.4</v>
      </c>
      <c r="X95" s="1">
        <v>4.8</v>
      </c>
      <c r="Y95" s="1">
        <v>7.4</v>
      </c>
      <c r="Z95" s="1">
        <v>4.5999999999999996</v>
      </c>
      <c r="AA95" s="1">
        <v>2.2000000000000002</v>
      </c>
      <c r="AB95" s="1">
        <v>2.4</v>
      </c>
      <c r="AC95" s="1">
        <v>3</v>
      </c>
      <c r="AD95" s="1">
        <v>5.2</v>
      </c>
      <c r="AE95" s="1">
        <v>5.8</v>
      </c>
      <c r="AF95" s="1"/>
      <c r="AG95" s="1">
        <f t="shared" si="30"/>
        <v>8.4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148</v>
      </c>
      <c r="B96" s="1" t="s">
        <v>44</v>
      </c>
      <c r="C96" s="1">
        <v>10</v>
      </c>
      <c r="D96" s="1">
        <v>30</v>
      </c>
      <c r="E96" s="1">
        <v>3</v>
      </c>
      <c r="F96" s="1">
        <v>30</v>
      </c>
      <c r="G96" s="8">
        <v>0.12</v>
      </c>
      <c r="H96" s="1">
        <v>45</v>
      </c>
      <c r="I96" s="1" t="s">
        <v>38</v>
      </c>
      <c r="J96" s="1"/>
      <c r="K96" s="1">
        <v>6</v>
      </c>
      <c r="L96" s="1">
        <f t="shared" si="21"/>
        <v>-3</v>
      </c>
      <c r="M96" s="1">
        <f t="shared" si="22"/>
        <v>3</v>
      </c>
      <c r="N96" s="1"/>
      <c r="O96" s="1">
        <v>8.7999999999999972</v>
      </c>
      <c r="P96" s="1">
        <f t="shared" si="23"/>
        <v>0.6</v>
      </c>
      <c r="Q96" s="5"/>
      <c r="R96" s="5"/>
      <c r="S96" s="1"/>
      <c r="T96" s="1">
        <f t="shared" si="24"/>
        <v>64.666666666666671</v>
      </c>
      <c r="U96" s="1">
        <f t="shared" si="25"/>
        <v>64.666666666666671</v>
      </c>
      <c r="V96" s="1">
        <v>3.4</v>
      </c>
      <c r="W96" s="1">
        <v>4.2</v>
      </c>
      <c r="X96" s="1">
        <v>1.6</v>
      </c>
      <c r="Y96" s="1">
        <v>0.4</v>
      </c>
      <c r="Z96" s="1">
        <v>1</v>
      </c>
      <c r="AA96" s="1">
        <v>3</v>
      </c>
      <c r="AB96" s="1">
        <v>2.8</v>
      </c>
      <c r="AC96" s="1">
        <v>1.4</v>
      </c>
      <c r="AD96" s="1">
        <v>1.2</v>
      </c>
      <c r="AE96" s="1">
        <v>1.6</v>
      </c>
      <c r="AF96" s="1"/>
      <c r="AG96" s="1">
        <f t="shared" si="30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149</v>
      </c>
      <c r="B97" s="1" t="s">
        <v>37</v>
      </c>
      <c r="C97" s="1">
        <v>5.9059999999999997</v>
      </c>
      <c r="D97" s="1">
        <v>5.8929999999999998</v>
      </c>
      <c r="E97" s="1">
        <v>5.266</v>
      </c>
      <c r="F97" s="1">
        <v>5.173</v>
      </c>
      <c r="G97" s="8">
        <v>1</v>
      </c>
      <c r="H97" s="1">
        <v>180</v>
      </c>
      <c r="I97" s="1" t="s">
        <v>38</v>
      </c>
      <c r="J97" s="1"/>
      <c r="K97" s="1">
        <v>4.5999999999999996</v>
      </c>
      <c r="L97" s="1">
        <f t="shared" si="21"/>
        <v>0.66600000000000037</v>
      </c>
      <c r="M97" s="1">
        <f t="shared" si="22"/>
        <v>5.266</v>
      </c>
      <c r="N97" s="1"/>
      <c r="O97" s="1">
        <v>10.463200000000001</v>
      </c>
      <c r="P97" s="1">
        <f t="shared" si="23"/>
        <v>1.0531999999999999</v>
      </c>
      <c r="Q97" s="5"/>
      <c r="R97" s="5"/>
      <c r="S97" s="1"/>
      <c r="T97" s="1">
        <f t="shared" si="24"/>
        <v>14.846372958602357</v>
      </c>
      <c r="U97" s="1">
        <f t="shared" si="25"/>
        <v>14.846372958602357</v>
      </c>
      <c r="V97" s="1">
        <v>1.7692000000000001</v>
      </c>
      <c r="W97" s="1">
        <v>0.8587999999999999</v>
      </c>
      <c r="X97" s="1">
        <v>0.85120000000000007</v>
      </c>
      <c r="Y97" s="1">
        <v>0.93279999999999996</v>
      </c>
      <c r="Z97" s="1">
        <v>0.15279999999999999</v>
      </c>
      <c r="AA97" s="1">
        <v>1.1364000000000001</v>
      </c>
      <c r="AB97" s="1">
        <v>1.2891999999999999</v>
      </c>
      <c r="AC97" s="1">
        <v>0.45600000000000002</v>
      </c>
      <c r="AD97" s="1">
        <v>0.45600000000000002</v>
      </c>
      <c r="AE97" s="1">
        <v>0.45240000000000002</v>
      </c>
      <c r="AF97" s="1" t="s">
        <v>150</v>
      </c>
      <c r="AG97" s="1">
        <f t="shared" si="3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G97" xr:uid="{2CEFCB20-1D50-41D4-9507-093DEA0BA6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2025-07-02T13:21:09Z</dcterms:created>
  <dcterms:modified xsi:type="dcterms:W3CDTF">2025-07-02T13:35:20Z</dcterms:modified>
</cp:coreProperties>
</file>