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3A392AA-CFCE-4137-A627-B6CB43160E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3" i="1" l="1"/>
  <c r="Q523" i="1"/>
  <c r="X512" i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4" i="1"/>
  <c r="Y433" i="1"/>
  <c r="X433" i="1"/>
  <c r="BP432" i="1"/>
  <c r="BO432" i="1"/>
  <c r="BN432" i="1"/>
  <c r="BM432" i="1"/>
  <c r="Z432" i="1"/>
  <c r="Z433" i="1" s="1"/>
  <c r="Y432" i="1"/>
  <c r="Y434" i="1" s="1"/>
  <c r="P432" i="1"/>
  <c r="X429" i="1"/>
  <c r="Y428" i="1"/>
  <c r="X428" i="1"/>
  <c r="BP427" i="1"/>
  <c r="BO427" i="1"/>
  <c r="BN427" i="1"/>
  <c r="BM427" i="1"/>
  <c r="Z427" i="1"/>
  <c r="Z428" i="1" s="1"/>
  <c r="Y427" i="1"/>
  <c r="X523" i="1" s="1"/>
  <c r="P427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1" i="1"/>
  <c r="Y390" i="1"/>
  <c r="X390" i="1"/>
  <c r="BP389" i="1"/>
  <c r="BO389" i="1"/>
  <c r="BN389" i="1"/>
  <c r="BM389" i="1"/>
  <c r="Z389" i="1"/>
  <c r="Z390" i="1" s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7" i="1" s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4" i="1"/>
  <c r="X283" i="1"/>
  <c r="BO282" i="1"/>
  <c r="BM282" i="1"/>
  <c r="Y282" i="1"/>
  <c r="P282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X268" i="1"/>
  <c r="X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N231" i="1"/>
  <c r="BM231" i="1"/>
  <c r="Z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3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7" i="1" s="1"/>
  <c r="BO22" i="1"/>
  <c r="X515" i="1" s="1"/>
  <c r="BM22" i="1"/>
  <c r="X514" i="1" s="1"/>
  <c r="X516" i="1" s="1"/>
  <c r="Y22" i="1"/>
  <c r="B523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BP265" i="1"/>
  <c r="BN265" i="1"/>
  <c r="Z265" i="1"/>
  <c r="BP273" i="1"/>
  <c r="BN273" i="1"/>
  <c r="Z273" i="1"/>
  <c r="Y275" i="1"/>
  <c r="P523" i="1"/>
  <c r="Y279" i="1"/>
  <c r="BP278" i="1"/>
  <c r="BN278" i="1"/>
  <c r="Z278" i="1"/>
  <c r="Z279" i="1" s="1"/>
  <c r="Y280" i="1"/>
  <c r="Y284" i="1"/>
  <c r="Y283" i="1"/>
  <c r="BP282" i="1"/>
  <c r="BN282" i="1"/>
  <c r="Z282" i="1"/>
  <c r="Z283" i="1" s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H9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C523" i="1"/>
  <c r="Z42" i="1"/>
  <c r="Z44" i="1" s="1"/>
  <c r="BN42" i="1"/>
  <c r="Y45" i="1"/>
  <c r="D523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3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3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1" i="1"/>
  <c r="Z143" i="1" s="1"/>
  <c r="BN141" i="1"/>
  <c r="BP141" i="1"/>
  <c r="H523" i="1"/>
  <c r="Y149" i="1"/>
  <c r="Z152" i="1"/>
  <c r="Z154" i="1" s="1"/>
  <c r="BN152" i="1"/>
  <c r="I523" i="1"/>
  <c r="Y161" i="1"/>
  <c r="Z164" i="1"/>
  <c r="Z172" i="1" s="1"/>
  <c r="BN164" i="1"/>
  <c r="Z166" i="1"/>
  <c r="BN166" i="1"/>
  <c r="Z168" i="1"/>
  <c r="BN168" i="1"/>
  <c r="Z170" i="1"/>
  <c r="BN170" i="1"/>
  <c r="Z176" i="1"/>
  <c r="Z178" i="1" s="1"/>
  <c r="BN176" i="1"/>
  <c r="J523" i="1"/>
  <c r="Z187" i="1"/>
  <c r="Z188" i="1" s="1"/>
  <c r="BN187" i="1"/>
  <c r="Y188" i="1"/>
  <c r="Z191" i="1"/>
  <c r="Z193" i="1" s="1"/>
  <c r="BN191" i="1"/>
  <c r="BP191" i="1"/>
  <c r="Z197" i="1"/>
  <c r="Z204" i="1" s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Y232" i="1"/>
  <c r="Z226" i="1"/>
  <c r="Z232" i="1" s="1"/>
  <c r="BN226" i="1"/>
  <c r="Z228" i="1"/>
  <c r="BN228" i="1"/>
  <c r="Z230" i="1"/>
  <c r="BN230" i="1"/>
  <c r="Y233" i="1"/>
  <c r="Y238" i="1"/>
  <c r="BP235" i="1"/>
  <c r="BN235" i="1"/>
  <c r="Z235" i="1"/>
  <c r="Z237" i="1" s="1"/>
  <c r="BP245" i="1"/>
  <c r="BN245" i="1"/>
  <c r="Z245" i="1"/>
  <c r="BP249" i="1"/>
  <c r="BN249" i="1"/>
  <c r="Z249" i="1"/>
  <c r="Y251" i="1"/>
  <c r="L523" i="1"/>
  <c r="Y259" i="1"/>
  <c r="BP254" i="1"/>
  <c r="BN254" i="1"/>
  <c r="Z254" i="1"/>
  <c r="BP258" i="1"/>
  <c r="BN258" i="1"/>
  <c r="Z258" i="1"/>
  <c r="Y260" i="1"/>
  <c r="M523" i="1"/>
  <c r="Y267" i="1"/>
  <c r="BP263" i="1"/>
  <c r="BN263" i="1"/>
  <c r="Z263" i="1"/>
  <c r="Z267" i="1" s="1"/>
  <c r="BP266" i="1"/>
  <c r="BN266" i="1"/>
  <c r="Z266" i="1"/>
  <c r="Y268" i="1"/>
  <c r="O523" i="1"/>
  <c r="Y274" i="1"/>
  <c r="BP271" i="1"/>
  <c r="BN271" i="1"/>
  <c r="Z271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Y331" i="1"/>
  <c r="Z336" i="1"/>
  <c r="BP334" i="1"/>
  <c r="BN334" i="1"/>
  <c r="Z334" i="1"/>
  <c r="S523" i="1"/>
  <c r="BP349" i="1"/>
  <c r="BN349" i="1"/>
  <c r="Z349" i="1"/>
  <c r="Z355" i="1" s="1"/>
  <c r="BP353" i="1"/>
  <c r="BN353" i="1"/>
  <c r="Z353" i="1"/>
  <c r="Y360" i="1"/>
  <c r="BP374" i="1"/>
  <c r="BN374" i="1"/>
  <c r="Z374" i="1"/>
  <c r="BP396" i="1"/>
  <c r="BN396" i="1"/>
  <c r="Z396" i="1"/>
  <c r="Z405" i="1" s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W523" i="1"/>
  <c r="BP421" i="1"/>
  <c r="BN421" i="1"/>
  <c r="Z421" i="1"/>
  <c r="BP442" i="1"/>
  <c r="BN442" i="1"/>
  <c r="Z442" i="1"/>
  <c r="BP446" i="1"/>
  <c r="BN446" i="1"/>
  <c r="Z446" i="1"/>
  <c r="U523" i="1"/>
  <c r="BP328" i="1"/>
  <c r="BN328" i="1"/>
  <c r="Z328" i="1"/>
  <c r="Z330" i="1" s="1"/>
  <c r="Z343" i="1"/>
  <c r="BP341" i="1"/>
  <c r="BN341" i="1"/>
  <c r="Z341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BP402" i="1"/>
  <c r="BN402" i="1"/>
  <c r="Z402" i="1"/>
  <c r="BP415" i="1"/>
  <c r="BN415" i="1"/>
  <c r="Z415" i="1"/>
  <c r="Z416" i="1" s="1"/>
  <c r="Y417" i="1"/>
  <c r="Y424" i="1"/>
  <c r="BP419" i="1"/>
  <c r="BN419" i="1"/>
  <c r="Z419" i="1"/>
  <c r="Z423" i="1" s="1"/>
  <c r="Y423" i="1"/>
  <c r="BP439" i="1"/>
  <c r="BN439" i="1"/>
  <c r="Z439" i="1"/>
  <c r="Z453" i="1" s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Z491" i="1" l="1"/>
  <c r="Z469" i="1"/>
  <c r="Z501" i="1"/>
  <c r="Z475" i="1"/>
  <c r="Z459" i="1"/>
  <c r="Z377" i="1"/>
  <c r="Z259" i="1"/>
  <c r="Z216" i="1"/>
  <c r="Z115" i="1"/>
  <c r="Z32" i="1"/>
  <c r="Y517" i="1"/>
  <c r="Y514" i="1"/>
  <c r="Z250" i="1"/>
  <c r="Y515" i="1"/>
  <c r="Z308" i="1"/>
  <c r="Z518" i="1" s="1"/>
  <c r="Y513" i="1"/>
  <c r="Y516" i="1" l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<sst xmlns="http://schemas.openxmlformats.org/spreadsheetml/2006/main" count="2305" uniqueCount="840">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</sst>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1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3</v>
      </c>
      <c r="Y43" s="574">
        <f>IFERROR(IF(X43="",0,CEILING((X43/$H43),1)*$H43),"")</f>
        <v>3.7</v>
      </c>
      <c r="Z43" s="36">
        <f>IFERROR(IF(Y43=0,"",ROUNDUP(Y43/H43,0)*0.00902),"")</f>
        <v>9.0200000000000002E-3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3.1702702702702701</v>
      </c>
      <c r="BN43" s="64">
        <f>IFERROR(Y43*I43/H43,"0")</f>
        <v>3.91</v>
      </c>
      <c r="BO43" s="64">
        <f>IFERROR(1/J43*(X43/H43),"0")</f>
        <v>6.1425061425061421E-3</v>
      </c>
      <c r="BP43" s="64">
        <f>IFERROR(1/J43*(Y43/H43),"0")</f>
        <v>7.575757575757576E-3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0.81081081081081074</v>
      </c>
      <c r="Y44" s="575">
        <f>IFERROR(Y41/H41,"0")+IFERROR(Y42/H42,"0")+IFERROR(Y43/H43,"0")</f>
        <v>1</v>
      </c>
      <c r="Z44" s="575">
        <f>IFERROR(IF(Z41="",0,Z41),"0")+IFERROR(IF(Z42="",0,Z42),"0")+IFERROR(IF(Z43="",0,Z43),"0")</f>
        <v>9.0200000000000002E-3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3</v>
      </c>
      <c r="Y45" s="575">
        <f>IFERROR(SUM(Y41:Y43),"0")</f>
        <v>3.7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12</v>
      </c>
      <c r="Y107" s="574">
        <f>IFERROR(IF(X107="",0,CEILING((X107/$H107),1)*$H107),"")</f>
        <v>13.5</v>
      </c>
      <c r="Z107" s="36">
        <f>IFERROR(IF(Y107=0,"",ROUNDUP(Y107/H107,0)*0.00902),"")</f>
        <v>2.7060000000000001E-2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12.559999999999999</v>
      </c>
      <c r="BN107" s="64">
        <f>IFERROR(Y107*I107/H107,"0")</f>
        <v>14.13</v>
      </c>
      <c r="BO107" s="64">
        <f>IFERROR(1/J107*(X107/H107),"0")</f>
        <v>2.02020202020202E-2</v>
      </c>
      <c r="BP107" s="64">
        <f>IFERROR(1/J107*(Y107/H107),"0")</f>
        <v>2.2727272727272728E-2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2.6666666666666665</v>
      </c>
      <c r="Y109" s="575">
        <f>IFERROR(Y105/H105,"0")+IFERROR(Y106/H106,"0")+IFERROR(Y107/H107,"0")+IFERROR(Y108/H108,"0")</f>
        <v>3</v>
      </c>
      <c r="Z109" s="575">
        <f>IFERROR(IF(Z105="",0,Z105),"0")+IFERROR(IF(Z106="",0,Z106),"0")+IFERROR(IF(Z107="",0,Z107),"0")+IFERROR(IF(Z108="",0,Z108),"0")</f>
        <v>2.7060000000000001E-2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12</v>
      </c>
      <c r="Y110" s="575">
        <f>IFERROR(SUM(Y105:Y108),"0")</f>
        <v>13.5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2</v>
      </c>
      <c r="Y114" s="57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0.83333333333333337</v>
      </c>
      <c r="Y115" s="575">
        <f>IFERROR(Y112/H112,"0")+IFERROR(Y113/H113,"0")+IFERROR(Y114/H114,"0")</f>
        <v>1</v>
      </c>
      <c r="Z115" s="575">
        <f>IFERROR(IF(Z112="",0,Z112),"0")+IFERROR(IF(Z113="",0,Z113),"0")+IFERROR(IF(Z114="",0,Z114),"0")</f>
        <v>6.5100000000000002E-3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2</v>
      </c>
      <c r="Y116" s="575">
        <f>IFERROR(SUM(Y112:Y114),"0")</f>
        <v>2.4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41</v>
      </c>
      <c r="Y214" s="574">
        <f t="shared" si="31"/>
        <v>43.199999999999996</v>
      </c>
      <c r="Z214" s="36">
        <f t="shared" si="36"/>
        <v>0.11718000000000001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45.305</v>
      </c>
      <c r="BN214" s="64">
        <f t="shared" si="33"/>
        <v>47.736000000000004</v>
      </c>
      <c r="BO214" s="64">
        <f t="shared" si="34"/>
        <v>9.3864468864468878E-2</v>
      </c>
      <c r="BP214" s="64">
        <f t="shared" si="35"/>
        <v>9.8901098901098911E-2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2</v>
      </c>
      <c r="Y215" s="574">
        <f t="shared" si="31"/>
        <v>2.4</v>
      </c>
      <c r="Z215" s="36">
        <f t="shared" si="36"/>
        <v>6.5100000000000002E-3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2.2149999999999999</v>
      </c>
      <c r="BN215" s="64">
        <f t="shared" si="33"/>
        <v>2.6579999999999999</v>
      </c>
      <c r="BO215" s="64">
        <f t="shared" si="34"/>
        <v>4.578754578754579E-3</v>
      </c>
      <c r="BP215" s="64">
        <f t="shared" si="35"/>
        <v>5.4945054945054949E-3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17.916666666666668</v>
      </c>
      <c r="Y216" s="575">
        <f>IFERROR(Y207/H207,"0")+IFERROR(Y208/H208,"0")+IFERROR(Y209/H209,"0")+IFERROR(Y210/H210,"0")+IFERROR(Y211/H211,"0")+IFERROR(Y212/H212,"0")+IFERROR(Y213/H213,"0")+IFERROR(Y214/H214,"0")+IFERROR(Y215/H215,"0")</f>
        <v>19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0.12369000000000001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43</v>
      </c>
      <c r="Y217" s="575">
        <f>IFERROR(SUM(Y207:Y215),"0")</f>
        <v>45.599999999999994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166</v>
      </c>
      <c r="Y320" s="574">
        <f>IFERROR(IF(X320="",0,CEILING((X320/$H320),1)*$H320),"")</f>
        <v>171.6</v>
      </c>
      <c r="Z320" s="36">
        <f>IFERROR(IF(Y320=0,"",ROUNDUP(Y320/H320,0)*0.01898),"")</f>
        <v>0.41755999999999999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177.04538461538465</v>
      </c>
      <c r="BN320" s="64">
        <f>IFERROR(Y320*I320/H320,"0")</f>
        <v>183.01800000000003</v>
      </c>
      <c r="BO320" s="64">
        <f>IFERROR(1/J320*(X320/H320),"0")</f>
        <v>0.33253205128205127</v>
      </c>
      <c r="BP320" s="64">
        <f>IFERROR(1/J320*(Y320/H320),"0")</f>
        <v>0.34375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21.282051282051281</v>
      </c>
      <c r="Y322" s="575">
        <f>IFERROR(Y319/H319,"0")+IFERROR(Y320/H320,"0")+IFERROR(Y321/H321,"0")</f>
        <v>22</v>
      </c>
      <c r="Z322" s="575">
        <f>IFERROR(IF(Z319="",0,Z319),"0")+IFERROR(IF(Z320="",0,Z320),"0")+IFERROR(IF(Z321="",0,Z321),"0")</f>
        <v>0.41755999999999999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166</v>
      </c>
      <c r="Y323" s="575">
        <f>IFERROR(SUM(Y319:Y321),"0")</f>
        <v>171.6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500</v>
      </c>
      <c r="Y348" s="574">
        <f t="shared" ref="Y348:Y354" si="58">IFERROR(IF(X348="",0,CEILING((X348/$H348),1)*$H348),"")</f>
        <v>510</v>
      </c>
      <c r="Z348" s="36">
        <f>IFERROR(IF(Y348=0,"",ROUNDUP(Y348/H348,0)*0.02175),"")</f>
        <v>0.73949999999999994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516</v>
      </c>
      <c r="BN348" s="64">
        <f t="shared" ref="BN348:BN354" si="60">IFERROR(Y348*I348/H348,"0")</f>
        <v>526.32000000000005</v>
      </c>
      <c r="BO348" s="64">
        <f t="shared" ref="BO348:BO354" si="61">IFERROR(1/J348*(X348/H348),"0")</f>
        <v>0.69444444444444442</v>
      </c>
      <c r="BP348" s="64">
        <f t="shared" ref="BP348:BP354" si="62">IFERROR(1/J348*(Y348/H348),"0")</f>
        <v>0.70833333333333326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324</v>
      </c>
      <c r="Y349" s="574">
        <f t="shared" si="58"/>
        <v>330</v>
      </c>
      <c r="Z349" s="36">
        <f>IFERROR(IF(Y349=0,"",ROUNDUP(Y349/H349,0)*0.02175),"")</f>
        <v>0.47849999999999998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334.36800000000005</v>
      </c>
      <c r="BN349" s="64">
        <f t="shared" si="60"/>
        <v>340.56000000000006</v>
      </c>
      <c r="BO349" s="64">
        <f t="shared" si="61"/>
        <v>0.45</v>
      </c>
      <c r="BP349" s="64">
        <f t="shared" si="62"/>
        <v>0.45833333333333331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116</v>
      </c>
      <c r="Y351" s="574">
        <f t="shared" si="58"/>
        <v>120</v>
      </c>
      <c r="Z351" s="36">
        <f>IFERROR(IF(Y351=0,"",ROUNDUP(Y351/H351,0)*0.02175),"")</f>
        <v>0.17399999999999999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119.712</v>
      </c>
      <c r="BN351" s="64">
        <f t="shared" si="60"/>
        <v>123.84</v>
      </c>
      <c r="BO351" s="64">
        <f t="shared" si="61"/>
        <v>0.16111111111111109</v>
      </c>
      <c r="BP351" s="64">
        <f t="shared" si="62"/>
        <v>0.16666666666666666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62.666666666666671</v>
      </c>
      <c r="Y355" s="575">
        <f>IFERROR(Y348/H348,"0")+IFERROR(Y349/H349,"0")+IFERROR(Y350/H350,"0")+IFERROR(Y351/H351,"0")+IFERROR(Y352/H352,"0")+IFERROR(Y353/H353,"0")+IFERROR(Y354/H354,"0")</f>
        <v>64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1.3919999999999999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940</v>
      </c>
      <c r="Y356" s="575">
        <f>IFERROR(SUM(Y348:Y354),"0")</f>
        <v>960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72</v>
      </c>
      <c r="Y368" s="574">
        <f>IFERROR(IF(X368="",0,CEILING((X368/$H368),1)*$H368),"")</f>
        <v>72</v>
      </c>
      <c r="Z368" s="36">
        <f>IFERROR(IF(Y368=0,"",ROUNDUP(Y368/H368,0)*0.01898),"")</f>
        <v>0.15184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76.152000000000001</v>
      </c>
      <c r="BN368" s="64">
        <f>IFERROR(Y368*I368/H368,"0")</f>
        <v>76.152000000000001</v>
      </c>
      <c r="BO368" s="64">
        <f>IFERROR(1/J368*(X368/H368),"0")</f>
        <v>0.125</v>
      </c>
      <c r="BP368" s="64">
        <f>IFERROR(1/J368*(Y368/H368),"0")</f>
        <v>0.125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8</v>
      </c>
      <c r="Y369" s="575">
        <f>IFERROR(Y368/H368,"0")</f>
        <v>8</v>
      </c>
      <c r="Z369" s="575">
        <f>IFERROR(IF(Z368="",0,Z368),"0")</f>
        <v>0.15184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72</v>
      </c>
      <c r="Y370" s="575">
        <f>IFERROR(SUM(Y368:Y368),"0")</f>
        <v>72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61</v>
      </c>
      <c r="Y384" s="574">
        <f>IFERROR(IF(X384="",0,CEILING((X384/$H384),1)*$H384),"")</f>
        <v>63</v>
      </c>
      <c r="Z384" s="36">
        <f>IFERROR(IF(Y384=0,"",ROUNDUP(Y384/H384,0)*0.01898),"")</f>
        <v>0.13286000000000001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64.51766666666667</v>
      </c>
      <c r="BN384" s="64">
        <f>IFERROR(Y384*I384/H384,"0")</f>
        <v>66.632999999999996</v>
      </c>
      <c r="BO384" s="64">
        <f>IFERROR(1/J384*(X384/H384),"0")</f>
        <v>0.10590277777777778</v>
      </c>
      <c r="BP384" s="64">
        <f>IFERROR(1/J384*(Y384/H384),"0")</f>
        <v>0.109375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6.7777777777777777</v>
      </c>
      <c r="Y386" s="575">
        <f>IFERROR(Y384/H384,"0")+IFERROR(Y385/H385,"0")</f>
        <v>7</v>
      </c>
      <c r="Z386" s="575">
        <f>IFERROR(IF(Z384="",0,Z384),"0")+IFERROR(IF(Z385="",0,Z385),"0")</f>
        <v>0.13286000000000001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61</v>
      </c>
      <c r="Y387" s="575">
        <f>IFERROR(SUM(Y384:Y385),"0")</f>
        <v>63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4</v>
      </c>
      <c r="Y427" s="574">
        <f>IFERROR(IF(X427="",0,CEILING((X427/$H427),1)*$H427),"")</f>
        <v>4.8</v>
      </c>
      <c r="Z427" s="36">
        <f>IFERROR(IF(Y427=0,"",ROUNDUP(Y427/H427,0)*0.00651),"")</f>
        <v>2.6040000000000001E-2</v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7.0000000000000009</v>
      </c>
      <c r="BN427" s="64">
        <f>IFERROR(Y427*I427/H427,"0")</f>
        <v>8.4</v>
      </c>
      <c r="BO427" s="64">
        <f>IFERROR(1/J427*(X427/H427),"0")</f>
        <v>1.8315018315018316E-2</v>
      </c>
      <c r="BP427" s="64">
        <f>IFERROR(1/J427*(Y427/H427),"0")</f>
        <v>2.197802197802198E-2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3.3333333333333335</v>
      </c>
      <c r="Y428" s="575">
        <f>IFERROR(Y427/H427,"0")</f>
        <v>4</v>
      </c>
      <c r="Z428" s="575">
        <f>IFERROR(IF(Z427="",0,Z427),"0")</f>
        <v>2.6040000000000001E-2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4</v>
      </c>
      <c r="Y429" s="575">
        <f>IFERROR(SUM(Y427:Y427),"0")</f>
        <v>4.8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24</v>
      </c>
      <c r="Y462" s="574">
        <f t="shared" ref="Y462:Y468" si="75">IFERROR(IF(X462="",0,CEILING((X462/$H462),1)*$H462),"")</f>
        <v>26.400000000000002</v>
      </c>
      <c r="Z462" s="36">
        <f>IFERROR(IF(Y462=0,"",ROUNDUP(Y462/H462,0)*0.01196),"")</f>
        <v>5.9799999999999999E-2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25.636363636363633</v>
      </c>
      <c r="BN462" s="64">
        <f t="shared" ref="BN462:BN468" si="77">IFERROR(Y462*I462/H462,"0")</f>
        <v>28.200000000000003</v>
      </c>
      <c r="BO462" s="64">
        <f t="shared" ref="BO462:BO468" si="78">IFERROR(1/J462*(X462/H462),"0")</f>
        <v>4.3706293706293704E-2</v>
      </c>
      <c r="BP462" s="64">
        <f t="shared" ref="BP462:BP468" si="79">IFERROR(1/J462*(Y462/H462),"0")</f>
        <v>4.807692307692308E-2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4.545454545454545</v>
      </c>
      <c r="Y469" s="575">
        <f>IFERROR(Y462/H462,"0")+IFERROR(Y463/H463,"0")+IFERROR(Y464/H464,"0")+IFERROR(Y465/H465,"0")+IFERROR(Y466/H466,"0")+IFERROR(Y467/H467,"0")+IFERROR(Y468/H468,"0")</f>
        <v>5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5.9799999999999999E-2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24</v>
      </c>
      <c r="Y470" s="575">
        <f>IFERROR(SUM(Y462:Y468),"0")</f>
        <v>26.400000000000002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1327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1363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1385.8316851886855</v>
      </c>
      <c r="Y514" s="575">
        <f>IFERROR(SUM(BN22:BN510),"0")</f>
        <v>1424.1370000000004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3</v>
      </c>
      <c r="Y515" s="38">
        <f>ROUNDUP(SUM(BP22:BP510),0)</f>
        <v>3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1460.8316851886855</v>
      </c>
      <c r="Y516" s="575">
        <f>GrossWeightTotalR+PalletQtyTotalR*25</f>
        <v>1499.1370000000004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128.83276108276107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134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2.3463799999999999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3.7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15.9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45.599999999999994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171.6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1032</v>
      </c>
      <c r="U523" s="46">
        <f>IFERROR(Y373*1,"0")+IFERROR(Y374*1,"0")+IFERROR(Y375*1,"0")+IFERROR(Y376*1,"0")+IFERROR(Y380*1,"0")+IFERROR(Y384*1,"0")+IFERROR(Y385*1,"0")+IFERROR(Y389*1,"0")</f>
        <v>63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4.8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26.400000000000002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2025-07-03T07:39:38Z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