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7,25 ПОКОМ КИ филиалы\"/>
    </mc:Choice>
  </mc:AlternateContent>
  <xr:revisionPtr revIDLastSave="0" documentId="13_ncr:1_{C42E436E-910D-4FBF-ABE9-3A90EA5C92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T7" i="1" s="1"/>
  <c r="P8" i="1"/>
  <c r="P9" i="1"/>
  <c r="P10" i="1"/>
  <c r="U10" i="1" s="1"/>
  <c r="P11" i="1"/>
  <c r="T11" i="1" s="1"/>
  <c r="P12" i="1"/>
  <c r="P13" i="1"/>
  <c r="Q13" i="1" s="1"/>
  <c r="P14" i="1"/>
  <c r="P15" i="1"/>
  <c r="Q15" i="1" s="1"/>
  <c r="P16" i="1"/>
  <c r="P17" i="1"/>
  <c r="U17" i="1" s="1"/>
  <c r="P18" i="1"/>
  <c r="P19" i="1"/>
  <c r="P20" i="1"/>
  <c r="P21" i="1"/>
  <c r="U21" i="1" s="1"/>
  <c r="P22" i="1"/>
  <c r="P23" i="1"/>
  <c r="P24" i="1"/>
  <c r="P25" i="1"/>
  <c r="T25" i="1" s="1"/>
  <c r="P26" i="1"/>
  <c r="P27" i="1"/>
  <c r="Q27" i="1" s="1"/>
  <c r="T27" i="1" s="1"/>
  <c r="P28" i="1"/>
  <c r="U28" i="1" s="1"/>
  <c r="P29" i="1"/>
  <c r="T29" i="1" s="1"/>
  <c r="P30" i="1"/>
  <c r="P31" i="1"/>
  <c r="Q31" i="1" s="1"/>
  <c r="T31" i="1" s="1"/>
  <c r="P32" i="1"/>
  <c r="P33" i="1"/>
  <c r="T33" i="1" s="1"/>
  <c r="P34" i="1"/>
  <c r="P35" i="1"/>
  <c r="U35" i="1" s="1"/>
  <c r="P36" i="1"/>
  <c r="P37" i="1"/>
  <c r="T37" i="1" s="1"/>
  <c r="P38" i="1"/>
  <c r="P39" i="1"/>
  <c r="Q39" i="1" s="1"/>
  <c r="T39" i="1" s="1"/>
  <c r="P40" i="1"/>
  <c r="P41" i="1"/>
  <c r="Q41" i="1" s="1"/>
  <c r="T41" i="1" s="1"/>
  <c r="P42" i="1"/>
  <c r="P43" i="1"/>
  <c r="Q43" i="1" s="1"/>
  <c r="T43" i="1" s="1"/>
  <c r="P44" i="1"/>
  <c r="P45" i="1"/>
  <c r="T45" i="1" s="1"/>
  <c r="P46" i="1"/>
  <c r="P47" i="1"/>
  <c r="Q47" i="1" s="1"/>
  <c r="T47" i="1" s="1"/>
  <c r="P48" i="1"/>
  <c r="P49" i="1"/>
  <c r="T49" i="1" s="1"/>
  <c r="P50" i="1"/>
  <c r="P51" i="1"/>
  <c r="Q51" i="1" s="1"/>
  <c r="P52" i="1"/>
  <c r="U52" i="1" s="1"/>
  <c r="P53" i="1"/>
  <c r="P54" i="1"/>
  <c r="P55" i="1"/>
  <c r="T55" i="1" s="1"/>
  <c r="P56" i="1"/>
  <c r="P57" i="1"/>
  <c r="Q57" i="1" s="1"/>
  <c r="T57" i="1" s="1"/>
  <c r="P58" i="1"/>
  <c r="P59" i="1"/>
  <c r="T59" i="1" s="1"/>
  <c r="P60" i="1"/>
  <c r="P61" i="1"/>
  <c r="T61" i="1" s="1"/>
  <c r="P62" i="1"/>
  <c r="U62" i="1" s="1"/>
  <c r="P63" i="1"/>
  <c r="T63" i="1" s="1"/>
  <c r="P64" i="1"/>
  <c r="P65" i="1"/>
  <c r="T65" i="1" s="1"/>
  <c r="P66" i="1"/>
  <c r="U66" i="1" s="1"/>
  <c r="P67" i="1"/>
  <c r="T67" i="1" s="1"/>
  <c r="P68" i="1"/>
  <c r="P69" i="1"/>
  <c r="T69" i="1" s="1"/>
  <c r="P70" i="1"/>
  <c r="U70" i="1" s="1"/>
  <c r="P71" i="1"/>
  <c r="T71" i="1" s="1"/>
  <c r="P72" i="1"/>
  <c r="P73" i="1"/>
  <c r="U73" i="1" s="1"/>
  <c r="P74" i="1"/>
  <c r="Q74" i="1" s="1"/>
  <c r="P75" i="1"/>
  <c r="P76" i="1"/>
  <c r="P77" i="1"/>
  <c r="Q77" i="1" s="1"/>
  <c r="T77" i="1" s="1"/>
  <c r="P78" i="1"/>
  <c r="P79" i="1"/>
  <c r="T79" i="1" s="1"/>
  <c r="P80" i="1"/>
  <c r="U80" i="1" s="1"/>
  <c r="P81" i="1"/>
  <c r="T81" i="1" s="1"/>
  <c r="P82" i="1"/>
  <c r="P83" i="1"/>
  <c r="T83" i="1" s="1"/>
  <c r="P84" i="1"/>
  <c r="P85" i="1"/>
  <c r="Q85" i="1" s="1"/>
  <c r="T85" i="1" s="1"/>
  <c r="P86" i="1"/>
  <c r="P87" i="1"/>
  <c r="P88" i="1"/>
  <c r="P89" i="1"/>
  <c r="T89" i="1" s="1"/>
  <c r="P90" i="1"/>
  <c r="P91" i="1"/>
  <c r="Q91" i="1" s="1"/>
  <c r="T91" i="1" s="1"/>
  <c r="P92" i="1"/>
  <c r="P93" i="1"/>
  <c r="T93" i="1" s="1"/>
  <c r="P6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AG77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AG49" i="1"/>
  <c r="L49" i="1"/>
  <c r="L48" i="1"/>
  <c r="L47" i="1"/>
  <c r="L46" i="1"/>
  <c r="L45" i="1"/>
  <c r="L44" i="1"/>
  <c r="L43" i="1"/>
  <c r="L42" i="1"/>
  <c r="L41" i="1"/>
  <c r="L40" i="1"/>
  <c r="L39" i="1"/>
  <c r="L38" i="1"/>
  <c r="AG37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15" i="1" l="1"/>
  <c r="T75" i="1"/>
  <c r="T19" i="1"/>
  <c r="T23" i="1"/>
  <c r="T53" i="1"/>
  <c r="T52" i="1"/>
  <c r="T80" i="1"/>
  <c r="T28" i="1"/>
  <c r="AG87" i="1"/>
  <c r="T87" i="1"/>
  <c r="AG51" i="1"/>
  <c r="T51" i="1"/>
  <c r="AG13" i="1"/>
  <c r="T13" i="1"/>
  <c r="AG9" i="1"/>
  <c r="T9" i="1"/>
  <c r="U7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1" i="1"/>
  <c r="U27" i="1"/>
  <c r="U23" i="1"/>
  <c r="U19" i="1"/>
  <c r="U15" i="1"/>
  <c r="U11" i="1"/>
  <c r="Q6" i="1"/>
  <c r="T6" i="1" s="1"/>
  <c r="U6" i="1"/>
  <c r="T92" i="1"/>
  <c r="U92" i="1"/>
  <c r="T90" i="1"/>
  <c r="U90" i="1"/>
  <c r="T88" i="1"/>
  <c r="U88" i="1"/>
  <c r="T86" i="1"/>
  <c r="U86" i="1"/>
  <c r="T84" i="1"/>
  <c r="U84" i="1"/>
  <c r="T82" i="1"/>
  <c r="U82" i="1"/>
  <c r="T78" i="1"/>
  <c r="U78" i="1"/>
  <c r="T76" i="1"/>
  <c r="U76" i="1"/>
  <c r="T74" i="1"/>
  <c r="U74" i="1"/>
  <c r="Q72" i="1"/>
  <c r="T72" i="1" s="1"/>
  <c r="U72" i="1"/>
  <c r="Q68" i="1"/>
  <c r="T68" i="1" s="1"/>
  <c r="U68" i="1"/>
  <c r="Q64" i="1"/>
  <c r="T64" i="1" s="1"/>
  <c r="U64" i="1"/>
  <c r="U60" i="1"/>
  <c r="T58" i="1"/>
  <c r="U58" i="1"/>
  <c r="Q56" i="1"/>
  <c r="U56" i="1"/>
  <c r="Q54" i="1"/>
  <c r="T54" i="1" s="1"/>
  <c r="U54" i="1"/>
  <c r="T50" i="1"/>
  <c r="U50" i="1"/>
  <c r="T48" i="1"/>
  <c r="U48" i="1"/>
  <c r="T46" i="1"/>
  <c r="U46" i="1"/>
  <c r="Q44" i="1"/>
  <c r="T44" i="1" s="1"/>
  <c r="U44" i="1"/>
  <c r="T42" i="1"/>
  <c r="U42" i="1"/>
  <c r="Q40" i="1"/>
  <c r="T40" i="1" s="1"/>
  <c r="U40" i="1"/>
  <c r="T38" i="1"/>
  <c r="U38" i="1"/>
  <c r="T36" i="1"/>
  <c r="U36" i="1"/>
  <c r="Q34" i="1"/>
  <c r="T34" i="1" s="1"/>
  <c r="U34" i="1"/>
  <c r="Q32" i="1"/>
  <c r="T32" i="1" s="1"/>
  <c r="U32" i="1"/>
  <c r="T30" i="1"/>
  <c r="U30" i="1"/>
  <c r="U26" i="1"/>
  <c r="Q24" i="1"/>
  <c r="T24" i="1" s="1"/>
  <c r="U24" i="1"/>
  <c r="Q22" i="1"/>
  <c r="T22" i="1" s="1"/>
  <c r="U22" i="1"/>
  <c r="T20" i="1"/>
  <c r="U20" i="1"/>
  <c r="T18" i="1"/>
  <c r="U18" i="1"/>
  <c r="T16" i="1"/>
  <c r="U16" i="1"/>
  <c r="T14" i="1"/>
  <c r="U14" i="1"/>
  <c r="T12" i="1"/>
  <c r="U12" i="1"/>
  <c r="T8" i="1"/>
  <c r="U8" i="1"/>
  <c r="T70" i="1"/>
  <c r="T66" i="1"/>
  <c r="T62" i="1"/>
  <c r="U93" i="1"/>
  <c r="U89" i="1"/>
  <c r="U85" i="1"/>
  <c r="U81" i="1"/>
  <c r="U77" i="1"/>
  <c r="U69" i="1"/>
  <c r="U65" i="1"/>
  <c r="U61" i="1"/>
  <c r="U57" i="1"/>
  <c r="U53" i="1"/>
  <c r="U49" i="1"/>
  <c r="U45" i="1"/>
  <c r="U41" i="1"/>
  <c r="U37" i="1"/>
  <c r="U33" i="1"/>
  <c r="U29" i="1"/>
  <c r="U25" i="1"/>
  <c r="U13" i="1"/>
  <c r="U9" i="1"/>
  <c r="AG68" i="1"/>
  <c r="AG47" i="1"/>
  <c r="AG43" i="1"/>
  <c r="AG39" i="1"/>
  <c r="AG27" i="1"/>
  <c r="T17" i="1"/>
  <c r="T35" i="1"/>
  <c r="AG11" i="1"/>
  <c r="AG31" i="1"/>
  <c r="T10" i="1"/>
  <c r="T21" i="1"/>
  <c r="Q73" i="1"/>
  <c r="AG6" i="1"/>
  <c r="AG93" i="1"/>
  <c r="AG89" i="1"/>
  <c r="AG85" i="1"/>
  <c r="AG81" i="1"/>
  <c r="AG75" i="1"/>
  <c r="AG33" i="1"/>
  <c r="AG29" i="1"/>
  <c r="AG57" i="1"/>
  <c r="L5" i="1"/>
  <c r="AG7" i="1"/>
  <c r="AG15" i="1"/>
  <c r="AG23" i="1"/>
  <c r="AG83" i="1"/>
  <c r="AG91" i="1"/>
  <c r="AG41" i="1"/>
  <c r="AG45" i="1"/>
  <c r="AG55" i="1"/>
  <c r="AG59" i="1"/>
  <c r="AG12" i="1"/>
  <c r="AG48" i="1"/>
  <c r="AG74" i="1"/>
  <c r="AG84" i="1"/>
  <c r="P5" i="1"/>
  <c r="AG32" i="1" l="1"/>
  <c r="AG92" i="1"/>
  <c r="AG40" i="1"/>
  <c r="AG20" i="1"/>
  <c r="AG58" i="1"/>
  <c r="AG53" i="1"/>
  <c r="AG19" i="1"/>
  <c r="AG88" i="1"/>
  <c r="AG78" i="1"/>
  <c r="AG64" i="1"/>
  <c r="AG44" i="1"/>
  <c r="AG36" i="1"/>
  <c r="AG24" i="1"/>
  <c r="AG16" i="1"/>
  <c r="AG8" i="1"/>
  <c r="AG10" i="1"/>
  <c r="T26" i="1"/>
  <c r="AG26" i="1"/>
  <c r="AG56" i="1"/>
  <c r="T56" i="1"/>
  <c r="AG60" i="1"/>
  <c r="T60" i="1"/>
  <c r="AG90" i="1"/>
  <c r="AG86" i="1"/>
  <c r="AG82" i="1"/>
  <c r="AG76" i="1"/>
  <c r="AG72" i="1"/>
  <c r="AG50" i="1"/>
  <c r="AG46" i="1"/>
  <c r="AG42" i="1"/>
  <c r="AG38" i="1"/>
  <c r="AG34" i="1"/>
  <c r="AG30" i="1"/>
  <c r="AG22" i="1"/>
  <c r="AG18" i="1"/>
  <c r="AG14" i="1"/>
  <c r="AG54" i="1"/>
  <c r="AG73" i="1"/>
  <c r="T73" i="1"/>
  <c r="AG21" i="1"/>
  <c r="Q5" i="1"/>
  <c r="AG17" i="1"/>
  <c r="AG35" i="1"/>
  <c r="AG5" i="1" l="1"/>
</calcChain>
</file>

<file path=xl/sharedStrings.xml><?xml version="1.0" encoding="utf-8"?>
<sst xmlns="http://schemas.openxmlformats.org/spreadsheetml/2006/main" count="365" uniqueCount="149">
  <si>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</si>
  <si>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</si>
  <si>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</si>
  <si>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</si>
  <si>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</si>
  <si>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</si>
  <si>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</si>
  <si>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</si>
  <si>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</si>
  <si>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</si>
  <si>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</si>
  <si>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</si>
  <si>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</si>
  <si>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</si>
  <si>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</si>
  <si>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</si>
  <si>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</si>
  <si>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</si>
  <si>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</si>
  <si>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</si>
  <si>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</si>
  <si>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</si>
  <si>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</si>
  <si>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</si>
  <si>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</si>
  <si>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</si>
  <si>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</si>
  <si>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</si>
  <si>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</si>
  <si>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</si>
  <si>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</si>
  <si>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</si>
  <si>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</si>
  <si>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</si>
  <si>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>04,06,</t>
  </si>
  <si>
    <t>29,05,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</si>
  <si>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</si>
  <si>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</si>
  <si>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</si>
  <si>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</si>
  <si>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</si>
  <si>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ВНИМАНИЕ / матрица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</si>
  <si>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</si>
  <si>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</si>
  <si>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</si>
  <si>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</si>
  <si>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</si>
  <si>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</si>
  <si>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</si>
  <si>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</si>
  <si>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</si>
  <si>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</si>
  <si>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</si>
  <si>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</si>
  <si>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</si>
  <si>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</si>
  <si>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</si>
  <si>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</si>
  <si>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</si>
  <si>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</si>
  <si>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</si>
  <si>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</si>
  <si>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</si>
  <si>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</si>
  <si>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</si>
  <si>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</si>
  <si>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</si>
  <si>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</si>
  <si>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</si>
  <si>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</si>
  <si>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</si>
  <si>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</si>
  <si>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</si>
  <si>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нужно увеличить продажи!!!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</si>
  <si>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</si>
  <si>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</si>
  <si>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</si>
  <si>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</si>
  <si>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</si>
  <si>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>нужно увеличить продажи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</si>
  <si>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</si>
  <si>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</si>
  <si>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</si>
  <si>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</si>
  <si>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</si>
  <si>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</si>
  <si>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</si>
  <si>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</si>
  <si>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</si>
  <si>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</si>
  <si>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</si>
  <si>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</si>
  <si>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</si>
  <si>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</si>
  <si>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</si>
  <si>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</si>
  <si>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</si>
  <si>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</si>
  <si>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</si>
  <si>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</si>
  <si>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</si>
  <si>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</si>
  <si>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</si>
  <si>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</si>
  <si>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</si>
  <si>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</si>
  <si>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</si>
  <si>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</si>
  <si>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</si>
  <si>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</si>
  <si>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</si>
  <si>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с 30,05,25 заказываем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</si>
  <si>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</si>
  <si>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</si>
  <si>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</si>
  <si>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</si>
  <si>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</si>
  <si>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</si>
  <si>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</si>
  <si>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</si>
  <si>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</si>
  <si>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</si>
  <si>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</si>
  <si>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</si>
  <si>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</si>
  <si>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</si>
  <si>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</si>
  <si>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</si>
  <si>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20,03,25 в уценку 26кг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</si>
  <si>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</si>
  <si>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</si>
  <si>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</si>
  <si>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</si>
  <si>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</si>
  <si>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</si>
  <si>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</si>
  <si>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</si>
  <si>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</si>
  <si>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</si>
  <si>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</si>
  <si>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</si>
  <si>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</si>
  <si>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</si>
  <si>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</si>
  <si>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</si>
  <si>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</si>
  <si>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</si>
  <si>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</si>
  <si>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19кг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</si>
</sst>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  <xf numFmtId="164" fontId="5" fillId="7" borderId="1" xfId="1" applyNumberFormat="1" applyFon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47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8253.5</v>
      </c>
      <c r="F5" s="4">
        <f>SUM(F6:F500)</f>
        <v>17460.075000000001</v>
      </c>
      <c r="G5" s="8"/>
      <c r="H5" s="1"/>
      <c r="I5" s="1"/>
      <c r="J5" s="1"/>
      <c r="K5" s="4">
        <f t="shared" ref="K5:R5" si="0">SUM(K6:K500)</f>
        <v>8766.601999999999</v>
      </c>
      <c r="L5" s="4">
        <f t="shared" si="0"/>
        <v>-513.10200000000009</v>
      </c>
      <c r="M5" s="4">
        <f t="shared" si="0"/>
        <v>0</v>
      </c>
      <c r="N5" s="4">
        <f t="shared" si="0"/>
        <v>0</v>
      </c>
      <c r="O5" s="4">
        <f t="shared" si="0"/>
        <v>1431.1903999999997</v>
      </c>
      <c r="P5" s="4">
        <f t="shared" si="0"/>
        <v>1650.7000000000007</v>
      </c>
      <c r="Q5" s="4">
        <f t="shared" si="0"/>
        <v>1723.0914</v>
      </c>
      <c r="R5" s="4">
        <f t="shared" si="0"/>
        <v>0</v>
      </c>
      <c r="S5" s="1"/>
      <c r="T5" s="1"/>
      <c r="U5" s="1"/>
      <c r="V5" s="4">
        <f t="shared" ref="V5:AE5" si="1">SUM(V6:V500)</f>
        <v>1650.3311999999992</v>
      </c>
      <c r="W5" s="4">
        <f t="shared" si="1"/>
        <v>2180.4144000000001</v>
      </c>
      <c r="X5" s="4">
        <f t="shared" si="1"/>
        <v>2200.4896000000003</v>
      </c>
      <c r="Y5" s="4">
        <f t="shared" si="1"/>
        <v>1627.5090000000002</v>
      </c>
      <c r="Z5" s="4">
        <f t="shared" si="1"/>
        <v>1615.1204</v>
      </c>
      <c r="AA5" s="4">
        <f t="shared" si="1"/>
        <v>2197.9983999999995</v>
      </c>
      <c r="AB5" s="4">
        <f t="shared" si="1"/>
        <v>2326.1106000000009</v>
      </c>
      <c r="AC5" s="4">
        <f t="shared" si="1"/>
        <v>1606.0932000000005</v>
      </c>
      <c r="AD5" s="4">
        <f t="shared" si="1"/>
        <v>1456.6170000000004</v>
      </c>
      <c r="AE5" s="4">
        <f t="shared" si="1"/>
        <v>1640.569</v>
      </c>
      <c r="AF5" s="1"/>
      <c r="AG5" s="4">
        <f>SUM(AG6:AG500)</f>
        <v>923.22940000000006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5" t="s">
        <v>36</v>
      </c>
      <c r="B6" s="15" t="s">
        <v>37</v>
      </c>
      <c r="C6" s="15">
        <v>133.95599999999999</v>
      </c>
      <c r="D6" s="15">
        <v>109.559</v>
      </c>
      <c r="E6" s="15">
        <v>90.242000000000004</v>
      </c>
      <c r="F6" s="15">
        <v>134.61699999999999</v>
      </c>
      <c r="G6" s="16">
        <v>1</v>
      </c>
      <c r="H6" s="15">
        <v>50</v>
      </c>
      <c r="I6" s="15" t="s">
        <v>38</v>
      </c>
      <c r="J6" s="15"/>
      <c r="K6" s="15">
        <v>85.8</v>
      </c>
      <c r="L6" s="15">
        <f t="shared" ref="L6:L37" si="2">E6-K6</f>
        <v>4.4420000000000073</v>
      </c>
      <c r="M6" s="15"/>
      <c r="N6" s="15"/>
      <c r="O6" s="15">
        <v>0</v>
      </c>
      <c r="P6" s="15">
        <f>E6/5</f>
        <v>18.048400000000001</v>
      </c>
      <c r="Q6" s="17">
        <f>12*P6-O6-F6</f>
        <v>81.96380000000002</v>
      </c>
      <c r="R6" s="17"/>
      <c r="S6" s="15"/>
      <c r="T6" s="15">
        <f>(F6+O6+Q6)/P6</f>
        <v>12</v>
      </c>
      <c r="U6" s="15">
        <f>(F6+O6)/P6</f>
        <v>7.458666696216838</v>
      </c>
      <c r="V6" s="15">
        <v>13.410399999999999</v>
      </c>
      <c r="W6" s="15">
        <v>15.3436</v>
      </c>
      <c r="X6" s="15">
        <v>16.416799999999999</v>
      </c>
      <c r="Y6" s="15">
        <v>25.577999999999999</v>
      </c>
      <c r="Z6" s="15">
        <v>22.064399999999999</v>
      </c>
      <c r="AA6" s="15">
        <v>16.670200000000001</v>
      </c>
      <c r="AB6" s="15">
        <v>16.945</v>
      </c>
      <c r="AC6" s="15">
        <v>15.804600000000001</v>
      </c>
      <c r="AD6" s="15">
        <v>18.623799999999999</v>
      </c>
      <c r="AE6" s="15">
        <v>12.897600000000001</v>
      </c>
      <c r="AF6" s="15" t="s">
        <v>39</v>
      </c>
      <c r="AG6" s="15">
        <f>G6*Q6</f>
        <v>81.96380000000002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37</v>
      </c>
      <c r="C7" s="1">
        <v>123.59399999999999</v>
      </c>
      <c r="D7" s="1">
        <v>59.98</v>
      </c>
      <c r="E7" s="1">
        <v>50.283000000000001</v>
      </c>
      <c r="F7" s="1">
        <v>126.45699999999999</v>
      </c>
      <c r="G7" s="8">
        <v>1</v>
      </c>
      <c r="H7" s="1">
        <v>45</v>
      </c>
      <c r="I7" s="10" t="s">
        <v>41</v>
      </c>
      <c r="J7" s="1"/>
      <c r="K7" s="1">
        <v>49.9</v>
      </c>
      <c r="L7" s="1">
        <f t="shared" si="2"/>
        <v>0.38300000000000267</v>
      </c>
      <c r="M7" s="1"/>
      <c r="N7" s="1"/>
      <c r="O7" s="1">
        <v>0</v>
      </c>
      <c r="P7" s="1">
        <f t="shared" ref="P7:P70" si="3">E7/5</f>
        <v>10.0566</v>
      </c>
      <c r="Q7" s="5"/>
      <c r="R7" s="5"/>
      <c r="S7" s="1"/>
      <c r="T7" s="1">
        <f>(F7+O7+Q7)/P7</f>
        <v>12.574528170554661</v>
      </c>
      <c r="U7" s="1">
        <f>(F7+O7)/P7</f>
        <v>12.574528170554661</v>
      </c>
      <c r="V7" s="1">
        <v>5.9832000000000001</v>
      </c>
      <c r="W7" s="1">
        <v>8.5864000000000011</v>
      </c>
      <c r="X7" s="1">
        <v>10.2408</v>
      </c>
      <c r="Y7" s="1">
        <v>11.5708</v>
      </c>
      <c r="Z7" s="1">
        <v>16.191199999999998</v>
      </c>
      <c r="AA7" s="1">
        <v>19.369</v>
      </c>
      <c r="AB7" s="1">
        <v>12.768000000000001</v>
      </c>
      <c r="AC7" s="1">
        <v>12.4322</v>
      </c>
      <c r="AD7" s="1">
        <v>13.8132</v>
      </c>
      <c r="AE7" s="1">
        <v>6.9249999999999998</v>
      </c>
      <c r="AF7" s="1" t="s">
        <v>42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37</v>
      </c>
      <c r="C8" s="1">
        <v>36.517000000000003</v>
      </c>
      <c r="D8" s="1">
        <v>163.81899999999999</v>
      </c>
      <c r="E8" s="1">
        <v>48.975000000000001</v>
      </c>
      <c r="F8" s="1">
        <v>141.78899999999999</v>
      </c>
      <c r="G8" s="8">
        <v>1</v>
      </c>
      <c r="H8" s="1">
        <v>45</v>
      </c>
      <c r="I8" s="1" t="s">
        <v>38</v>
      </c>
      <c r="J8" s="1"/>
      <c r="K8" s="1">
        <v>54.25</v>
      </c>
      <c r="L8" s="1">
        <f t="shared" si="2"/>
        <v>-5.2749999999999986</v>
      </c>
      <c r="M8" s="1"/>
      <c r="N8" s="1"/>
      <c r="O8" s="1">
        <v>0</v>
      </c>
      <c r="P8" s="1">
        <f t="shared" si="3"/>
        <v>9.7949999999999999</v>
      </c>
      <c r="Q8" s="5"/>
      <c r="R8" s="5"/>
      <c r="S8" s="1"/>
      <c r="T8" s="1">
        <f t="shared" ref="T8:T71" si="4">(F8+O8+Q8)/P8</f>
        <v>14.475650842266461</v>
      </c>
      <c r="U8" s="1">
        <f t="shared" ref="U8:U71" si="5">(F8+O8)/P8</f>
        <v>14.475650842266461</v>
      </c>
      <c r="V8" s="1">
        <v>10.889799999999999</v>
      </c>
      <c r="W8" s="1">
        <v>15.539400000000001</v>
      </c>
      <c r="X8" s="1">
        <v>13.347</v>
      </c>
      <c r="Y8" s="1">
        <v>9.3233999999999995</v>
      </c>
      <c r="Z8" s="1">
        <v>10.1456</v>
      </c>
      <c r="AA8" s="1">
        <v>12.9762</v>
      </c>
      <c r="AB8" s="1">
        <v>15.037599999999999</v>
      </c>
      <c r="AC8" s="1">
        <v>8.7544000000000004</v>
      </c>
      <c r="AD8" s="1">
        <v>9.4916</v>
      </c>
      <c r="AE8" s="1">
        <v>8.7736000000000001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45</v>
      </c>
      <c r="C9" s="1">
        <v>96</v>
      </c>
      <c r="D9" s="1">
        <v>477</v>
      </c>
      <c r="E9" s="1">
        <v>159</v>
      </c>
      <c r="F9" s="1">
        <v>415</v>
      </c>
      <c r="G9" s="8">
        <v>0.45</v>
      </c>
      <c r="H9" s="1">
        <v>45</v>
      </c>
      <c r="I9" s="1" t="s">
        <v>38</v>
      </c>
      <c r="J9" s="1"/>
      <c r="K9" s="1">
        <v>190</v>
      </c>
      <c r="L9" s="1">
        <f t="shared" si="2"/>
        <v>-31</v>
      </c>
      <c r="M9" s="1"/>
      <c r="N9" s="1"/>
      <c r="O9" s="1">
        <v>0</v>
      </c>
      <c r="P9" s="1">
        <f t="shared" si="3"/>
        <v>31.8</v>
      </c>
      <c r="Q9" s="5"/>
      <c r="R9" s="5"/>
      <c r="S9" s="1"/>
      <c r="T9" s="1">
        <f t="shared" si="4"/>
        <v>13.050314465408805</v>
      </c>
      <c r="U9" s="1">
        <f t="shared" si="5"/>
        <v>13.050314465408805</v>
      </c>
      <c r="V9" s="1">
        <v>28.4</v>
      </c>
      <c r="W9" s="1">
        <v>49.2</v>
      </c>
      <c r="X9" s="1">
        <v>44.4</v>
      </c>
      <c r="Y9" s="1">
        <v>34.200000000000003</v>
      </c>
      <c r="Z9" s="1">
        <v>35.200000000000003</v>
      </c>
      <c r="AA9" s="1">
        <v>36.799999999999997</v>
      </c>
      <c r="AB9" s="1">
        <v>39</v>
      </c>
      <c r="AC9" s="1">
        <v>34</v>
      </c>
      <c r="AD9" s="1">
        <v>39.6</v>
      </c>
      <c r="AE9" s="1">
        <v>38</v>
      </c>
      <c r="AF9" s="1" t="s">
        <v>42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46</v>
      </c>
      <c r="B10" s="15" t="s">
        <v>45</v>
      </c>
      <c r="C10" s="15">
        <v>147</v>
      </c>
      <c r="D10" s="15">
        <v>786</v>
      </c>
      <c r="E10" s="15">
        <v>212</v>
      </c>
      <c r="F10" s="15">
        <v>712</v>
      </c>
      <c r="G10" s="16">
        <v>0.45</v>
      </c>
      <c r="H10" s="15">
        <v>45</v>
      </c>
      <c r="I10" s="15" t="s">
        <v>38</v>
      </c>
      <c r="J10" s="15"/>
      <c r="K10" s="15">
        <v>220</v>
      </c>
      <c r="L10" s="15">
        <f t="shared" si="2"/>
        <v>-8</v>
      </c>
      <c r="M10" s="15"/>
      <c r="N10" s="15"/>
      <c r="O10" s="15">
        <v>0</v>
      </c>
      <c r="P10" s="15">
        <f t="shared" si="3"/>
        <v>42.4</v>
      </c>
      <c r="Q10" s="17"/>
      <c r="R10" s="17"/>
      <c r="S10" s="15"/>
      <c r="T10" s="15">
        <f t="shared" si="4"/>
        <v>16.79245283018868</v>
      </c>
      <c r="U10" s="15">
        <f t="shared" si="5"/>
        <v>16.79245283018868</v>
      </c>
      <c r="V10" s="15">
        <v>35.799999999999997</v>
      </c>
      <c r="W10" s="15">
        <v>64</v>
      </c>
      <c r="X10" s="15">
        <v>56</v>
      </c>
      <c r="Y10" s="15">
        <v>20.8</v>
      </c>
      <c r="Z10" s="15">
        <v>26</v>
      </c>
      <c r="AA10" s="15">
        <v>51.2</v>
      </c>
      <c r="AB10" s="15">
        <v>48.6</v>
      </c>
      <c r="AC10" s="15">
        <v>33.6</v>
      </c>
      <c r="AD10" s="15">
        <v>36.200000000000003</v>
      </c>
      <c r="AE10" s="15">
        <v>38.6</v>
      </c>
      <c r="AF10" s="15" t="s">
        <v>39</v>
      </c>
      <c r="AG10" s="15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45</v>
      </c>
      <c r="C11" s="1">
        <v>114.38</v>
      </c>
      <c r="D11" s="1">
        <v>2</v>
      </c>
      <c r="E11" s="1">
        <v>13</v>
      </c>
      <c r="F11" s="1">
        <v>103.38</v>
      </c>
      <c r="G11" s="8">
        <v>0.17</v>
      </c>
      <c r="H11" s="1">
        <v>180</v>
      </c>
      <c r="I11" s="1" t="s">
        <v>38</v>
      </c>
      <c r="J11" s="1"/>
      <c r="K11" s="1">
        <v>13</v>
      </c>
      <c r="L11" s="1">
        <f t="shared" si="2"/>
        <v>0</v>
      </c>
      <c r="M11" s="1"/>
      <c r="N11" s="1"/>
      <c r="O11" s="1">
        <v>0</v>
      </c>
      <c r="P11" s="1">
        <f t="shared" si="3"/>
        <v>2.6</v>
      </c>
      <c r="Q11" s="5"/>
      <c r="R11" s="5"/>
      <c r="S11" s="1"/>
      <c r="T11" s="1">
        <f t="shared" si="4"/>
        <v>39.761538461538457</v>
      </c>
      <c r="U11" s="1">
        <f t="shared" si="5"/>
        <v>39.761538461538457</v>
      </c>
      <c r="V11" s="1">
        <v>2</v>
      </c>
      <c r="W11" s="1">
        <v>2.5619999999999998</v>
      </c>
      <c r="X11" s="1">
        <v>3.6</v>
      </c>
      <c r="Y11" s="1">
        <v>9</v>
      </c>
      <c r="Z11" s="1">
        <v>12.2</v>
      </c>
      <c r="AA11" s="1">
        <v>8.5620000000000012</v>
      </c>
      <c r="AB11" s="1">
        <v>10.962</v>
      </c>
      <c r="AC11" s="1">
        <v>2</v>
      </c>
      <c r="AD11" s="1">
        <v>8</v>
      </c>
      <c r="AE11" s="1">
        <v>8.6</v>
      </c>
      <c r="AF11" s="1"/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45</v>
      </c>
      <c r="C12" s="1">
        <v>5</v>
      </c>
      <c r="D12" s="1">
        <v>90</v>
      </c>
      <c r="E12" s="1">
        <v>2</v>
      </c>
      <c r="F12" s="1">
        <v>81</v>
      </c>
      <c r="G12" s="8">
        <v>0.3</v>
      </c>
      <c r="H12" s="1">
        <v>40</v>
      </c>
      <c r="I12" s="1" t="s">
        <v>38</v>
      </c>
      <c r="J12" s="1"/>
      <c r="K12" s="1">
        <v>13</v>
      </c>
      <c r="L12" s="1">
        <f t="shared" si="2"/>
        <v>-11</v>
      </c>
      <c r="M12" s="1"/>
      <c r="N12" s="1"/>
      <c r="O12" s="1">
        <v>0</v>
      </c>
      <c r="P12" s="1">
        <f t="shared" si="3"/>
        <v>0.4</v>
      </c>
      <c r="Q12" s="5"/>
      <c r="R12" s="5"/>
      <c r="S12" s="1"/>
      <c r="T12" s="1">
        <f t="shared" si="4"/>
        <v>202.5</v>
      </c>
      <c r="U12" s="1">
        <f t="shared" si="5"/>
        <v>202.5</v>
      </c>
      <c r="V12" s="1">
        <v>1.4</v>
      </c>
      <c r="W12" s="1">
        <v>7.6</v>
      </c>
      <c r="X12" s="1">
        <v>6.6</v>
      </c>
      <c r="Y12" s="1">
        <v>3</v>
      </c>
      <c r="Z12" s="1">
        <v>3.8</v>
      </c>
      <c r="AA12" s="1">
        <v>5.2</v>
      </c>
      <c r="AB12" s="1">
        <v>4.4000000000000004</v>
      </c>
      <c r="AC12" s="1">
        <v>1.4</v>
      </c>
      <c r="AD12" s="1">
        <v>2.4</v>
      </c>
      <c r="AE12" s="1">
        <v>2.4</v>
      </c>
      <c r="AF12" s="1"/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45</v>
      </c>
      <c r="C13" s="1">
        <v>98</v>
      </c>
      <c r="D13" s="1">
        <v>17</v>
      </c>
      <c r="E13" s="1">
        <v>50</v>
      </c>
      <c r="F13" s="1">
        <v>64</v>
      </c>
      <c r="G13" s="8">
        <v>0.17</v>
      </c>
      <c r="H13" s="1">
        <v>180</v>
      </c>
      <c r="I13" s="1" t="s">
        <v>38</v>
      </c>
      <c r="J13" s="1"/>
      <c r="K13" s="1">
        <v>50</v>
      </c>
      <c r="L13" s="1">
        <f t="shared" si="2"/>
        <v>0</v>
      </c>
      <c r="M13" s="1"/>
      <c r="N13" s="1"/>
      <c r="O13" s="1">
        <v>0</v>
      </c>
      <c r="P13" s="1">
        <f t="shared" si="3"/>
        <v>10</v>
      </c>
      <c r="Q13" s="5">
        <f t="shared" ref="Q7:Q24" si="6">11*P13-O13-F13</f>
        <v>46</v>
      </c>
      <c r="R13" s="5"/>
      <c r="S13" s="1"/>
      <c r="T13" s="1">
        <f t="shared" si="4"/>
        <v>11</v>
      </c>
      <c r="U13" s="1">
        <f t="shared" si="5"/>
        <v>6.4</v>
      </c>
      <c r="V13" s="1">
        <v>6</v>
      </c>
      <c r="W13" s="1">
        <v>9.6</v>
      </c>
      <c r="X13" s="1">
        <v>9</v>
      </c>
      <c r="Y13" s="1">
        <v>7</v>
      </c>
      <c r="Z13" s="1">
        <v>10.4</v>
      </c>
      <c r="AA13" s="1">
        <v>10.4</v>
      </c>
      <c r="AB13" s="1">
        <v>13</v>
      </c>
      <c r="AC13" s="1">
        <v>2</v>
      </c>
      <c r="AD13" s="1">
        <v>8</v>
      </c>
      <c r="AE13" s="1">
        <v>8</v>
      </c>
      <c r="AF13" s="1"/>
      <c r="AG13" s="1">
        <f>G13*Q13</f>
        <v>7.82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45</v>
      </c>
      <c r="C14" s="1">
        <v>5</v>
      </c>
      <c r="D14" s="1">
        <v>12</v>
      </c>
      <c r="E14" s="1">
        <v>4</v>
      </c>
      <c r="F14" s="1">
        <v>12</v>
      </c>
      <c r="G14" s="8">
        <v>0.35</v>
      </c>
      <c r="H14" s="1">
        <v>50</v>
      </c>
      <c r="I14" s="1" t="s">
        <v>38</v>
      </c>
      <c r="J14" s="1"/>
      <c r="K14" s="1">
        <v>4</v>
      </c>
      <c r="L14" s="1">
        <f t="shared" si="2"/>
        <v>0</v>
      </c>
      <c r="M14" s="1"/>
      <c r="N14" s="1"/>
      <c r="O14" s="1">
        <v>0</v>
      </c>
      <c r="P14" s="1">
        <f t="shared" si="3"/>
        <v>0.8</v>
      </c>
      <c r="Q14" s="5"/>
      <c r="R14" s="5"/>
      <c r="S14" s="1"/>
      <c r="T14" s="1">
        <f t="shared" si="4"/>
        <v>15</v>
      </c>
      <c r="U14" s="1">
        <f t="shared" si="5"/>
        <v>15</v>
      </c>
      <c r="V14" s="1">
        <v>1</v>
      </c>
      <c r="W14" s="1">
        <v>1.2</v>
      </c>
      <c r="X14" s="1">
        <v>1</v>
      </c>
      <c r="Y14" s="1">
        <v>-0.2</v>
      </c>
      <c r="Z14" s="1">
        <v>-0.2</v>
      </c>
      <c r="AA14" s="1">
        <v>0</v>
      </c>
      <c r="AB14" s="1">
        <v>0.8</v>
      </c>
      <c r="AC14" s="1">
        <v>0.8</v>
      </c>
      <c r="AD14" s="1">
        <v>0.6</v>
      </c>
      <c r="AE14" s="1">
        <v>0.8</v>
      </c>
      <c r="AF14" s="1" t="s">
        <v>51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45</v>
      </c>
      <c r="C15" s="1">
        <v>10</v>
      </c>
      <c r="D15" s="1">
        <v>7</v>
      </c>
      <c r="E15" s="1">
        <v>11</v>
      </c>
      <c r="F15" s="1">
        <v>5</v>
      </c>
      <c r="G15" s="8">
        <v>0.35</v>
      </c>
      <c r="H15" s="1">
        <v>50</v>
      </c>
      <c r="I15" s="1" t="s">
        <v>38</v>
      </c>
      <c r="J15" s="1"/>
      <c r="K15" s="1">
        <v>11</v>
      </c>
      <c r="L15" s="1">
        <f t="shared" si="2"/>
        <v>0</v>
      </c>
      <c r="M15" s="1"/>
      <c r="N15" s="1"/>
      <c r="O15" s="1">
        <v>0</v>
      </c>
      <c r="P15" s="1">
        <f t="shared" si="3"/>
        <v>2.2000000000000002</v>
      </c>
      <c r="Q15" s="5">
        <f>10*P15-O15-F15</f>
        <v>17</v>
      </c>
      <c r="R15" s="5"/>
      <c r="S15" s="1"/>
      <c r="T15" s="1">
        <f t="shared" si="4"/>
        <v>10</v>
      </c>
      <c r="U15" s="1">
        <f t="shared" si="5"/>
        <v>2.2727272727272725</v>
      </c>
      <c r="V15" s="1">
        <v>0.4</v>
      </c>
      <c r="W15" s="1">
        <v>0</v>
      </c>
      <c r="X15" s="1">
        <v>1.8</v>
      </c>
      <c r="Y15" s="1">
        <v>-1</v>
      </c>
      <c r="Z15" s="1">
        <v>-0.6</v>
      </c>
      <c r="AA15" s="1">
        <v>1.6</v>
      </c>
      <c r="AB15" s="1">
        <v>0.6</v>
      </c>
      <c r="AC15" s="1">
        <v>1.2</v>
      </c>
      <c r="AD15" s="1">
        <v>2</v>
      </c>
      <c r="AE15" s="1">
        <v>2.6</v>
      </c>
      <c r="AF15" s="1"/>
      <c r="AG15" s="1">
        <f>G15*Q15</f>
        <v>5.9499999999999993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8" t="s">
        <v>53</v>
      </c>
      <c r="B16" s="18" t="s">
        <v>37</v>
      </c>
      <c r="C16" s="18">
        <v>188.33600000000001</v>
      </c>
      <c r="D16" s="18">
        <v>124.658</v>
      </c>
      <c r="E16" s="18">
        <v>93.528000000000006</v>
      </c>
      <c r="F16" s="18">
        <v>202.51300000000001</v>
      </c>
      <c r="G16" s="19">
        <v>1</v>
      </c>
      <c r="H16" s="18">
        <v>55</v>
      </c>
      <c r="I16" s="18" t="s">
        <v>38</v>
      </c>
      <c r="J16" s="18"/>
      <c r="K16" s="18">
        <v>86.76</v>
      </c>
      <c r="L16" s="18">
        <f t="shared" si="2"/>
        <v>6.7680000000000007</v>
      </c>
      <c r="M16" s="18"/>
      <c r="N16" s="18"/>
      <c r="O16" s="18">
        <v>0</v>
      </c>
      <c r="P16" s="18">
        <f t="shared" si="3"/>
        <v>18.7056</v>
      </c>
      <c r="Q16" s="20"/>
      <c r="R16" s="20"/>
      <c r="S16" s="18"/>
      <c r="T16" s="18">
        <f t="shared" si="4"/>
        <v>10.826330082969806</v>
      </c>
      <c r="U16" s="18">
        <f t="shared" si="5"/>
        <v>10.826330082969806</v>
      </c>
      <c r="V16" s="18">
        <v>16.7348</v>
      </c>
      <c r="W16" s="18">
        <v>22.9956</v>
      </c>
      <c r="X16" s="18">
        <v>23.9008</v>
      </c>
      <c r="Y16" s="18">
        <v>26.327000000000002</v>
      </c>
      <c r="Z16" s="18">
        <v>24.0578</v>
      </c>
      <c r="AA16" s="18">
        <v>16.845199999999998</v>
      </c>
      <c r="AB16" s="18">
        <v>19.133400000000002</v>
      </c>
      <c r="AC16" s="18">
        <v>21.893799999999999</v>
      </c>
      <c r="AD16" s="18">
        <v>18.8796</v>
      </c>
      <c r="AE16" s="18">
        <v>19.947199999999999</v>
      </c>
      <c r="AF16" s="18" t="s">
        <v>54</v>
      </c>
      <c r="AG16" s="18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55</v>
      </c>
      <c r="B17" s="15" t="s">
        <v>37</v>
      </c>
      <c r="C17" s="15">
        <v>1451.9970000000001</v>
      </c>
      <c r="D17" s="15">
        <v>1695.8009999999999</v>
      </c>
      <c r="E17" s="15">
        <v>659.178</v>
      </c>
      <c r="F17" s="15">
        <v>1967.308</v>
      </c>
      <c r="G17" s="16">
        <v>1</v>
      </c>
      <c r="H17" s="15">
        <v>50</v>
      </c>
      <c r="I17" s="15" t="s">
        <v>38</v>
      </c>
      <c r="J17" s="15"/>
      <c r="K17" s="15">
        <v>657.5</v>
      </c>
      <c r="L17" s="15">
        <f t="shared" si="2"/>
        <v>1.6779999999999973</v>
      </c>
      <c r="M17" s="15"/>
      <c r="N17" s="15"/>
      <c r="O17" s="15">
        <v>0</v>
      </c>
      <c r="P17" s="15">
        <f t="shared" si="3"/>
        <v>131.8356</v>
      </c>
      <c r="Q17" s="17"/>
      <c r="R17" s="17"/>
      <c r="S17" s="15"/>
      <c r="T17" s="15">
        <f t="shared" si="4"/>
        <v>14.922433697726563</v>
      </c>
      <c r="U17" s="15">
        <f t="shared" si="5"/>
        <v>14.922433697726563</v>
      </c>
      <c r="V17" s="15">
        <v>150.05199999999999</v>
      </c>
      <c r="W17" s="15">
        <v>186.96279999999999</v>
      </c>
      <c r="X17" s="15">
        <v>179.75380000000001</v>
      </c>
      <c r="Y17" s="15">
        <v>48.911200000000001</v>
      </c>
      <c r="Z17" s="15">
        <v>58.927999999999997</v>
      </c>
      <c r="AA17" s="15">
        <v>184.47620000000001</v>
      </c>
      <c r="AB17" s="15">
        <v>196.3614</v>
      </c>
      <c r="AC17" s="15">
        <v>123.3182</v>
      </c>
      <c r="AD17" s="15">
        <v>119.4722</v>
      </c>
      <c r="AE17" s="15">
        <v>174.51400000000001</v>
      </c>
      <c r="AF17" s="15" t="s">
        <v>39</v>
      </c>
      <c r="AG17" s="15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37</v>
      </c>
      <c r="C18" s="1">
        <v>44.811</v>
      </c>
      <c r="D18" s="1">
        <v>21.911000000000001</v>
      </c>
      <c r="E18" s="1">
        <v>21.058</v>
      </c>
      <c r="F18" s="1">
        <v>43.033999999999999</v>
      </c>
      <c r="G18" s="8">
        <v>1</v>
      </c>
      <c r="H18" s="1">
        <v>60</v>
      </c>
      <c r="I18" s="1" t="s">
        <v>38</v>
      </c>
      <c r="J18" s="1"/>
      <c r="K18" s="1">
        <v>19.3</v>
      </c>
      <c r="L18" s="1">
        <f t="shared" si="2"/>
        <v>1.7579999999999991</v>
      </c>
      <c r="M18" s="1"/>
      <c r="N18" s="1"/>
      <c r="O18" s="1">
        <v>0</v>
      </c>
      <c r="P18" s="1">
        <f t="shared" si="3"/>
        <v>4.2115999999999998</v>
      </c>
      <c r="Q18" s="5">
        <v>4</v>
      </c>
      <c r="R18" s="5"/>
      <c r="S18" s="1"/>
      <c r="T18" s="1">
        <f t="shared" si="4"/>
        <v>11.167727229556464</v>
      </c>
      <c r="U18" s="1">
        <f t="shared" si="5"/>
        <v>10.217969417798461</v>
      </c>
      <c r="V18" s="1">
        <v>3.6911999999999998</v>
      </c>
      <c r="W18" s="1">
        <v>3.6804000000000001</v>
      </c>
      <c r="X18" s="1">
        <v>2.613</v>
      </c>
      <c r="Y18" s="1">
        <v>6.5693999999999999</v>
      </c>
      <c r="Z18" s="1">
        <v>6.3945999999999996</v>
      </c>
      <c r="AA18" s="1">
        <v>4.7472000000000003</v>
      </c>
      <c r="AB18" s="1">
        <v>4.7465999999999999</v>
      </c>
      <c r="AC18" s="1">
        <v>4.9101999999999997</v>
      </c>
      <c r="AD18" s="1">
        <v>5.2624000000000004</v>
      </c>
      <c r="AE18" s="1">
        <v>7.0506000000000002</v>
      </c>
      <c r="AF18" s="1"/>
      <c r="AG18" s="1">
        <f>G18*Q18</f>
        <v>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8" t="s">
        <v>57</v>
      </c>
      <c r="B19" s="18" t="s">
        <v>37</v>
      </c>
      <c r="C19" s="18">
        <v>368.16399999999999</v>
      </c>
      <c r="D19" s="18">
        <v>1113.1780000000001</v>
      </c>
      <c r="E19" s="18">
        <v>430.59399999999999</v>
      </c>
      <c r="F19" s="18">
        <v>707.93799999999999</v>
      </c>
      <c r="G19" s="19">
        <v>1</v>
      </c>
      <c r="H19" s="18">
        <v>60</v>
      </c>
      <c r="I19" s="18" t="s">
        <v>38</v>
      </c>
      <c r="J19" s="18"/>
      <c r="K19" s="18">
        <v>432.5</v>
      </c>
      <c r="L19" s="18">
        <f t="shared" si="2"/>
        <v>-1.9060000000000059</v>
      </c>
      <c r="M19" s="18"/>
      <c r="N19" s="18"/>
      <c r="O19" s="18">
        <v>115.5959999999998</v>
      </c>
      <c r="P19" s="18">
        <f t="shared" si="3"/>
        <v>86.118799999999993</v>
      </c>
      <c r="Q19" s="20"/>
      <c r="R19" s="20"/>
      <c r="S19" s="18"/>
      <c r="T19" s="18">
        <f t="shared" si="4"/>
        <v>9.5627667826305043</v>
      </c>
      <c r="U19" s="18">
        <f t="shared" si="5"/>
        <v>9.5627667826305043</v>
      </c>
      <c r="V19" s="18">
        <v>106.4802</v>
      </c>
      <c r="W19" s="18">
        <v>123.089</v>
      </c>
      <c r="X19" s="18">
        <v>126.0908</v>
      </c>
      <c r="Y19" s="18">
        <v>119.1194</v>
      </c>
      <c r="Z19" s="18">
        <v>97.721800000000002</v>
      </c>
      <c r="AA19" s="18">
        <v>70.846599999999995</v>
      </c>
      <c r="AB19" s="18">
        <v>112.23180000000001</v>
      </c>
      <c r="AC19" s="18">
        <v>84.060400000000001</v>
      </c>
      <c r="AD19" s="18">
        <v>51.664999999999999</v>
      </c>
      <c r="AE19" s="18">
        <v>45.2928</v>
      </c>
      <c r="AF19" s="18" t="s">
        <v>58</v>
      </c>
      <c r="AG19" s="18">
        <f>G19*Q19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59</v>
      </c>
      <c r="B20" s="1" t="s">
        <v>37</v>
      </c>
      <c r="C20" s="1">
        <v>27.23</v>
      </c>
      <c r="D20" s="1">
        <v>31.928000000000001</v>
      </c>
      <c r="E20" s="1">
        <v>15.561</v>
      </c>
      <c r="F20" s="1">
        <v>42.539000000000001</v>
      </c>
      <c r="G20" s="8">
        <v>1</v>
      </c>
      <c r="H20" s="1">
        <v>60</v>
      </c>
      <c r="I20" s="1" t="s">
        <v>38</v>
      </c>
      <c r="J20" s="1"/>
      <c r="K20" s="1">
        <v>15.5</v>
      </c>
      <c r="L20" s="1">
        <f t="shared" si="2"/>
        <v>6.0999999999999943E-2</v>
      </c>
      <c r="M20" s="1"/>
      <c r="N20" s="1"/>
      <c r="O20" s="1">
        <v>0</v>
      </c>
      <c r="P20" s="1">
        <f t="shared" si="3"/>
        <v>3.1122000000000001</v>
      </c>
      <c r="Q20" s="5"/>
      <c r="R20" s="5"/>
      <c r="S20" s="1"/>
      <c r="T20" s="1">
        <f t="shared" si="4"/>
        <v>13.668466036887089</v>
      </c>
      <c r="U20" s="1">
        <f t="shared" si="5"/>
        <v>13.668466036887089</v>
      </c>
      <c r="V20" s="1">
        <v>3.6328</v>
      </c>
      <c r="W20" s="1">
        <v>4.3681999999999999</v>
      </c>
      <c r="X20" s="1">
        <v>4.0166000000000004</v>
      </c>
      <c r="Y20" s="1">
        <v>3.1436000000000002</v>
      </c>
      <c r="Z20" s="1">
        <v>2.2749999999999999</v>
      </c>
      <c r="AA20" s="1">
        <v>5.1387999999999998</v>
      </c>
      <c r="AB20" s="1">
        <v>4.9648000000000003</v>
      </c>
      <c r="AC20" s="1">
        <v>3.7004000000000001</v>
      </c>
      <c r="AD20" s="1">
        <v>4.2173999999999996</v>
      </c>
      <c r="AE20" s="1">
        <v>3.5501999999999998</v>
      </c>
      <c r="AF20" s="1"/>
      <c r="AG20" s="1">
        <f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60</v>
      </c>
      <c r="B21" s="15" t="s">
        <v>37</v>
      </c>
      <c r="C21" s="15">
        <v>77.781999999999996</v>
      </c>
      <c r="D21" s="15">
        <v>424.49400000000003</v>
      </c>
      <c r="E21" s="15">
        <v>112.295</v>
      </c>
      <c r="F21" s="15">
        <v>351.334</v>
      </c>
      <c r="G21" s="16">
        <v>1</v>
      </c>
      <c r="H21" s="15">
        <v>60</v>
      </c>
      <c r="I21" s="15" t="s">
        <v>38</v>
      </c>
      <c r="J21" s="15"/>
      <c r="K21" s="15">
        <v>118</v>
      </c>
      <c r="L21" s="15">
        <f t="shared" si="2"/>
        <v>-5.7049999999999983</v>
      </c>
      <c r="M21" s="15"/>
      <c r="N21" s="15"/>
      <c r="O21" s="15">
        <v>0</v>
      </c>
      <c r="P21" s="15">
        <f t="shared" si="3"/>
        <v>22.459</v>
      </c>
      <c r="Q21" s="17"/>
      <c r="R21" s="17"/>
      <c r="S21" s="15"/>
      <c r="T21" s="15">
        <f t="shared" si="4"/>
        <v>15.643350104635113</v>
      </c>
      <c r="U21" s="15">
        <f t="shared" si="5"/>
        <v>15.643350104635113</v>
      </c>
      <c r="V21" s="15">
        <v>25.966999999999999</v>
      </c>
      <c r="W21" s="15">
        <v>33.745600000000003</v>
      </c>
      <c r="X21" s="15">
        <v>36.382399999999997</v>
      </c>
      <c r="Y21" s="15">
        <v>29.8918</v>
      </c>
      <c r="Z21" s="15">
        <v>26.012799999999999</v>
      </c>
      <c r="AA21" s="15">
        <v>27.558399999999999</v>
      </c>
      <c r="AB21" s="15">
        <v>30.894400000000001</v>
      </c>
      <c r="AC21" s="15">
        <v>24.330400000000001</v>
      </c>
      <c r="AD21" s="15">
        <v>22.218</v>
      </c>
      <c r="AE21" s="15">
        <v>32.658999999999999</v>
      </c>
      <c r="AF21" s="15" t="s">
        <v>61</v>
      </c>
      <c r="AG21" s="15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62</v>
      </c>
      <c r="B22" s="15" t="s">
        <v>37</v>
      </c>
      <c r="C22" s="15">
        <v>76.704999999999998</v>
      </c>
      <c r="D22" s="15">
        <v>70.524000000000001</v>
      </c>
      <c r="E22" s="15">
        <v>51.808999999999997</v>
      </c>
      <c r="F22" s="15">
        <v>78.853999999999999</v>
      </c>
      <c r="G22" s="16">
        <v>1</v>
      </c>
      <c r="H22" s="15">
        <v>60</v>
      </c>
      <c r="I22" s="15" t="s">
        <v>38</v>
      </c>
      <c r="J22" s="15"/>
      <c r="K22" s="15">
        <v>51.76</v>
      </c>
      <c r="L22" s="15">
        <f t="shared" si="2"/>
        <v>4.8999999999999488E-2</v>
      </c>
      <c r="M22" s="15"/>
      <c r="N22" s="15"/>
      <c r="O22" s="15">
        <v>23.682400000000001</v>
      </c>
      <c r="P22" s="15">
        <f t="shared" si="3"/>
        <v>10.361799999999999</v>
      </c>
      <c r="Q22" s="17">
        <f t="shared" ref="Q21:Q22" si="7">12*P22-O22-F22</f>
        <v>21.805199999999985</v>
      </c>
      <c r="R22" s="17"/>
      <c r="S22" s="15"/>
      <c r="T22" s="15">
        <f t="shared" si="4"/>
        <v>12</v>
      </c>
      <c r="U22" s="15">
        <f t="shared" si="5"/>
        <v>9.8956165917118657</v>
      </c>
      <c r="V22" s="15">
        <v>9.8385999999999996</v>
      </c>
      <c r="W22" s="15">
        <v>9.8447999999999993</v>
      </c>
      <c r="X22" s="15">
        <v>9.4893999999999998</v>
      </c>
      <c r="Y22" s="15">
        <v>14.4114</v>
      </c>
      <c r="Z22" s="15">
        <v>14.2376</v>
      </c>
      <c r="AA22" s="15">
        <v>9.9025999999999996</v>
      </c>
      <c r="AB22" s="15">
        <v>11.4842</v>
      </c>
      <c r="AC22" s="15">
        <v>9.3140000000000001</v>
      </c>
      <c r="AD22" s="15">
        <v>8.7748000000000008</v>
      </c>
      <c r="AE22" s="15">
        <v>2.2772000000000001</v>
      </c>
      <c r="AF22" s="15" t="s">
        <v>39</v>
      </c>
      <c r="AG22" s="15">
        <f>G22*Q22</f>
        <v>21.805199999999985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8" t="s">
        <v>63</v>
      </c>
      <c r="B23" s="18" t="s">
        <v>37</v>
      </c>
      <c r="C23" s="18">
        <v>34.036000000000001</v>
      </c>
      <c r="D23" s="18">
        <v>148.983</v>
      </c>
      <c r="E23" s="18">
        <v>35.71</v>
      </c>
      <c r="F23" s="18">
        <v>145.14099999999999</v>
      </c>
      <c r="G23" s="19">
        <v>1</v>
      </c>
      <c r="H23" s="18">
        <v>60</v>
      </c>
      <c r="I23" s="18" t="s">
        <v>38</v>
      </c>
      <c r="J23" s="18"/>
      <c r="K23" s="18">
        <v>40.6</v>
      </c>
      <c r="L23" s="18">
        <f t="shared" si="2"/>
        <v>-4.8900000000000006</v>
      </c>
      <c r="M23" s="18"/>
      <c r="N23" s="18"/>
      <c r="O23" s="18">
        <v>0</v>
      </c>
      <c r="P23" s="18">
        <f t="shared" si="3"/>
        <v>7.1420000000000003</v>
      </c>
      <c r="Q23" s="20"/>
      <c r="R23" s="20"/>
      <c r="S23" s="18"/>
      <c r="T23" s="18">
        <f t="shared" si="4"/>
        <v>20.32217866143937</v>
      </c>
      <c r="U23" s="18">
        <f t="shared" si="5"/>
        <v>20.32217866143937</v>
      </c>
      <c r="V23" s="18">
        <v>10.839</v>
      </c>
      <c r="W23" s="18">
        <v>21.087199999999999</v>
      </c>
      <c r="X23" s="18">
        <v>20.3752</v>
      </c>
      <c r="Y23" s="18">
        <v>15.800800000000001</v>
      </c>
      <c r="Z23" s="18">
        <v>15.2666</v>
      </c>
      <c r="AA23" s="18">
        <v>18.239000000000001</v>
      </c>
      <c r="AB23" s="18">
        <v>18.058199999999999</v>
      </c>
      <c r="AC23" s="18">
        <v>10.784800000000001</v>
      </c>
      <c r="AD23" s="18">
        <v>8.3469999999999995</v>
      </c>
      <c r="AE23" s="18">
        <v>4.0414000000000003</v>
      </c>
      <c r="AF23" s="18" t="s">
        <v>58</v>
      </c>
      <c r="AG23" s="18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64</v>
      </c>
      <c r="B24" s="15" t="s">
        <v>37</v>
      </c>
      <c r="C24" s="15">
        <v>81.260000000000005</v>
      </c>
      <c r="D24" s="15">
        <v>123.14700000000001</v>
      </c>
      <c r="E24" s="15">
        <v>61.475000000000001</v>
      </c>
      <c r="F24" s="15">
        <v>127.101</v>
      </c>
      <c r="G24" s="16">
        <v>1</v>
      </c>
      <c r="H24" s="15">
        <v>60</v>
      </c>
      <c r="I24" s="15" t="s">
        <v>38</v>
      </c>
      <c r="J24" s="15"/>
      <c r="K24" s="15">
        <v>61.5</v>
      </c>
      <c r="L24" s="15">
        <f t="shared" si="2"/>
        <v>-2.4999999999998579E-2</v>
      </c>
      <c r="M24" s="15"/>
      <c r="N24" s="15"/>
      <c r="O24" s="15">
        <v>0</v>
      </c>
      <c r="P24" s="15">
        <f t="shared" si="3"/>
        <v>12.295</v>
      </c>
      <c r="Q24" s="17">
        <f>12*P24-O24-F24</f>
        <v>20.438999999999993</v>
      </c>
      <c r="R24" s="17"/>
      <c r="S24" s="15"/>
      <c r="T24" s="15">
        <f t="shared" si="4"/>
        <v>12</v>
      </c>
      <c r="U24" s="15">
        <f t="shared" si="5"/>
        <v>10.337616917446116</v>
      </c>
      <c r="V24" s="15">
        <v>11.582800000000001</v>
      </c>
      <c r="W24" s="15">
        <v>13.6424</v>
      </c>
      <c r="X24" s="15">
        <v>12.067600000000001</v>
      </c>
      <c r="Y24" s="15">
        <v>7.1962000000000002</v>
      </c>
      <c r="Z24" s="15">
        <v>8.4280000000000008</v>
      </c>
      <c r="AA24" s="15">
        <v>15.796799999999999</v>
      </c>
      <c r="AB24" s="15">
        <v>16.840800000000002</v>
      </c>
      <c r="AC24" s="15">
        <v>12.359</v>
      </c>
      <c r="AD24" s="15">
        <v>11.8392</v>
      </c>
      <c r="AE24" s="15">
        <v>12.8748</v>
      </c>
      <c r="AF24" s="15" t="s">
        <v>39</v>
      </c>
      <c r="AG24" s="15">
        <f>G24*Q24</f>
        <v>20.438999999999993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1" t="s">
        <v>65</v>
      </c>
      <c r="B25" s="11" t="s">
        <v>37</v>
      </c>
      <c r="C25" s="11"/>
      <c r="D25" s="11"/>
      <c r="E25" s="11"/>
      <c r="F25" s="11"/>
      <c r="G25" s="12">
        <v>0</v>
      </c>
      <c r="H25" s="11">
        <v>30</v>
      </c>
      <c r="I25" s="11" t="s">
        <v>38</v>
      </c>
      <c r="J25" s="11"/>
      <c r="K25" s="11"/>
      <c r="L25" s="11">
        <f t="shared" si="2"/>
        <v>0</v>
      </c>
      <c r="M25" s="11"/>
      <c r="N25" s="11"/>
      <c r="O25" s="11">
        <v>0</v>
      </c>
      <c r="P25" s="11">
        <f t="shared" si="3"/>
        <v>0</v>
      </c>
      <c r="Q25" s="13"/>
      <c r="R25" s="13"/>
      <c r="S25" s="11"/>
      <c r="T25" s="11" t="e">
        <f t="shared" si="4"/>
        <v>#DIV/0!</v>
      </c>
      <c r="U25" s="11" t="e">
        <f t="shared" si="5"/>
        <v>#DIV/0!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 t="s">
        <v>66</v>
      </c>
      <c r="AG25" s="1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67</v>
      </c>
      <c r="B26" s="1" t="s">
        <v>37</v>
      </c>
      <c r="C26" s="1">
        <v>50.731000000000002</v>
      </c>
      <c r="D26" s="1">
        <v>114.955</v>
      </c>
      <c r="E26" s="1">
        <v>61.113999999999997</v>
      </c>
      <c r="F26" s="1">
        <v>65.525000000000006</v>
      </c>
      <c r="G26" s="8">
        <v>1</v>
      </c>
      <c r="H26" s="1">
        <v>30</v>
      </c>
      <c r="I26" s="1" t="s">
        <v>38</v>
      </c>
      <c r="J26" s="1"/>
      <c r="K26" s="1">
        <v>60.7</v>
      </c>
      <c r="L26" s="1">
        <f t="shared" si="2"/>
        <v>0.41399999999999437</v>
      </c>
      <c r="M26" s="1"/>
      <c r="N26" s="1"/>
      <c r="O26" s="1">
        <v>72.198399999999978</v>
      </c>
      <c r="P26" s="1">
        <f t="shared" si="3"/>
        <v>12.222799999999999</v>
      </c>
      <c r="Q26" s="5"/>
      <c r="R26" s="5"/>
      <c r="S26" s="1"/>
      <c r="T26" s="1">
        <f t="shared" si="4"/>
        <v>11.267745524757009</v>
      </c>
      <c r="U26" s="1">
        <f t="shared" si="5"/>
        <v>11.267745524757009</v>
      </c>
      <c r="V26" s="1">
        <v>15.3064</v>
      </c>
      <c r="W26" s="1">
        <v>18.569600000000001</v>
      </c>
      <c r="X26" s="1">
        <v>19.45</v>
      </c>
      <c r="Y26" s="1">
        <v>17.203199999999999</v>
      </c>
      <c r="Z26" s="1">
        <v>11.179399999999999</v>
      </c>
      <c r="AA26" s="1">
        <v>18.6492</v>
      </c>
      <c r="AB26" s="1">
        <v>26.089200000000002</v>
      </c>
      <c r="AC26" s="1">
        <v>15.828799999999999</v>
      </c>
      <c r="AD26" s="1">
        <v>9.8486000000000011</v>
      </c>
      <c r="AE26" s="1">
        <v>8.1230000000000011</v>
      </c>
      <c r="AF26" s="1"/>
      <c r="AG26" s="1">
        <f>G26*Q26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37</v>
      </c>
      <c r="C27" s="1">
        <v>138.46100000000001</v>
      </c>
      <c r="D27" s="1">
        <v>214.73500000000001</v>
      </c>
      <c r="E27" s="1">
        <v>150.32</v>
      </c>
      <c r="F27" s="1">
        <v>92.254999999999995</v>
      </c>
      <c r="G27" s="8">
        <v>1</v>
      </c>
      <c r="H27" s="1">
        <v>30</v>
      </c>
      <c r="I27" s="1" t="s">
        <v>38</v>
      </c>
      <c r="J27" s="1"/>
      <c r="K27" s="1">
        <v>155.19999999999999</v>
      </c>
      <c r="L27" s="1">
        <f t="shared" si="2"/>
        <v>-4.8799999999999955</v>
      </c>
      <c r="M27" s="1"/>
      <c r="N27" s="1"/>
      <c r="O27" s="1">
        <v>166.21219999999991</v>
      </c>
      <c r="P27" s="1">
        <f t="shared" si="3"/>
        <v>30.064</v>
      </c>
      <c r="Q27" s="5">
        <f t="shared" ref="Q26:Q27" si="8">11*P27-O27-F27</f>
        <v>72.236800000000102</v>
      </c>
      <c r="R27" s="5"/>
      <c r="S27" s="1"/>
      <c r="T27" s="1">
        <f t="shared" si="4"/>
        <v>11.000000000000002</v>
      </c>
      <c r="U27" s="1">
        <f t="shared" si="5"/>
        <v>8.5972325705162298</v>
      </c>
      <c r="V27" s="1">
        <v>30.851600000000001</v>
      </c>
      <c r="W27" s="1">
        <v>12.9824</v>
      </c>
      <c r="X27" s="1">
        <v>14.2888</v>
      </c>
      <c r="Y27" s="1">
        <v>24.3264</v>
      </c>
      <c r="Z27" s="1">
        <v>22.954000000000001</v>
      </c>
      <c r="AA27" s="1">
        <v>15.523999999999999</v>
      </c>
      <c r="AB27" s="1">
        <v>17.735600000000002</v>
      </c>
      <c r="AC27" s="1">
        <v>16.4602</v>
      </c>
      <c r="AD27" s="1">
        <v>14.284000000000001</v>
      </c>
      <c r="AE27" s="1">
        <v>10.55</v>
      </c>
      <c r="AF27" s="1"/>
      <c r="AG27" s="1">
        <f>G27*Q27</f>
        <v>72.236800000000102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69</v>
      </c>
      <c r="B28" s="11" t="s">
        <v>37</v>
      </c>
      <c r="C28" s="11"/>
      <c r="D28" s="11"/>
      <c r="E28" s="11"/>
      <c r="F28" s="11"/>
      <c r="G28" s="12">
        <v>0</v>
      </c>
      <c r="H28" s="11">
        <v>45</v>
      </c>
      <c r="I28" s="11" t="s">
        <v>38</v>
      </c>
      <c r="J28" s="11"/>
      <c r="K28" s="11"/>
      <c r="L28" s="11">
        <f t="shared" si="2"/>
        <v>0</v>
      </c>
      <c r="M28" s="11"/>
      <c r="N28" s="11"/>
      <c r="O28" s="11">
        <v>0</v>
      </c>
      <c r="P28" s="11">
        <f t="shared" si="3"/>
        <v>0</v>
      </c>
      <c r="Q28" s="13"/>
      <c r="R28" s="13"/>
      <c r="S28" s="11"/>
      <c r="T28" s="11" t="e">
        <f t="shared" si="4"/>
        <v>#DIV/0!</v>
      </c>
      <c r="U28" s="11" t="e">
        <f t="shared" si="5"/>
        <v>#DIV/0!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 t="s">
        <v>66</v>
      </c>
      <c r="AG28" s="1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70</v>
      </c>
      <c r="B29" s="1" t="s">
        <v>37</v>
      </c>
      <c r="C29" s="1">
        <v>23.956</v>
      </c>
      <c r="D29" s="1">
        <v>43.375999999999998</v>
      </c>
      <c r="E29" s="1">
        <v>14.821999999999999</v>
      </c>
      <c r="F29" s="1">
        <v>46.722000000000001</v>
      </c>
      <c r="G29" s="8">
        <v>1</v>
      </c>
      <c r="H29" s="1">
        <v>40</v>
      </c>
      <c r="I29" s="1" t="s">
        <v>38</v>
      </c>
      <c r="J29" s="1"/>
      <c r="K29" s="1">
        <v>13.1</v>
      </c>
      <c r="L29" s="1">
        <f t="shared" si="2"/>
        <v>1.7219999999999995</v>
      </c>
      <c r="M29" s="1"/>
      <c r="N29" s="1"/>
      <c r="O29" s="1">
        <v>0</v>
      </c>
      <c r="P29" s="1">
        <f t="shared" si="3"/>
        <v>2.9643999999999999</v>
      </c>
      <c r="Q29" s="5"/>
      <c r="R29" s="5"/>
      <c r="S29" s="1"/>
      <c r="T29" s="1">
        <f t="shared" si="4"/>
        <v>15.761030900013495</v>
      </c>
      <c r="U29" s="1">
        <f t="shared" si="5"/>
        <v>15.761030900013495</v>
      </c>
      <c r="V29" s="1">
        <v>2.9643999999999999</v>
      </c>
      <c r="W29" s="1">
        <v>3.8563999999999998</v>
      </c>
      <c r="X29" s="1">
        <v>6.1416000000000004</v>
      </c>
      <c r="Y29" s="1">
        <v>5.3170000000000002</v>
      </c>
      <c r="Z29" s="1">
        <v>3.0318000000000001</v>
      </c>
      <c r="AA29" s="1">
        <v>2.5213999999999999</v>
      </c>
      <c r="AB29" s="1">
        <v>3.1156000000000001</v>
      </c>
      <c r="AC29" s="1">
        <v>3.5129999999999999</v>
      </c>
      <c r="AD29" s="1">
        <v>3.2187999999999999</v>
      </c>
      <c r="AE29" s="1">
        <v>-0.13639999999999999</v>
      </c>
      <c r="AF29" s="1"/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37</v>
      </c>
      <c r="C30" s="1">
        <v>45.094000000000001</v>
      </c>
      <c r="D30" s="1">
        <v>29.032</v>
      </c>
      <c r="E30" s="1">
        <v>6.8659999999999997</v>
      </c>
      <c r="F30" s="1">
        <v>55.45</v>
      </c>
      <c r="G30" s="8">
        <v>1</v>
      </c>
      <c r="H30" s="1">
        <v>30</v>
      </c>
      <c r="I30" s="1" t="s">
        <v>38</v>
      </c>
      <c r="J30" s="1"/>
      <c r="K30" s="1">
        <v>6.5</v>
      </c>
      <c r="L30" s="1">
        <f t="shared" si="2"/>
        <v>0.36599999999999966</v>
      </c>
      <c r="M30" s="1"/>
      <c r="N30" s="1"/>
      <c r="O30" s="1">
        <v>0</v>
      </c>
      <c r="P30" s="1">
        <f t="shared" si="3"/>
        <v>1.3732</v>
      </c>
      <c r="Q30" s="5"/>
      <c r="R30" s="5"/>
      <c r="S30" s="1"/>
      <c r="T30" s="1">
        <f t="shared" si="4"/>
        <v>40.380133993591613</v>
      </c>
      <c r="U30" s="1">
        <f t="shared" si="5"/>
        <v>40.380133993591613</v>
      </c>
      <c r="V30" s="1">
        <v>1.6639999999999999</v>
      </c>
      <c r="W30" s="1">
        <v>6.3507999999999996</v>
      </c>
      <c r="X30" s="1">
        <v>5.7728000000000002</v>
      </c>
      <c r="Y30" s="1">
        <v>3.4988000000000001</v>
      </c>
      <c r="Z30" s="1">
        <v>4.6845999999999997</v>
      </c>
      <c r="AA30" s="1">
        <v>7.1407999999999996</v>
      </c>
      <c r="AB30" s="1">
        <v>6.8135999999999992</v>
      </c>
      <c r="AC30" s="1">
        <v>3.8382000000000001</v>
      </c>
      <c r="AD30" s="1">
        <v>3.5663999999999998</v>
      </c>
      <c r="AE30" s="1">
        <v>2.0619999999999998</v>
      </c>
      <c r="AF30" s="22" t="s">
        <v>148</v>
      </c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37</v>
      </c>
      <c r="C31" s="1">
        <v>70.611000000000004</v>
      </c>
      <c r="D31" s="1">
        <v>141.34399999999999</v>
      </c>
      <c r="E31" s="1">
        <v>65.936000000000007</v>
      </c>
      <c r="F31" s="1">
        <v>119.994</v>
      </c>
      <c r="G31" s="8">
        <v>1</v>
      </c>
      <c r="H31" s="1">
        <v>50</v>
      </c>
      <c r="I31" s="1" t="s">
        <v>38</v>
      </c>
      <c r="J31" s="1"/>
      <c r="K31" s="1">
        <v>69.099999999999994</v>
      </c>
      <c r="L31" s="1">
        <f t="shared" si="2"/>
        <v>-3.1639999999999873</v>
      </c>
      <c r="M31" s="1"/>
      <c r="N31" s="1"/>
      <c r="O31" s="1">
        <v>0</v>
      </c>
      <c r="P31" s="1">
        <f t="shared" si="3"/>
        <v>13.187200000000001</v>
      </c>
      <c r="Q31" s="5">
        <f t="shared" ref="Q29:Q51" si="9">11*P31-O31-F31</f>
        <v>25.065200000000004</v>
      </c>
      <c r="R31" s="5"/>
      <c r="S31" s="1"/>
      <c r="T31" s="1">
        <f t="shared" si="4"/>
        <v>11</v>
      </c>
      <c r="U31" s="1">
        <f t="shared" si="5"/>
        <v>9.0992780878427553</v>
      </c>
      <c r="V31" s="1">
        <v>7.0721999999999996</v>
      </c>
      <c r="W31" s="1">
        <v>7.6275999999999993</v>
      </c>
      <c r="X31" s="1">
        <v>18.778199999999998</v>
      </c>
      <c r="Y31" s="1">
        <v>21.281600000000001</v>
      </c>
      <c r="Z31" s="1">
        <v>12.0596</v>
      </c>
      <c r="AA31" s="1">
        <v>20.6554</v>
      </c>
      <c r="AB31" s="1">
        <v>23.596800000000002</v>
      </c>
      <c r="AC31" s="1">
        <v>17.353400000000001</v>
      </c>
      <c r="AD31" s="1">
        <v>13.5602</v>
      </c>
      <c r="AE31" s="1">
        <v>10.616</v>
      </c>
      <c r="AF31" s="1"/>
      <c r="AG31" s="1">
        <f>G31*Q31</f>
        <v>25.065200000000004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37</v>
      </c>
      <c r="C32" s="1">
        <v>91.608999999999995</v>
      </c>
      <c r="D32" s="1">
        <v>27.555</v>
      </c>
      <c r="E32" s="1">
        <v>42.738999999999997</v>
      </c>
      <c r="F32" s="1">
        <v>54.180999999999997</v>
      </c>
      <c r="G32" s="8">
        <v>1</v>
      </c>
      <c r="H32" s="1">
        <v>50</v>
      </c>
      <c r="I32" s="1" t="s">
        <v>38</v>
      </c>
      <c r="J32" s="1"/>
      <c r="K32" s="1">
        <v>40.700000000000003</v>
      </c>
      <c r="L32" s="1">
        <f t="shared" si="2"/>
        <v>2.0389999999999944</v>
      </c>
      <c r="M32" s="1"/>
      <c r="N32" s="1"/>
      <c r="O32" s="1">
        <v>0</v>
      </c>
      <c r="P32" s="1">
        <f t="shared" si="3"/>
        <v>8.5477999999999987</v>
      </c>
      <c r="Q32" s="5">
        <f t="shared" si="9"/>
        <v>39.844799999999992</v>
      </c>
      <c r="R32" s="5"/>
      <c r="S32" s="1"/>
      <c r="T32" s="1">
        <f t="shared" si="4"/>
        <v>11</v>
      </c>
      <c r="U32" s="1">
        <f t="shared" si="5"/>
        <v>6.3385900465616887</v>
      </c>
      <c r="V32" s="1">
        <v>7.2493999999999996</v>
      </c>
      <c r="W32" s="1">
        <v>9.1093999999999991</v>
      </c>
      <c r="X32" s="1">
        <v>8.5602</v>
      </c>
      <c r="Y32" s="1">
        <v>1.3049999999999999</v>
      </c>
      <c r="Z32" s="1">
        <v>0.74099999999999999</v>
      </c>
      <c r="AA32" s="1">
        <v>12.202999999999999</v>
      </c>
      <c r="AB32" s="1">
        <v>14.78</v>
      </c>
      <c r="AC32" s="1">
        <v>5.8310000000000004</v>
      </c>
      <c r="AD32" s="1">
        <v>3.0691999999999999</v>
      </c>
      <c r="AE32" s="1">
        <v>8.7701999999999991</v>
      </c>
      <c r="AF32" s="1"/>
      <c r="AG32" s="1">
        <f>G32*Q32</f>
        <v>39.844799999999992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75</v>
      </c>
      <c r="B33" s="1" t="s">
        <v>45</v>
      </c>
      <c r="C33" s="1">
        <v>719</v>
      </c>
      <c r="D33" s="1">
        <v>702</v>
      </c>
      <c r="E33" s="1">
        <v>408</v>
      </c>
      <c r="F33" s="1">
        <v>979</v>
      </c>
      <c r="G33" s="8">
        <v>0.4</v>
      </c>
      <c r="H33" s="1">
        <v>45</v>
      </c>
      <c r="I33" s="1" t="s">
        <v>38</v>
      </c>
      <c r="J33" s="1"/>
      <c r="K33" s="1">
        <v>411</v>
      </c>
      <c r="L33" s="1">
        <f t="shared" si="2"/>
        <v>-3</v>
      </c>
      <c r="M33" s="1"/>
      <c r="N33" s="1"/>
      <c r="O33" s="1">
        <v>0</v>
      </c>
      <c r="P33" s="1">
        <f t="shared" si="3"/>
        <v>81.599999999999994</v>
      </c>
      <c r="Q33" s="5"/>
      <c r="R33" s="5"/>
      <c r="S33" s="1"/>
      <c r="T33" s="1">
        <f t="shared" si="4"/>
        <v>11.997549019607844</v>
      </c>
      <c r="U33" s="1">
        <f t="shared" si="5"/>
        <v>11.997549019607844</v>
      </c>
      <c r="V33" s="1">
        <v>75.8</v>
      </c>
      <c r="W33" s="1">
        <v>124</v>
      </c>
      <c r="X33" s="1">
        <v>105</v>
      </c>
      <c r="Y33" s="1">
        <v>28.8</v>
      </c>
      <c r="Z33" s="1">
        <v>50.8</v>
      </c>
      <c r="AA33" s="1">
        <v>131.6</v>
      </c>
      <c r="AB33" s="1">
        <v>128.6</v>
      </c>
      <c r="AC33" s="1">
        <v>86</v>
      </c>
      <c r="AD33" s="1">
        <v>81.599999999999994</v>
      </c>
      <c r="AE33" s="1">
        <v>103.6</v>
      </c>
      <c r="AF33" s="1" t="s">
        <v>42</v>
      </c>
      <c r="AG33" s="1">
        <f>G33*Q33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76</v>
      </c>
      <c r="B34" s="1" t="s">
        <v>45</v>
      </c>
      <c r="C34" s="1">
        <v>178</v>
      </c>
      <c r="D34" s="1">
        <v>109</v>
      </c>
      <c r="E34" s="1">
        <v>126</v>
      </c>
      <c r="F34" s="1">
        <v>151</v>
      </c>
      <c r="G34" s="8">
        <v>0.45</v>
      </c>
      <c r="H34" s="1">
        <v>50</v>
      </c>
      <c r="I34" s="10" t="s">
        <v>41</v>
      </c>
      <c r="J34" s="1"/>
      <c r="K34" s="1">
        <v>136</v>
      </c>
      <c r="L34" s="1">
        <f t="shared" si="2"/>
        <v>-10</v>
      </c>
      <c r="M34" s="1"/>
      <c r="N34" s="1"/>
      <c r="O34" s="1">
        <v>27</v>
      </c>
      <c r="P34" s="1">
        <f t="shared" si="3"/>
        <v>25.2</v>
      </c>
      <c r="Q34" s="5">
        <f t="shared" si="9"/>
        <v>99.199999999999989</v>
      </c>
      <c r="R34" s="5"/>
      <c r="S34" s="1"/>
      <c r="T34" s="1">
        <f t="shared" si="4"/>
        <v>11</v>
      </c>
      <c r="U34" s="1">
        <f t="shared" si="5"/>
        <v>7.0634920634920633</v>
      </c>
      <c r="V34" s="1">
        <v>22</v>
      </c>
      <c r="W34" s="1">
        <v>25</v>
      </c>
      <c r="X34" s="1">
        <v>24.6</v>
      </c>
      <c r="Y34" s="1">
        <v>29.2</v>
      </c>
      <c r="Z34" s="1">
        <v>29</v>
      </c>
      <c r="AA34" s="1">
        <v>24.2</v>
      </c>
      <c r="AB34" s="1">
        <v>21.8</v>
      </c>
      <c r="AC34" s="1">
        <v>23</v>
      </c>
      <c r="AD34" s="1">
        <v>19.600000000000001</v>
      </c>
      <c r="AE34" s="1">
        <v>14.2</v>
      </c>
      <c r="AF34" s="1" t="s">
        <v>42</v>
      </c>
      <c r="AG34" s="1">
        <f>G34*Q34</f>
        <v>44.639999999999993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5" t="s">
        <v>77</v>
      </c>
      <c r="B35" s="15" t="s">
        <v>45</v>
      </c>
      <c r="C35" s="15">
        <v>215</v>
      </c>
      <c r="D35" s="15">
        <v>1285</v>
      </c>
      <c r="E35" s="15">
        <v>367</v>
      </c>
      <c r="F35" s="15">
        <v>1063</v>
      </c>
      <c r="G35" s="16">
        <v>0.4</v>
      </c>
      <c r="H35" s="15">
        <v>45</v>
      </c>
      <c r="I35" s="15" t="s">
        <v>38</v>
      </c>
      <c r="J35" s="15"/>
      <c r="K35" s="15">
        <v>385</v>
      </c>
      <c r="L35" s="15">
        <f t="shared" si="2"/>
        <v>-18</v>
      </c>
      <c r="M35" s="15"/>
      <c r="N35" s="15"/>
      <c r="O35" s="15">
        <v>0</v>
      </c>
      <c r="P35" s="15">
        <f t="shared" si="3"/>
        <v>73.400000000000006</v>
      </c>
      <c r="Q35" s="17"/>
      <c r="R35" s="17"/>
      <c r="S35" s="15"/>
      <c r="T35" s="15">
        <f t="shared" si="4"/>
        <v>14.482288828337873</v>
      </c>
      <c r="U35" s="15">
        <f t="shared" si="5"/>
        <v>14.482288828337873</v>
      </c>
      <c r="V35" s="15">
        <v>67</v>
      </c>
      <c r="W35" s="15">
        <v>101.8</v>
      </c>
      <c r="X35" s="15">
        <v>91.2</v>
      </c>
      <c r="Y35" s="15">
        <v>51</v>
      </c>
      <c r="Z35" s="15">
        <v>69</v>
      </c>
      <c r="AA35" s="15">
        <v>87</v>
      </c>
      <c r="AB35" s="15">
        <v>80.2</v>
      </c>
      <c r="AC35" s="15">
        <v>74.599999999999994</v>
      </c>
      <c r="AD35" s="15">
        <v>73.8</v>
      </c>
      <c r="AE35" s="15">
        <v>78</v>
      </c>
      <c r="AF35" s="23" t="s">
        <v>39</v>
      </c>
      <c r="AG35" s="15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78</v>
      </c>
      <c r="B36" s="1" t="s">
        <v>37</v>
      </c>
      <c r="C36" s="1">
        <v>72.42</v>
      </c>
      <c r="D36" s="1">
        <v>76.355999999999995</v>
      </c>
      <c r="E36" s="1">
        <v>24.366</v>
      </c>
      <c r="F36" s="1">
        <v>109.458</v>
      </c>
      <c r="G36" s="8">
        <v>1</v>
      </c>
      <c r="H36" s="1">
        <v>45</v>
      </c>
      <c r="I36" s="1" t="s">
        <v>38</v>
      </c>
      <c r="J36" s="1"/>
      <c r="K36" s="1">
        <v>31.6</v>
      </c>
      <c r="L36" s="1">
        <f t="shared" si="2"/>
        <v>-7.2340000000000018</v>
      </c>
      <c r="M36" s="1"/>
      <c r="N36" s="1"/>
      <c r="O36" s="1">
        <v>0</v>
      </c>
      <c r="P36" s="1">
        <f t="shared" si="3"/>
        <v>4.8731999999999998</v>
      </c>
      <c r="Q36" s="5"/>
      <c r="R36" s="5"/>
      <c r="S36" s="1"/>
      <c r="T36" s="1">
        <f t="shared" si="4"/>
        <v>22.461216449150456</v>
      </c>
      <c r="U36" s="1">
        <f t="shared" si="5"/>
        <v>22.461216449150456</v>
      </c>
      <c r="V36" s="1">
        <v>6.6906000000000008</v>
      </c>
      <c r="W36" s="1">
        <v>10.616</v>
      </c>
      <c r="X36" s="1">
        <v>10.249000000000001</v>
      </c>
      <c r="Y36" s="1">
        <v>12.419</v>
      </c>
      <c r="Z36" s="1">
        <v>12.277200000000001</v>
      </c>
      <c r="AA36" s="1">
        <v>10.392799999999999</v>
      </c>
      <c r="AB36" s="1">
        <v>13.1028</v>
      </c>
      <c r="AC36" s="1">
        <v>8.7489999999999988</v>
      </c>
      <c r="AD36" s="1">
        <v>9.2010000000000005</v>
      </c>
      <c r="AE36" s="1">
        <v>10.602600000000001</v>
      </c>
      <c r="AF36" s="24" t="s">
        <v>73</v>
      </c>
      <c r="AG36" s="1">
        <f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80</v>
      </c>
      <c r="B37" s="1" t="s">
        <v>45</v>
      </c>
      <c r="C37" s="1"/>
      <c r="D37" s="1"/>
      <c r="E37" s="1">
        <v>-4</v>
      </c>
      <c r="F37" s="1"/>
      <c r="G37" s="8">
        <v>0.45</v>
      </c>
      <c r="H37" s="1">
        <v>45</v>
      </c>
      <c r="I37" s="1" t="s">
        <v>38</v>
      </c>
      <c r="J37" s="1"/>
      <c r="K37" s="1">
        <v>7</v>
      </c>
      <c r="L37" s="1">
        <f t="shared" si="2"/>
        <v>-11</v>
      </c>
      <c r="M37" s="1"/>
      <c r="N37" s="1"/>
      <c r="O37" s="10"/>
      <c r="P37" s="1">
        <f t="shared" si="3"/>
        <v>-0.8</v>
      </c>
      <c r="Q37" s="14">
        <v>10</v>
      </c>
      <c r="R37" s="5"/>
      <c r="S37" s="1"/>
      <c r="T37" s="1">
        <f t="shared" si="4"/>
        <v>-12.5</v>
      </c>
      <c r="U37" s="1">
        <f t="shared" si="5"/>
        <v>0</v>
      </c>
      <c r="V37" s="1">
        <v>-0.8</v>
      </c>
      <c r="W37" s="1">
        <v>-0.2</v>
      </c>
      <c r="X37" s="1">
        <v>-0.2</v>
      </c>
      <c r="Y37" s="1">
        <v>-0.4</v>
      </c>
      <c r="Z37" s="1">
        <v>1</v>
      </c>
      <c r="AA37" s="1">
        <v>9</v>
      </c>
      <c r="AB37" s="1">
        <v>10</v>
      </c>
      <c r="AC37" s="1">
        <v>7.8</v>
      </c>
      <c r="AD37" s="1">
        <v>6.8</v>
      </c>
      <c r="AE37" s="1">
        <v>7.4</v>
      </c>
      <c r="AF37" s="10" t="s">
        <v>81</v>
      </c>
      <c r="AG37" s="1">
        <f>G37*Q37</f>
        <v>4.5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82</v>
      </c>
      <c r="B38" s="1" t="s">
        <v>45</v>
      </c>
      <c r="C38" s="1">
        <v>119</v>
      </c>
      <c r="D38" s="1">
        <v>264</v>
      </c>
      <c r="E38" s="1">
        <v>107</v>
      </c>
      <c r="F38" s="1">
        <v>261</v>
      </c>
      <c r="G38" s="8">
        <v>0.35</v>
      </c>
      <c r="H38" s="1">
        <v>40</v>
      </c>
      <c r="I38" s="1" t="s">
        <v>38</v>
      </c>
      <c r="J38" s="1"/>
      <c r="K38" s="1">
        <v>111</v>
      </c>
      <c r="L38" s="1">
        <f t="shared" ref="L38:L69" si="10">E38-K38</f>
        <v>-4</v>
      </c>
      <c r="M38" s="1"/>
      <c r="N38" s="1"/>
      <c r="O38" s="1">
        <v>0</v>
      </c>
      <c r="P38" s="1">
        <f t="shared" si="3"/>
        <v>21.4</v>
      </c>
      <c r="Q38" s="5"/>
      <c r="R38" s="5"/>
      <c r="S38" s="1"/>
      <c r="T38" s="1">
        <f t="shared" si="4"/>
        <v>12.196261682242991</v>
      </c>
      <c r="U38" s="1">
        <f t="shared" si="5"/>
        <v>12.196261682242991</v>
      </c>
      <c r="V38" s="1">
        <v>19.600000000000001</v>
      </c>
      <c r="W38" s="1">
        <v>34.200000000000003</v>
      </c>
      <c r="X38" s="1">
        <v>31</v>
      </c>
      <c r="Y38" s="1">
        <v>5.2</v>
      </c>
      <c r="Z38" s="1">
        <v>2.2000000000000002</v>
      </c>
      <c r="AA38" s="1">
        <v>28</v>
      </c>
      <c r="AB38" s="1">
        <v>33.4</v>
      </c>
      <c r="AC38" s="1">
        <v>19.2</v>
      </c>
      <c r="AD38" s="1">
        <v>17</v>
      </c>
      <c r="AE38" s="1">
        <v>26.2</v>
      </c>
      <c r="AF38" s="1" t="s">
        <v>42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83</v>
      </c>
      <c r="B39" s="1" t="s">
        <v>37</v>
      </c>
      <c r="C39" s="1">
        <v>100.267</v>
      </c>
      <c r="D39" s="1">
        <v>124.869</v>
      </c>
      <c r="E39" s="1">
        <v>67.191999999999993</v>
      </c>
      <c r="F39" s="1">
        <v>125.10899999999999</v>
      </c>
      <c r="G39" s="8">
        <v>1</v>
      </c>
      <c r="H39" s="1">
        <v>40</v>
      </c>
      <c r="I39" s="1" t="s">
        <v>38</v>
      </c>
      <c r="J39" s="1"/>
      <c r="K39" s="1">
        <v>81.251000000000005</v>
      </c>
      <c r="L39" s="1">
        <f t="shared" si="10"/>
        <v>-14.059000000000012</v>
      </c>
      <c r="M39" s="1"/>
      <c r="N39" s="1"/>
      <c r="O39" s="1">
        <v>0</v>
      </c>
      <c r="P39" s="1">
        <f t="shared" si="3"/>
        <v>13.438399999999998</v>
      </c>
      <c r="Q39" s="5">
        <f t="shared" si="9"/>
        <v>22.713399999999993</v>
      </c>
      <c r="R39" s="5"/>
      <c r="S39" s="1"/>
      <c r="T39" s="1">
        <f t="shared" si="4"/>
        <v>11</v>
      </c>
      <c r="U39" s="1">
        <f t="shared" si="5"/>
        <v>9.3098136682938453</v>
      </c>
      <c r="V39" s="1">
        <v>14.0502</v>
      </c>
      <c r="W39" s="1">
        <v>16.023800000000001</v>
      </c>
      <c r="X39" s="1">
        <v>19.886800000000001</v>
      </c>
      <c r="Y39" s="1">
        <v>20.380199999999999</v>
      </c>
      <c r="Z39" s="1">
        <v>16.939599999999999</v>
      </c>
      <c r="AA39" s="1">
        <v>25.219000000000001</v>
      </c>
      <c r="AB39" s="1">
        <v>29.1966</v>
      </c>
      <c r="AC39" s="1">
        <v>17.870999999999999</v>
      </c>
      <c r="AD39" s="1">
        <v>13.701000000000001</v>
      </c>
      <c r="AE39" s="1">
        <v>20.641400000000001</v>
      </c>
      <c r="AF39" s="1"/>
      <c r="AG39" s="1">
        <f>G39*Q39</f>
        <v>22.713399999999993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84</v>
      </c>
      <c r="B40" s="1" t="s">
        <v>45</v>
      </c>
      <c r="C40" s="1">
        <v>162</v>
      </c>
      <c r="D40" s="1">
        <v>72</v>
      </c>
      <c r="E40" s="1">
        <v>89</v>
      </c>
      <c r="F40" s="1">
        <v>131</v>
      </c>
      <c r="G40" s="8">
        <v>0.4</v>
      </c>
      <c r="H40" s="1">
        <v>40</v>
      </c>
      <c r="I40" s="1" t="s">
        <v>38</v>
      </c>
      <c r="J40" s="1"/>
      <c r="K40" s="1">
        <v>104</v>
      </c>
      <c r="L40" s="1">
        <f t="shared" si="10"/>
        <v>-15</v>
      </c>
      <c r="M40" s="1"/>
      <c r="N40" s="1"/>
      <c r="O40" s="1">
        <v>0</v>
      </c>
      <c r="P40" s="1">
        <f t="shared" si="3"/>
        <v>17.8</v>
      </c>
      <c r="Q40" s="5">
        <f t="shared" si="9"/>
        <v>64.800000000000011</v>
      </c>
      <c r="R40" s="5"/>
      <c r="S40" s="1"/>
      <c r="T40" s="1">
        <f t="shared" si="4"/>
        <v>11</v>
      </c>
      <c r="U40" s="1">
        <f t="shared" si="5"/>
        <v>7.3595505617977528</v>
      </c>
      <c r="V40" s="1">
        <v>13.8</v>
      </c>
      <c r="W40" s="1">
        <v>20.399999999999999</v>
      </c>
      <c r="X40" s="1">
        <v>16.2</v>
      </c>
      <c r="Y40" s="1">
        <v>20.2</v>
      </c>
      <c r="Z40" s="1">
        <v>26.2</v>
      </c>
      <c r="AA40" s="1">
        <v>25.4</v>
      </c>
      <c r="AB40" s="1">
        <v>19</v>
      </c>
      <c r="AC40" s="1">
        <v>18.2</v>
      </c>
      <c r="AD40" s="1">
        <v>20.2</v>
      </c>
      <c r="AE40" s="1">
        <v>13.6</v>
      </c>
      <c r="AF40" s="1"/>
      <c r="AG40" s="1">
        <f>G40*Q40</f>
        <v>25.920000000000005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85</v>
      </c>
      <c r="B41" s="1" t="s">
        <v>45</v>
      </c>
      <c r="C41" s="1">
        <v>232</v>
      </c>
      <c r="D41" s="1">
        <v>222</v>
      </c>
      <c r="E41" s="1">
        <v>155</v>
      </c>
      <c r="F41" s="1">
        <v>293</v>
      </c>
      <c r="G41" s="8">
        <v>0.4</v>
      </c>
      <c r="H41" s="1">
        <v>45</v>
      </c>
      <c r="I41" s="1" t="s">
        <v>38</v>
      </c>
      <c r="J41" s="1"/>
      <c r="K41" s="1">
        <v>164</v>
      </c>
      <c r="L41" s="1">
        <f t="shared" si="10"/>
        <v>-9</v>
      </c>
      <c r="M41" s="1"/>
      <c r="N41" s="1"/>
      <c r="O41" s="1">
        <v>0</v>
      </c>
      <c r="P41" s="1">
        <f t="shared" si="3"/>
        <v>31</v>
      </c>
      <c r="Q41" s="5">
        <f t="shared" si="9"/>
        <v>48</v>
      </c>
      <c r="R41" s="5"/>
      <c r="S41" s="1"/>
      <c r="T41" s="1">
        <f t="shared" si="4"/>
        <v>11</v>
      </c>
      <c r="U41" s="1">
        <f t="shared" si="5"/>
        <v>9.4516129032258061</v>
      </c>
      <c r="V41" s="1">
        <v>25.8</v>
      </c>
      <c r="W41" s="1">
        <v>40.200000000000003</v>
      </c>
      <c r="X41" s="1">
        <v>35.6</v>
      </c>
      <c r="Y41" s="1">
        <v>35.200000000000003</v>
      </c>
      <c r="Z41" s="1">
        <v>45.4</v>
      </c>
      <c r="AA41" s="1">
        <v>49.6</v>
      </c>
      <c r="AB41" s="1">
        <v>42.4</v>
      </c>
      <c r="AC41" s="1">
        <v>36</v>
      </c>
      <c r="AD41" s="1">
        <v>33</v>
      </c>
      <c r="AE41" s="1">
        <v>32.4</v>
      </c>
      <c r="AF41" s="1" t="s">
        <v>42</v>
      </c>
      <c r="AG41" s="1">
        <f>G41*Q41</f>
        <v>19.200000000000003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86</v>
      </c>
      <c r="B42" s="1" t="s">
        <v>37</v>
      </c>
      <c r="C42" s="1">
        <v>85.781000000000006</v>
      </c>
      <c r="D42" s="1">
        <v>230.05</v>
      </c>
      <c r="E42" s="1">
        <v>70.81</v>
      </c>
      <c r="F42" s="1">
        <v>216.24700000000001</v>
      </c>
      <c r="G42" s="8">
        <v>1</v>
      </c>
      <c r="H42" s="1">
        <v>40</v>
      </c>
      <c r="I42" s="1" t="s">
        <v>38</v>
      </c>
      <c r="J42" s="1"/>
      <c r="K42" s="1">
        <v>80.950999999999993</v>
      </c>
      <c r="L42" s="1">
        <f t="shared" si="10"/>
        <v>-10.140999999999991</v>
      </c>
      <c r="M42" s="1"/>
      <c r="N42" s="1"/>
      <c r="O42" s="1">
        <v>0</v>
      </c>
      <c r="P42" s="1">
        <f t="shared" si="3"/>
        <v>14.162000000000001</v>
      </c>
      <c r="Q42" s="5"/>
      <c r="R42" s="5"/>
      <c r="S42" s="1"/>
      <c r="T42" s="1">
        <f t="shared" si="4"/>
        <v>15.269524078519984</v>
      </c>
      <c r="U42" s="1">
        <f t="shared" si="5"/>
        <v>15.269524078519984</v>
      </c>
      <c r="V42" s="1">
        <v>12.928000000000001</v>
      </c>
      <c r="W42" s="1">
        <v>25.0642</v>
      </c>
      <c r="X42" s="1">
        <v>29.783200000000001</v>
      </c>
      <c r="Y42" s="1">
        <v>21.630600000000001</v>
      </c>
      <c r="Z42" s="1">
        <v>19.884599999999999</v>
      </c>
      <c r="AA42" s="1">
        <v>28.749400000000001</v>
      </c>
      <c r="AB42" s="1">
        <v>32.388199999999998</v>
      </c>
      <c r="AC42" s="1">
        <v>18.582599999999999</v>
      </c>
      <c r="AD42" s="1">
        <v>12.483000000000001</v>
      </c>
      <c r="AE42" s="1">
        <v>21.6206</v>
      </c>
      <c r="AF42" s="1"/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87</v>
      </c>
      <c r="B43" s="1" t="s">
        <v>45</v>
      </c>
      <c r="C43" s="1">
        <v>89</v>
      </c>
      <c r="D43" s="1">
        <v>150</v>
      </c>
      <c r="E43" s="1">
        <v>87</v>
      </c>
      <c r="F43" s="1">
        <v>138</v>
      </c>
      <c r="G43" s="8">
        <v>0.35</v>
      </c>
      <c r="H43" s="1">
        <v>40</v>
      </c>
      <c r="I43" s="1" t="s">
        <v>38</v>
      </c>
      <c r="J43" s="1"/>
      <c r="K43" s="1">
        <v>90</v>
      </c>
      <c r="L43" s="1">
        <f t="shared" si="10"/>
        <v>-3</v>
      </c>
      <c r="M43" s="1"/>
      <c r="N43" s="1"/>
      <c r="O43" s="1">
        <v>0</v>
      </c>
      <c r="P43" s="1">
        <f t="shared" si="3"/>
        <v>17.399999999999999</v>
      </c>
      <c r="Q43" s="5">
        <f t="shared" si="9"/>
        <v>53.399999999999977</v>
      </c>
      <c r="R43" s="5"/>
      <c r="S43" s="1"/>
      <c r="T43" s="1">
        <f t="shared" si="4"/>
        <v>11</v>
      </c>
      <c r="U43" s="1">
        <f t="shared" si="5"/>
        <v>7.931034482758621</v>
      </c>
      <c r="V43" s="1">
        <v>15.2</v>
      </c>
      <c r="W43" s="1">
        <v>20.8</v>
      </c>
      <c r="X43" s="1">
        <v>19.8</v>
      </c>
      <c r="Y43" s="1">
        <v>5.2</v>
      </c>
      <c r="Z43" s="1">
        <v>5</v>
      </c>
      <c r="AA43" s="1">
        <v>20.399999999999999</v>
      </c>
      <c r="AB43" s="1">
        <v>21.4</v>
      </c>
      <c r="AC43" s="1">
        <v>13.4</v>
      </c>
      <c r="AD43" s="1">
        <v>14.2</v>
      </c>
      <c r="AE43" s="1">
        <v>21.2</v>
      </c>
      <c r="AF43" s="1"/>
      <c r="AG43" s="1">
        <f>G43*Q43</f>
        <v>18.689999999999991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88</v>
      </c>
      <c r="B44" s="1" t="s">
        <v>45</v>
      </c>
      <c r="C44" s="1">
        <v>162</v>
      </c>
      <c r="D44" s="1">
        <v>328</v>
      </c>
      <c r="E44" s="1">
        <v>232</v>
      </c>
      <c r="F44" s="1">
        <v>214</v>
      </c>
      <c r="G44" s="8">
        <v>0.4</v>
      </c>
      <c r="H44" s="1">
        <v>40</v>
      </c>
      <c r="I44" s="10" t="s">
        <v>41</v>
      </c>
      <c r="J44" s="1"/>
      <c r="K44" s="1">
        <v>307</v>
      </c>
      <c r="L44" s="1">
        <f t="shared" si="10"/>
        <v>-75</v>
      </c>
      <c r="M44" s="1"/>
      <c r="N44" s="1"/>
      <c r="O44" s="1">
        <v>103</v>
      </c>
      <c r="P44" s="1">
        <f t="shared" si="3"/>
        <v>46.4</v>
      </c>
      <c r="Q44" s="5">
        <f t="shared" si="9"/>
        <v>193.39999999999998</v>
      </c>
      <c r="R44" s="5"/>
      <c r="S44" s="1"/>
      <c r="T44" s="1">
        <f t="shared" si="4"/>
        <v>11</v>
      </c>
      <c r="U44" s="1">
        <f t="shared" si="5"/>
        <v>6.8318965517241379</v>
      </c>
      <c r="V44" s="1">
        <v>43.8</v>
      </c>
      <c r="W44" s="1">
        <v>86.2</v>
      </c>
      <c r="X44" s="1">
        <v>82.6</v>
      </c>
      <c r="Y44" s="1">
        <v>39.799999999999997</v>
      </c>
      <c r="Z44" s="1">
        <v>44</v>
      </c>
      <c r="AA44" s="1">
        <v>71.599999999999994</v>
      </c>
      <c r="AB44" s="1">
        <v>57.6</v>
      </c>
      <c r="AC44" s="1">
        <v>2.8</v>
      </c>
      <c r="AD44" s="1">
        <v>1</v>
      </c>
      <c r="AE44" s="1">
        <v>40.4</v>
      </c>
      <c r="AF44" s="1" t="s">
        <v>42</v>
      </c>
      <c r="AG44" s="1">
        <f>G44*Q44</f>
        <v>77.36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89</v>
      </c>
      <c r="B45" s="1" t="s">
        <v>37</v>
      </c>
      <c r="C45" s="1">
        <v>77.86</v>
      </c>
      <c r="D45" s="1">
        <v>119.321</v>
      </c>
      <c r="E45" s="1">
        <v>42.87</v>
      </c>
      <c r="F45" s="1">
        <v>139.78299999999999</v>
      </c>
      <c r="G45" s="8">
        <v>1</v>
      </c>
      <c r="H45" s="1">
        <v>50</v>
      </c>
      <c r="I45" s="1" t="s">
        <v>38</v>
      </c>
      <c r="J45" s="1"/>
      <c r="K45" s="1">
        <v>41.4</v>
      </c>
      <c r="L45" s="1">
        <f t="shared" si="10"/>
        <v>1.4699999999999989</v>
      </c>
      <c r="M45" s="1"/>
      <c r="N45" s="1"/>
      <c r="O45" s="1">
        <v>0</v>
      </c>
      <c r="P45" s="1">
        <f t="shared" si="3"/>
        <v>8.5739999999999998</v>
      </c>
      <c r="Q45" s="5"/>
      <c r="R45" s="5"/>
      <c r="S45" s="1"/>
      <c r="T45" s="1">
        <f t="shared" si="4"/>
        <v>16.303125728947983</v>
      </c>
      <c r="U45" s="1">
        <f t="shared" si="5"/>
        <v>16.303125728947983</v>
      </c>
      <c r="V45" s="1">
        <v>5.8475999999999999</v>
      </c>
      <c r="W45" s="1">
        <v>15.519600000000001</v>
      </c>
      <c r="X45" s="1">
        <v>15.782400000000001</v>
      </c>
      <c r="Y45" s="1">
        <v>11.5402</v>
      </c>
      <c r="Z45" s="1">
        <v>10.4696</v>
      </c>
      <c r="AA45" s="1">
        <v>17.5776</v>
      </c>
      <c r="AB45" s="1">
        <v>15.1488</v>
      </c>
      <c r="AC45" s="1">
        <v>10.155799999999999</v>
      </c>
      <c r="AD45" s="1">
        <v>12.047800000000001</v>
      </c>
      <c r="AE45" s="1">
        <v>10.2218</v>
      </c>
      <c r="AF45" s="22" t="s">
        <v>79</v>
      </c>
      <c r="AG45" s="1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8" t="s">
        <v>90</v>
      </c>
      <c r="B46" s="18" t="s">
        <v>37</v>
      </c>
      <c r="C46" s="18">
        <v>120.94799999999999</v>
      </c>
      <c r="D46" s="18">
        <v>201.37299999999999</v>
      </c>
      <c r="E46" s="18">
        <v>105.047</v>
      </c>
      <c r="F46" s="18">
        <v>170.708</v>
      </c>
      <c r="G46" s="19">
        <v>1</v>
      </c>
      <c r="H46" s="18">
        <v>50</v>
      </c>
      <c r="I46" s="18" t="s">
        <v>38</v>
      </c>
      <c r="J46" s="18"/>
      <c r="K46" s="18">
        <v>128.6</v>
      </c>
      <c r="L46" s="18">
        <f t="shared" si="10"/>
        <v>-23.552999999999997</v>
      </c>
      <c r="M46" s="18"/>
      <c r="N46" s="18"/>
      <c r="O46" s="18">
        <v>0</v>
      </c>
      <c r="P46" s="18">
        <f t="shared" si="3"/>
        <v>21.009399999999999</v>
      </c>
      <c r="Q46" s="20"/>
      <c r="R46" s="20"/>
      <c r="S46" s="18"/>
      <c r="T46" s="18">
        <f t="shared" si="4"/>
        <v>8.1253153350405061</v>
      </c>
      <c r="U46" s="18">
        <f t="shared" si="5"/>
        <v>8.1253153350405061</v>
      </c>
      <c r="V46" s="18">
        <v>19.9666</v>
      </c>
      <c r="W46" s="18">
        <v>29.5062</v>
      </c>
      <c r="X46" s="18">
        <v>31.128399999999999</v>
      </c>
      <c r="Y46" s="18">
        <v>31.532399999999999</v>
      </c>
      <c r="Z46" s="18">
        <v>27.1844</v>
      </c>
      <c r="AA46" s="18">
        <v>27.139600000000002</v>
      </c>
      <c r="AB46" s="18">
        <v>27.975999999999999</v>
      </c>
      <c r="AC46" s="18">
        <v>19.445</v>
      </c>
      <c r="AD46" s="18">
        <v>18.906199999999998</v>
      </c>
      <c r="AE46" s="18">
        <v>13.785600000000001</v>
      </c>
      <c r="AF46" s="18" t="s">
        <v>58</v>
      </c>
      <c r="AG46" s="18">
        <f>G46*Q46</f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91</v>
      </c>
      <c r="B47" s="1" t="s">
        <v>37</v>
      </c>
      <c r="C47" s="1">
        <v>115.952</v>
      </c>
      <c r="D47" s="1">
        <v>52.386000000000003</v>
      </c>
      <c r="E47" s="1">
        <v>65.355999999999995</v>
      </c>
      <c r="F47" s="1">
        <v>100.813</v>
      </c>
      <c r="G47" s="8">
        <v>1</v>
      </c>
      <c r="H47" s="1">
        <v>40</v>
      </c>
      <c r="I47" s="1" t="s">
        <v>38</v>
      </c>
      <c r="J47" s="1"/>
      <c r="K47" s="1">
        <v>56.5</v>
      </c>
      <c r="L47" s="1">
        <f t="shared" si="10"/>
        <v>8.8559999999999945</v>
      </c>
      <c r="M47" s="1"/>
      <c r="N47" s="1"/>
      <c r="O47" s="1">
        <v>0</v>
      </c>
      <c r="P47" s="1">
        <f t="shared" si="3"/>
        <v>13.071199999999999</v>
      </c>
      <c r="Q47" s="5">
        <f t="shared" si="9"/>
        <v>42.970199999999991</v>
      </c>
      <c r="R47" s="5"/>
      <c r="S47" s="1"/>
      <c r="T47" s="1">
        <f t="shared" si="4"/>
        <v>11</v>
      </c>
      <c r="U47" s="1">
        <f t="shared" si="5"/>
        <v>7.7126048105759235</v>
      </c>
      <c r="V47" s="1">
        <v>10.9656</v>
      </c>
      <c r="W47" s="1">
        <v>14.227399999999999</v>
      </c>
      <c r="X47" s="1">
        <v>16.300599999999999</v>
      </c>
      <c r="Y47" s="1">
        <v>9.8141999999999996</v>
      </c>
      <c r="Z47" s="1">
        <v>9.2121999999999993</v>
      </c>
      <c r="AA47" s="1">
        <v>17.984200000000001</v>
      </c>
      <c r="AB47" s="1">
        <v>17.122</v>
      </c>
      <c r="AC47" s="1">
        <v>14.597</v>
      </c>
      <c r="AD47" s="1">
        <v>14.2966</v>
      </c>
      <c r="AE47" s="1">
        <v>16.062799999999999</v>
      </c>
      <c r="AF47" s="1"/>
      <c r="AG47" s="1">
        <f>G47*Q47</f>
        <v>42.970199999999991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92</v>
      </c>
      <c r="B48" s="1" t="s">
        <v>45</v>
      </c>
      <c r="C48" s="1">
        <v>89</v>
      </c>
      <c r="D48" s="1">
        <v>165</v>
      </c>
      <c r="E48" s="1">
        <v>75</v>
      </c>
      <c r="F48" s="1">
        <v>169</v>
      </c>
      <c r="G48" s="8">
        <v>0.45</v>
      </c>
      <c r="H48" s="1">
        <v>50</v>
      </c>
      <c r="I48" s="1" t="s">
        <v>38</v>
      </c>
      <c r="J48" s="1"/>
      <c r="K48" s="1">
        <v>76</v>
      </c>
      <c r="L48" s="1">
        <f t="shared" si="10"/>
        <v>-1</v>
      </c>
      <c r="M48" s="1"/>
      <c r="N48" s="1"/>
      <c r="O48" s="1">
        <v>0</v>
      </c>
      <c r="P48" s="1">
        <f t="shared" si="3"/>
        <v>15</v>
      </c>
      <c r="Q48" s="5"/>
      <c r="R48" s="5"/>
      <c r="S48" s="1"/>
      <c r="T48" s="1">
        <f t="shared" si="4"/>
        <v>11.266666666666667</v>
      </c>
      <c r="U48" s="1">
        <f t="shared" si="5"/>
        <v>11.266666666666667</v>
      </c>
      <c r="V48" s="1">
        <v>13.4</v>
      </c>
      <c r="W48" s="1">
        <v>21.6</v>
      </c>
      <c r="X48" s="1">
        <v>19.399999999999999</v>
      </c>
      <c r="Y48" s="1">
        <v>6.6</v>
      </c>
      <c r="Z48" s="1">
        <v>11.6</v>
      </c>
      <c r="AA48" s="1">
        <v>21</v>
      </c>
      <c r="AB48" s="1">
        <v>17.399999999999999</v>
      </c>
      <c r="AC48" s="1">
        <v>11.8</v>
      </c>
      <c r="AD48" s="1">
        <v>10.6</v>
      </c>
      <c r="AE48" s="1">
        <v>13.4</v>
      </c>
      <c r="AF48" s="1"/>
      <c r="AG48" s="1">
        <f>G48*Q48</f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93</v>
      </c>
      <c r="B49" s="1" t="s">
        <v>37</v>
      </c>
      <c r="C49" s="1"/>
      <c r="D49" s="1"/>
      <c r="E49" s="1"/>
      <c r="F49" s="1"/>
      <c r="G49" s="8">
        <v>1</v>
      </c>
      <c r="H49" s="1">
        <v>40</v>
      </c>
      <c r="I49" s="1" t="s">
        <v>38</v>
      </c>
      <c r="J49" s="1"/>
      <c r="K49" s="1"/>
      <c r="L49" s="1">
        <f t="shared" si="10"/>
        <v>0</v>
      </c>
      <c r="M49" s="1"/>
      <c r="N49" s="1"/>
      <c r="O49" s="10"/>
      <c r="P49" s="1">
        <f t="shared" si="3"/>
        <v>0</v>
      </c>
      <c r="Q49" s="14">
        <v>4</v>
      </c>
      <c r="R49" s="5"/>
      <c r="S49" s="1"/>
      <c r="T49" s="1" t="e">
        <f t="shared" si="4"/>
        <v>#DIV/0!</v>
      </c>
      <c r="U49" s="1" t="e">
        <f t="shared" si="5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0" t="s">
        <v>94</v>
      </c>
      <c r="AG49" s="1">
        <f>G49*Q49</f>
        <v>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95</v>
      </c>
      <c r="B50" s="1" t="s">
        <v>45</v>
      </c>
      <c r="C50" s="1">
        <v>75</v>
      </c>
      <c r="D50" s="1">
        <v>92</v>
      </c>
      <c r="E50" s="1">
        <v>46</v>
      </c>
      <c r="F50" s="1">
        <v>108</v>
      </c>
      <c r="G50" s="8">
        <v>0.4</v>
      </c>
      <c r="H50" s="1">
        <v>40</v>
      </c>
      <c r="I50" s="1" t="s">
        <v>38</v>
      </c>
      <c r="J50" s="1"/>
      <c r="K50" s="1">
        <v>58</v>
      </c>
      <c r="L50" s="1">
        <f t="shared" si="10"/>
        <v>-12</v>
      </c>
      <c r="M50" s="1"/>
      <c r="N50" s="1"/>
      <c r="O50" s="1">
        <v>0</v>
      </c>
      <c r="P50" s="1">
        <f t="shared" si="3"/>
        <v>9.1999999999999993</v>
      </c>
      <c r="Q50" s="5"/>
      <c r="R50" s="5"/>
      <c r="S50" s="1"/>
      <c r="T50" s="1">
        <f t="shared" si="4"/>
        <v>11.739130434782609</v>
      </c>
      <c r="U50" s="1">
        <f t="shared" si="5"/>
        <v>11.739130434782609</v>
      </c>
      <c r="V50" s="1">
        <v>9.6</v>
      </c>
      <c r="W50" s="1">
        <v>7.2</v>
      </c>
      <c r="X50" s="1">
        <v>10</v>
      </c>
      <c r="Y50" s="1">
        <v>19.399999999999999</v>
      </c>
      <c r="Z50" s="1">
        <v>15</v>
      </c>
      <c r="AA50" s="1">
        <v>5.6</v>
      </c>
      <c r="AB50" s="1">
        <v>5.4</v>
      </c>
      <c r="AC50" s="1">
        <v>14.8</v>
      </c>
      <c r="AD50" s="1">
        <v>14.8</v>
      </c>
      <c r="AE50" s="1">
        <v>8.8000000000000007</v>
      </c>
      <c r="AF50" s="1" t="s">
        <v>96</v>
      </c>
      <c r="AG50" s="1">
        <f>G50*Q50</f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97</v>
      </c>
      <c r="B51" s="1" t="s">
        <v>45</v>
      </c>
      <c r="C51" s="1">
        <v>143</v>
      </c>
      <c r="D51" s="1">
        <v>51</v>
      </c>
      <c r="E51" s="1">
        <v>78</v>
      </c>
      <c r="F51" s="1">
        <v>102</v>
      </c>
      <c r="G51" s="8">
        <v>0.4</v>
      </c>
      <c r="H51" s="1">
        <v>40</v>
      </c>
      <c r="I51" s="1" t="s">
        <v>38</v>
      </c>
      <c r="J51" s="1"/>
      <c r="K51" s="1">
        <v>93</v>
      </c>
      <c r="L51" s="1">
        <f t="shared" si="10"/>
        <v>-15</v>
      </c>
      <c r="M51" s="1"/>
      <c r="N51" s="1"/>
      <c r="O51" s="1">
        <v>0</v>
      </c>
      <c r="P51" s="1">
        <f t="shared" si="3"/>
        <v>15.6</v>
      </c>
      <c r="Q51" s="5">
        <f t="shared" si="9"/>
        <v>69.599999999999994</v>
      </c>
      <c r="R51" s="5"/>
      <c r="S51" s="1"/>
      <c r="T51" s="1">
        <f t="shared" si="4"/>
        <v>11</v>
      </c>
      <c r="U51" s="1">
        <f t="shared" si="5"/>
        <v>6.5384615384615383</v>
      </c>
      <c r="V51" s="1">
        <v>8.4</v>
      </c>
      <c r="W51" s="1">
        <v>4.2</v>
      </c>
      <c r="X51" s="1">
        <v>7.4</v>
      </c>
      <c r="Y51" s="1">
        <v>19.8</v>
      </c>
      <c r="Z51" s="1">
        <v>19.2</v>
      </c>
      <c r="AA51" s="1">
        <v>11.6</v>
      </c>
      <c r="AB51" s="1">
        <v>12</v>
      </c>
      <c r="AC51" s="1">
        <v>17.600000000000001</v>
      </c>
      <c r="AD51" s="1">
        <v>16.600000000000001</v>
      </c>
      <c r="AE51" s="1">
        <v>9.8000000000000007</v>
      </c>
      <c r="AF51" s="1"/>
      <c r="AG51" s="1">
        <f>G51*Q51</f>
        <v>27.84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1" t="s">
        <v>98</v>
      </c>
      <c r="B52" s="11" t="s">
        <v>37</v>
      </c>
      <c r="C52" s="11"/>
      <c r="D52" s="11"/>
      <c r="E52" s="11"/>
      <c r="F52" s="11"/>
      <c r="G52" s="12">
        <v>0</v>
      </c>
      <c r="H52" s="11">
        <v>50</v>
      </c>
      <c r="I52" s="11" t="s">
        <v>38</v>
      </c>
      <c r="J52" s="11"/>
      <c r="K52" s="11"/>
      <c r="L52" s="11">
        <f t="shared" si="10"/>
        <v>0</v>
      </c>
      <c r="M52" s="11"/>
      <c r="N52" s="11"/>
      <c r="O52" s="11">
        <v>0</v>
      </c>
      <c r="P52" s="11">
        <f t="shared" si="3"/>
        <v>0</v>
      </c>
      <c r="Q52" s="13"/>
      <c r="R52" s="13"/>
      <c r="S52" s="11"/>
      <c r="T52" s="11" t="e">
        <f t="shared" si="4"/>
        <v>#DIV/0!</v>
      </c>
      <c r="U52" s="11" t="e">
        <f t="shared" si="5"/>
        <v>#DIV/0!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 t="s">
        <v>66</v>
      </c>
      <c r="AG52" s="1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8" t="s">
        <v>99</v>
      </c>
      <c r="B53" s="18" t="s">
        <v>37</v>
      </c>
      <c r="C53" s="18">
        <v>132.21100000000001</v>
      </c>
      <c r="D53" s="18">
        <v>194.298</v>
      </c>
      <c r="E53" s="18">
        <v>100.658</v>
      </c>
      <c r="F53" s="18">
        <v>207.98500000000001</v>
      </c>
      <c r="G53" s="19">
        <v>1</v>
      </c>
      <c r="H53" s="18">
        <v>50</v>
      </c>
      <c r="I53" s="18" t="s">
        <v>38</v>
      </c>
      <c r="J53" s="18"/>
      <c r="K53" s="18">
        <v>98.45</v>
      </c>
      <c r="L53" s="18">
        <f t="shared" si="10"/>
        <v>2.2079999999999984</v>
      </c>
      <c r="M53" s="18"/>
      <c r="N53" s="18"/>
      <c r="O53" s="18">
        <v>0</v>
      </c>
      <c r="P53" s="18">
        <f t="shared" si="3"/>
        <v>20.131599999999999</v>
      </c>
      <c r="Q53" s="20"/>
      <c r="R53" s="20"/>
      <c r="S53" s="18"/>
      <c r="T53" s="18">
        <f t="shared" si="4"/>
        <v>10.331270241808898</v>
      </c>
      <c r="U53" s="18">
        <f t="shared" si="5"/>
        <v>10.331270241808898</v>
      </c>
      <c r="V53" s="18">
        <v>18.3066</v>
      </c>
      <c r="W53" s="18">
        <v>36.6524</v>
      </c>
      <c r="X53" s="18">
        <v>37.652000000000001</v>
      </c>
      <c r="Y53" s="18">
        <v>33.142600000000002</v>
      </c>
      <c r="Z53" s="18">
        <v>32.653399999999998</v>
      </c>
      <c r="AA53" s="18">
        <v>33.683199999999999</v>
      </c>
      <c r="AB53" s="18">
        <v>32.945800000000013</v>
      </c>
      <c r="AC53" s="18">
        <v>24.9224</v>
      </c>
      <c r="AD53" s="18">
        <v>26.189399999999999</v>
      </c>
      <c r="AE53" s="18">
        <v>12.5542</v>
      </c>
      <c r="AF53" s="18" t="s">
        <v>58</v>
      </c>
      <c r="AG53" s="18">
        <f>G53*Q53</f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100</v>
      </c>
      <c r="B54" s="1" t="s">
        <v>37</v>
      </c>
      <c r="C54" s="1">
        <v>69.602000000000004</v>
      </c>
      <c r="D54" s="1">
        <v>65.438000000000002</v>
      </c>
      <c r="E54" s="1">
        <v>40.927999999999997</v>
      </c>
      <c r="F54" s="1">
        <v>83.108000000000004</v>
      </c>
      <c r="G54" s="8">
        <v>1</v>
      </c>
      <c r="H54" s="1">
        <v>50</v>
      </c>
      <c r="I54" s="1" t="s">
        <v>38</v>
      </c>
      <c r="J54" s="1"/>
      <c r="K54" s="1">
        <v>38.799999999999997</v>
      </c>
      <c r="L54" s="1">
        <f t="shared" si="10"/>
        <v>2.1280000000000001</v>
      </c>
      <c r="M54" s="1"/>
      <c r="N54" s="1"/>
      <c r="O54" s="1">
        <v>0</v>
      </c>
      <c r="P54" s="1">
        <f t="shared" si="3"/>
        <v>8.1855999999999991</v>
      </c>
      <c r="Q54" s="5">
        <f t="shared" ref="Q53:Q60" si="11">11*P54-O54-F54</f>
        <v>6.9335999999999842</v>
      </c>
      <c r="R54" s="5"/>
      <c r="S54" s="1"/>
      <c r="T54" s="1">
        <f t="shared" si="4"/>
        <v>11</v>
      </c>
      <c r="U54" s="1">
        <f t="shared" si="5"/>
        <v>10.152951524628618</v>
      </c>
      <c r="V54" s="1">
        <v>4.6406000000000001</v>
      </c>
      <c r="W54" s="1">
        <v>2.7378</v>
      </c>
      <c r="X54" s="1">
        <v>3.5569999999999999</v>
      </c>
      <c r="Y54" s="1">
        <v>11.928800000000001</v>
      </c>
      <c r="Z54" s="1">
        <v>11.106199999999999</v>
      </c>
      <c r="AA54" s="1">
        <v>6.2042000000000002</v>
      </c>
      <c r="AB54" s="1">
        <v>5.9323999999999986</v>
      </c>
      <c r="AC54" s="1">
        <v>5.9977999999999998</v>
      </c>
      <c r="AD54" s="1">
        <v>6.2720000000000002</v>
      </c>
      <c r="AE54" s="1">
        <v>4.1063999999999998</v>
      </c>
      <c r="AF54" s="1"/>
      <c r="AG54" s="1">
        <f>G54*Q54</f>
        <v>6.9335999999999842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101</v>
      </c>
      <c r="B55" s="1" t="s">
        <v>45</v>
      </c>
      <c r="C55" s="1">
        <v>97</v>
      </c>
      <c r="D55" s="1">
        <v>115</v>
      </c>
      <c r="E55" s="1">
        <v>61</v>
      </c>
      <c r="F55" s="1">
        <v>147</v>
      </c>
      <c r="G55" s="8">
        <v>0.4</v>
      </c>
      <c r="H55" s="1">
        <v>50</v>
      </c>
      <c r="I55" s="1" t="s">
        <v>38</v>
      </c>
      <c r="J55" s="1"/>
      <c r="K55" s="1">
        <v>61</v>
      </c>
      <c r="L55" s="1">
        <f t="shared" si="10"/>
        <v>0</v>
      </c>
      <c r="M55" s="1"/>
      <c r="N55" s="1"/>
      <c r="O55" s="1">
        <v>0</v>
      </c>
      <c r="P55" s="1">
        <f t="shared" si="3"/>
        <v>12.2</v>
      </c>
      <c r="Q55" s="5"/>
      <c r="R55" s="5"/>
      <c r="S55" s="1"/>
      <c r="T55" s="1">
        <f t="shared" si="4"/>
        <v>12.049180327868854</v>
      </c>
      <c r="U55" s="1">
        <f t="shared" si="5"/>
        <v>12.049180327868854</v>
      </c>
      <c r="V55" s="1">
        <v>15.2</v>
      </c>
      <c r="W55" s="1">
        <v>18</v>
      </c>
      <c r="X55" s="1">
        <v>15.6</v>
      </c>
      <c r="Y55" s="1">
        <v>2.8</v>
      </c>
      <c r="Z55" s="1">
        <v>1.8</v>
      </c>
      <c r="AA55" s="1">
        <v>18.2</v>
      </c>
      <c r="AB55" s="1">
        <v>19.399999999999999</v>
      </c>
      <c r="AC55" s="1">
        <v>6.2</v>
      </c>
      <c r="AD55" s="1">
        <v>5.2</v>
      </c>
      <c r="AE55" s="1">
        <v>10.199999999999999</v>
      </c>
      <c r="AF55" s="1"/>
      <c r="AG55" s="1">
        <f>G55*Q55</f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102</v>
      </c>
      <c r="B56" s="1" t="s">
        <v>45</v>
      </c>
      <c r="C56" s="1">
        <v>385</v>
      </c>
      <c r="D56" s="1">
        <v>793</v>
      </c>
      <c r="E56" s="1">
        <v>440</v>
      </c>
      <c r="F56" s="1">
        <v>659</v>
      </c>
      <c r="G56" s="8">
        <v>0.4</v>
      </c>
      <c r="H56" s="1">
        <v>40</v>
      </c>
      <c r="I56" s="1" t="s">
        <v>38</v>
      </c>
      <c r="J56" s="1"/>
      <c r="K56" s="1">
        <v>446</v>
      </c>
      <c r="L56" s="1">
        <f t="shared" si="10"/>
        <v>-6</v>
      </c>
      <c r="M56" s="1"/>
      <c r="N56" s="1"/>
      <c r="O56" s="1">
        <v>0</v>
      </c>
      <c r="P56" s="1">
        <f t="shared" si="3"/>
        <v>88</v>
      </c>
      <c r="Q56" s="5">
        <f t="shared" si="11"/>
        <v>309</v>
      </c>
      <c r="R56" s="5"/>
      <c r="S56" s="1"/>
      <c r="T56" s="1">
        <f t="shared" si="4"/>
        <v>11</v>
      </c>
      <c r="U56" s="1">
        <f t="shared" si="5"/>
        <v>7.4886363636363633</v>
      </c>
      <c r="V56" s="1">
        <v>81.2</v>
      </c>
      <c r="W56" s="1">
        <v>98.6</v>
      </c>
      <c r="X56" s="1">
        <v>108.8</v>
      </c>
      <c r="Y56" s="1">
        <v>98.8</v>
      </c>
      <c r="Z56" s="1">
        <v>89.2</v>
      </c>
      <c r="AA56" s="1">
        <v>99.4</v>
      </c>
      <c r="AB56" s="1">
        <v>114.4</v>
      </c>
      <c r="AC56" s="1">
        <v>79.2</v>
      </c>
      <c r="AD56" s="1">
        <v>63.4</v>
      </c>
      <c r="AE56" s="1">
        <v>62.8</v>
      </c>
      <c r="AF56" s="1"/>
      <c r="AG56" s="1">
        <f>G56*Q56</f>
        <v>123.60000000000001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103</v>
      </c>
      <c r="B57" s="1" t="s">
        <v>45</v>
      </c>
      <c r="C57" s="1">
        <v>330</v>
      </c>
      <c r="D57" s="1">
        <v>533</v>
      </c>
      <c r="E57" s="1">
        <v>339</v>
      </c>
      <c r="F57" s="1">
        <v>485</v>
      </c>
      <c r="G57" s="8">
        <v>0.4</v>
      </c>
      <c r="H57" s="1">
        <v>40</v>
      </c>
      <c r="I57" s="1" t="s">
        <v>38</v>
      </c>
      <c r="J57" s="1"/>
      <c r="K57" s="1">
        <v>341</v>
      </c>
      <c r="L57" s="1">
        <f t="shared" si="10"/>
        <v>-2</v>
      </c>
      <c r="M57" s="1"/>
      <c r="N57" s="1"/>
      <c r="O57" s="1">
        <v>4.2000000000000446</v>
      </c>
      <c r="P57" s="1">
        <f t="shared" si="3"/>
        <v>67.8</v>
      </c>
      <c r="Q57" s="5">
        <f t="shared" si="11"/>
        <v>256.59999999999991</v>
      </c>
      <c r="R57" s="5"/>
      <c r="S57" s="1"/>
      <c r="T57" s="1">
        <f t="shared" si="4"/>
        <v>11</v>
      </c>
      <c r="U57" s="1">
        <f t="shared" si="5"/>
        <v>7.2153392330383488</v>
      </c>
      <c r="V57" s="1">
        <v>59.8</v>
      </c>
      <c r="W57" s="1">
        <v>74.8</v>
      </c>
      <c r="X57" s="1">
        <v>84.8</v>
      </c>
      <c r="Y57" s="1">
        <v>84.4</v>
      </c>
      <c r="Z57" s="1">
        <v>77.599999999999994</v>
      </c>
      <c r="AA57" s="1">
        <v>85.4</v>
      </c>
      <c r="AB57" s="1">
        <v>92.4</v>
      </c>
      <c r="AC57" s="1">
        <v>65.599999999999994</v>
      </c>
      <c r="AD57" s="1">
        <v>53</v>
      </c>
      <c r="AE57" s="1">
        <v>47</v>
      </c>
      <c r="AF57" s="1" t="s">
        <v>42</v>
      </c>
      <c r="AG57" s="1">
        <f>G57*Q57</f>
        <v>102.63999999999997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104</v>
      </c>
      <c r="B58" s="1" t="s">
        <v>37</v>
      </c>
      <c r="C58" s="1">
        <v>37.85</v>
      </c>
      <c r="D58" s="1">
        <v>336.21</v>
      </c>
      <c r="E58" s="1">
        <v>101.776</v>
      </c>
      <c r="F58" s="1">
        <v>246.96899999999999</v>
      </c>
      <c r="G58" s="8">
        <v>1</v>
      </c>
      <c r="H58" s="1">
        <v>40</v>
      </c>
      <c r="I58" s="1" t="s">
        <v>38</v>
      </c>
      <c r="J58" s="1"/>
      <c r="K58" s="1">
        <v>91.6</v>
      </c>
      <c r="L58" s="1">
        <f t="shared" si="10"/>
        <v>10.176000000000002</v>
      </c>
      <c r="M58" s="1"/>
      <c r="N58" s="1"/>
      <c r="O58" s="1">
        <v>0</v>
      </c>
      <c r="P58" s="1">
        <f t="shared" si="3"/>
        <v>20.3552</v>
      </c>
      <c r="Q58" s="5"/>
      <c r="R58" s="5"/>
      <c r="S58" s="1"/>
      <c r="T58" s="1">
        <f t="shared" si="4"/>
        <v>12.132968479798773</v>
      </c>
      <c r="U58" s="1">
        <f t="shared" si="5"/>
        <v>12.132968479798773</v>
      </c>
      <c r="V58" s="1">
        <v>20.008400000000002</v>
      </c>
      <c r="W58" s="1">
        <v>30.503799999999998</v>
      </c>
      <c r="X58" s="1">
        <v>29.758199999999999</v>
      </c>
      <c r="Y58" s="1">
        <v>22.568200000000001</v>
      </c>
      <c r="Z58" s="1">
        <v>19.97620000000002</v>
      </c>
      <c r="AA58" s="1">
        <v>24.2654</v>
      </c>
      <c r="AB58" s="1">
        <v>30.558800000000002</v>
      </c>
      <c r="AC58" s="1">
        <v>19.833200000000001</v>
      </c>
      <c r="AD58" s="1">
        <v>15.196999999999999</v>
      </c>
      <c r="AE58" s="1">
        <v>20.917999999999999</v>
      </c>
      <c r="AF58" s="1"/>
      <c r="AG58" s="1">
        <f>G58*Q58</f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105</v>
      </c>
      <c r="B59" s="1" t="s">
        <v>37</v>
      </c>
      <c r="C59" s="1">
        <v>50.863999999999997</v>
      </c>
      <c r="D59" s="1">
        <v>308.37700000000001</v>
      </c>
      <c r="E59" s="1">
        <v>104.718</v>
      </c>
      <c r="F59" s="1">
        <v>234.352</v>
      </c>
      <c r="G59" s="8">
        <v>1</v>
      </c>
      <c r="H59" s="1">
        <v>40</v>
      </c>
      <c r="I59" s="1" t="s">
        <v>38</v>
      </c>
      <c r="J59" s="1"/>
      <c r="K59" s="1">
        <v>95.4</v>
      </c>
      <c r="L59" s="1">
        <f t="shared" si="10"/>
        <v>9.3179999999999978</v>
      </c>
      <c r="M59" s="1"/>
      <c r="N59" s="1"/>
      <c r="O59" s="1">
        <v>0</v>
      </c>
      <c r="P59" s="1">
        <f t="shared" si="3"/>
        <v>20.9436</v>
      </c>
      <c r="Q59" s="5"/>
      <c r="R59" s="5"/>
      <c r="S59" s="1"/>
      <c r="T59" s="1">
        <f t="shared" si="4"/>
        <v>11.189671307702591</v>
      </c>
      <c r="U59" s="1">
        <f t="shared" si="5"/>
        <v>11.189671307702591</v>
      </c>
      <c r="V59" s="1">
        <v>19.408200000000001</v>
      </c>
      <c r="W59" s="1">
        <v>28.4864</v>
      </c>
      <c r="X59" s="1">
        <v>34.192999999999998</v>
      </c>
      <c r="Y59" s="1">
        <v>34.285400000000003</v>
      </c>
      <c r="Z59" s="1">
        <v>23.780200000000001</v>
      </c>
      <c r="AA59" s="1">
        <v>24.3384</v>
      </c>
      <c r="AB59" s="1">
        <v>34.242400000000004</v>
      </c>
      <c r="AC59" s="1">
        <v>23.7438</v>
      </c>
      <c r="AD59" s="1">
        <v>17.732800000000001</v>
      </c>
      <c r="AE59" s="1">
        <v>18.487400000000001</v>
      </c>
      <c r="AF59" s="1"/>
      <c r="AG59" s="1">
        <f>G59*Q59</f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106</v>
      </c>
      <c r="B60" s="1" t="s">
        <v>37</v>
      </c>
      <c r="C60" s="1">
        <v>52.182000000000002</v>
      </c>
      <c r="D60" s="1">
        <v>381.62599999999998</v>
      </c>
      <c r="E60" s="1">
        <v>120.696</v>
      </c>
      <c r="F60" s="1">
        <v>292.41800000000001</v>
      </c>
      <c r="G60" s="8">
        <v>1</v>
      </c>
      <c r="H60" s="1">
        <v>40</v>
      </c>
      <c r="I60" s="1" t="s">
        <v>38</v>
      </c>
      <c r="J60" s="1"/>
      <c r="K60" s="1">
        <v>110.7</v>
      </c>
      <c r="L60" s="1">
        <f t="shared" si="10"/>
        <v>9.9959999999999951</v>
      </c>
      <c r="M60" s="1"/>
      <c r="N60" s="1"/>
      <c r="O60" s="1">
        <v>0</v>
      </c>
      <c r="P60" s="1">
        <f t="shared" si="3"/>
        <v>24.139199999999999</v>
      </c>
      <c r="Q60" s="5"/>
      <c r="R60" s="5"/>
      <c r="S60" s="1"/>
      <c r="T60" s="1">
        <f t="shared" si="4"/>
        <v>12.113823159011069</v>
      </c>
      <c r="U60" s="1">
        <f t="shared" si="5"/>
        <v>12.113823159011069</v>
      </c>
      <c r="V60" s="1">
        <v>26.148399999999999</v>
      </c>
      <c r="W60" s="1">
        <v>34.753999999999998</v>
      </c>
      <c r="X60" s="1">
        <v>39.587400000000002</v>
      </c>
      <c r="Y60" s="1">
        <v>34.918999999999997</v>
      </c>
      <c r="Z60" s="1">
        <v>24.382200000000001</v>
      </c>
      <c r="AA60" s="1">
        <v>28.292200000000001</v>
      </c>
      <c r="AB60" s="1">
        <v>40.026400000000002</v>
      </c>
      <c r="AC60" s="1">
        <v>27.148399999999999</v>
      </c>
      <c r="AD60" s="1">
        <v>19.614999999999998</v>
      </c>
      <c r="AE60" s="1">
        <v>21.969000000000001</v>
      </c>
      <c r="AF60" s="1"/>
      <c r="AG60" s="1">
        <f>G60*Q60</f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1" t="s">
        <v>107</v>
      </c>
      <c r="B61" s="11" t="s">
        <v>37</v>
      </c>
      <c r="C61" s="11"/>
      <c r="D61" s="11"/>
      <c r="E61" s="11"/>
      <c r="F61" s="11"/>
      <c r="G61" s="12">
        <v>0</v>
      </c>
      <c r="H61" s="11">
        <v>30</v>
      </c>
      <c r="I61" s="11" t="s">
        <v>38</v>
      </c>
      <c r="J61" s="11"/>
      <c r="K61" s="11"/>
      <c r="L61" s="11">
        <f t="shared" si="10"/>
        <v>0</v>
      </c>
      <c r="M61" s="11"/>
      <c r="N61" s="11"/>
      <c r="O61" s="11">
        <v>0</v>
      </c>
      <c r="P61" s="11">
        <f t="shared" si="3"/>
        <v>0</v>
      </c>
      <c r="Q61" s="13"/>
      <c r="R61" s="13"/>
      <c r="S61" s="11"/>
      <c r="T61" s="11" t="e">
        <f t="shared" si="4"/>
        <v>#DIV/0!</v>
      </c>
      <c r="U61" s="11" t="e">
        <f t="shared" si="5"/>
        <v>#DIV/0!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 t="s">
        <v>66</v>
      </c>
      <c r="AG61" s="1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1" t="s">
        <v>108</v>
      </c>
      <c r="B62" s="11" t="s">
        <v>45</v>
      </c>
      <c r="C62" s="11"/>
      <c r="D62" s="11"/>
      <c r="E62" s="11"/>
      <c r="F62" s="11"/>
      <c r="G62" s="12">
        <v>0</v>
      </c>
      <c r="H62" s="11">
        <v>60</v>
      </c>
      <c r="I62" s="11" t="s">
        <v>38</v>
      </c>
      <c r="J62" s="11"/>
      <c r="K62" s="11"/>
      <c r="L62" s="11">
        <f t="shared" si="10"/>
        <v>0</v>
      </c>
      <c r="M62" s="11"/>
      <c r="N62" s="11"/>
      <c r="O62" s="11">
        <v>0</v>
      </c>
      <c r="P62" s="11">
        <f t="shared" si="3"/>
        <v>0</v>
      </c>
      <c r="Q62" s="13"/>
      <c r="R62" s="13"/>
      <c r="S62" s="11"/>
      <c r="T62" s="11" t="e">
        <f t="shared" si="4"/>
        <v>#DIV/0!</v>
      </c>
      <c r="U62" s="11" t="e">
        <f t="shared" si="5"/>
        <v>#DIV/0!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 t="s">
        <v>66</v>
      </c>
      <c r="AG62" s="1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1" t="s">
        <v>109</v>
      </c>
      <c r="B63" s="11" t="s">
        <v>45</v>
      </c>
      <c r="C63" s="11"/>
      <c r="D63" s="11"/>
      <c r="E63" s="11"/>
      <c r="F63" s="11"/>
      <c r="G63" s="12">
        <v>0</v>
      </c>
      <c r="H63" s="11">
        <v>50</v>
      </c>
      <c r="I63" s="11" t="s">
        <v>38</v>
      </c>
      <c r="J63" s="11"/>
      <c r="K63" s="11"/>
      <c r="L63" s="11">
        <f t="shared" si="10"/>
        <v>0</v>
      </c>
      <c r="M63" s="11"/>
      <c r="N63" s="11"/>
      <c r="O63" s="11">
        <v>0</v>
      </c>
      <c r="P63" s="11">
        <f t="shared" si="3"/>
        <v>0</v>
      </c>
      <c r="Q63" s="13"/>
      <c r="R63" s="13"/>
      <c r="S63" s="11"/>
      <c r="T63" s="11" t="e">
        <f t="shared" si="4"/>
        <v>#DIV/0!</v>
      </c>
      <c r="U63" s="11" t="e">
        <f t="shared" si="5"/>
        <v>#DIV/0!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 t="s">
        <v>66</v>
      </c>
      <c r="AG63" s="1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110</v>
      </c>
      <c r="B64" s="1" t="s">
        <v>45</v>
      </c>
      <c r="C64" s="1">
        <v>77</v>
      </c>
      <c r="D64" s="1">
        <v>1</v>
      </c>
      <c r="E64" s="1">
        <v>47</v>
      </c>
      <c r="F64" s="1">
        <v>29</v>
      </c>
      <c r="G64" s="8">
        <v>0.37</v>
      </c>
      <c r="H64" s="1">
        <v>50</v>
      </c>
      <c r="I64" s="1" t="s">
        <v>38</v>
      </c>
      <c r="J64" s="1"/>
      <c r="K64" s="1">
        <v>47</v>
      </c>
      <c r="L64" s="1">
        <f t="shared" si="10"/>
        <v>0</v>
      </c>
      <c r="M64" s="1"/>
      <c r="N64" s="1"/>
      <c r="O64" s="1">
        <v>9</v>
      </c>
      <c r="P64" s="1">
        <f t="shared" si="3"/>
        <v>9.4</v>
      </c>
      <c r="Q64" s="5">
        <f>11*P64-O64-F64</f>
        <v>65.400000000000006</v>
      </c>
      <c r="R64" s="5"/>
      <c r="S64" s="1"/>
      <c r="T64" s="1">
        <f t="shared" si="4"/>
        <v>11</v>
      </c>
      <c r="U64" s="1">
        <f t="shared" si="5"/>
        <v>4.042553191489362</v>
      </c>
      <c r="V64" s="1">
        <v>5.8</v>
      </c>
      <c r="W64" s="1">
        <v>4.5999999999999996</v>
      </c>
      <c r="X64" s="1">
        <v>4.4000000000000004</v>
      </c>
      <c r="Y64" s="1">
        <v>5.8</v>
      </c>
      <c r="Z64" s="1">
        <v>8.4</v>
      </c>
      <c r="AA64" s="1">
        <v>6.2</v>
      </c>
      <c r="AB64" s="1">
        <v>3.6</v>
      </c>
      <c r="AC64" s="1">
        <v>0</v>
      </c>
      <c r="AD64" s="1">
        <v>0</v>
      </c>
      <c r="AE64" s="1">
        <v>0</v>
      </c>
      <c r="AF64" s="1" t="s">
        <v>111</v>
      </c>
      <c r="AG64" s="1">
        <f>G64*Q64</f>
        <v>24.198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1" t="s">
        <v>112</v>
      </c>
      <c r="B65" s="11" t="s">
        <v>45</v>
      </c>
      <c r="C65" s="11"/>
      <c r="D65" s="11"/>
      <c r="E65" s="11"/>
      <c r="F65" s="11"/>
      <c r="G65" s="12">
        <v>0</v>
      </c>
      <c r="H65" s="11">
        <v>30</v>
      </c>
      <c r="I65" s="11" t="s">
        <v>38</v>
      </c>
      <c r="J65" s="11"/>
      <c r="K65" s="11"/>
      <c r="L65" s="11">
        <f t="shared" si="10"/>
        <v>0</v>
      </c>
      <c r="M65" s="11"/>
      <c r="N65" s="11"/>
      <c r="O65" s="11">
        <v>0</v>
      </c>
      <c r="P65" s="11">
        <f t="shared" si="3"/>
        <v>0</v>
      </c>
      <c r="Q65" s="13"/>
      <c r="R65" s="13"/>
      <c r="S65" s="11"/>
      <c r="T65" s="11" t="e">
        <f t="shared" si="4"/>
        <v>#DIV/0!</v>
      </c>
      <c r="U65" s="11" t="e">
        <f t="shared" si="5"/>
        <v>#DIV/0!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 t="s">
        <v>66</v>
      </c>
      <c r="AG65" s="1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1" t="s">
        <v>113</v>
      </c>
      <c r="B66" s="11" t="s">
        <v>45</v>
      </c>
      <c r="C66" s="11"/>
      <c r="D66" s="11"/>
      <c r="E66" s="11"/>
      <c r="F66" s="11"/>
      <c r="G66" s="12">
        <v>0</v>
      </c>
      <c r="H66" s="11">
        <v>55</v>
      </c>
      <c r="I66" s="11" t="s">
        <v>38</v>
      </c>
      <c r="J66" s="11"/>
      <c r="K66" s="11"/>
      <c r="L66" s="11">
        <f t="shared" si="10"/>
        <v>0</v>
      </c>
      <c r="M66" s="11"/>
      <c r="N66" s="11"/>
      <c r="O66" s="11">
        <v>0</v>
      </c>
      <c r="P66" s="11">
        <f t="shared" si="3"/>
        <v>0</v>
      </c>
      <c r="Q66" s="13"/>
      <c r="R66" s="13"/>
      <c r="S66" s="11"/>
      <c r="T66" s="11" t="e">
        <f t="shared" si="4"/>
        <v>#DIV/0!</v>
      </c>
      <c r="U66" s="11" t="e">
        <f t="shared" si="5"/>
        <v>#DIV/0!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 t="s">
        <v>66</v>
      </c>
      <c r="AG66" s="1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1" t="s">
        <v>114</v>
      </c>
      <c r="B67" s="11" t="s">
        <v>45</v>
      </c>
      <c r="C67" s="11"/>
      <c r="D67" s="11"/>
      <c r="E67" s="11"/>
      <c r="F67" s="11"/>
      <c r="G67" s="12">
        <v>0</v>
      </c>
      <c r="H67" s="11">
        <v>40</v>
      </c>
      <c r="I67" s="11" t="s">
        <v>38</v>
      </c>
      <c r="J67" s="11"/>
      <c r="K67" s="11"/>
      <c r="L67" s="11">
        <f t="shared" si="10"/>
        <v>0</v>
      </c>
      <c r="M67" s="11"/>
      <c r="N67" s="11"/>
      <c r="O67" s="11">
        <v>0</v>
      </c>
      <c r="P67" s="11">
        <f t="shared" si="3"/>
        <v>0</v>
      </c>
      <c r="Q67" s="13"/>
      <c r="R67" s="13"/>
      <c r="S67" s="11"/>
      <c r="T67" s="11" t="e">
        <f t="shared" si="4"/>
        <v>#DIV/0!</v>
      </c>
      <c r="U67" s="11" t="e">
        <f t="shared" si="5"/>
        <v>#DIV/0!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 t="s">
        <v>66</v>
      </c>
      <c r="AG67" s="1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115</v>
      </c>
      <c r="B68" s="1" t="s">
        <v>45</v>
      </c>
      <c r="C68" s="1">
        <v>58</v>
      </c>
      <c r="D68" s="1">
        <v>33</v>
      </c>
      <c r="E68" s="1">
        <v>39</v>
      </c>
      <c r="F68" s="1">
        <v>42</v>
      </c>
      <c r="G68" s="8">
        <v>0.4</v>
      </c>
      <c r="H68" s="1">
        <v>50</v>
      </c>
      <c r="I68" s="1" t="s">
        <v>38</v>
      </c>
      <c r="J68" s="1"/>
      <c r="K68" s="1">
        <v>43</v>
      </c>
      <c r="L68" s="1">
        <f t="shared" si="10"/>
        <v>-4</v>
      </c>
      <c r="M68" s="1"/>
      <c r="N68" s="1"/>
      <c r="O68" s="1">
        <v>4</v>
      </c>
      <c r="P68" s="1">
        <f t="shared" si="3"/>
        <v>7.8</v>
      </c>
      <c r="Q68" s="5">
        <f>11*P68-O68-F68</f>
        <v>39.799999999999997</v>
      </c>
      <c r="R68" s="5"/>
      <c r="S68" s="1"/>
      <c r="T68" s="1">
        <f t="shared" si="4"/>
        <v>11</v>
      </c>
      <c r="U68" s="1">
        <f t="shared" si="5"/>
        <v>5.8974358974358978</v>
      </c>
      <c r="V68" s="1">
        <v>6.4</v>
      </c>
      <c r="W68" s="1">
        <v>7.4</v>
      </c>
      <c r="X68" s="1">
        <v>7</v>
      </c>
      <c r="Y68" s="1">
        <v>10.4</v>
      </c>
      <c r="Z68" s="1">
        <v>9.8000000000000007</v>
      </c>
      <c r="AA68" s="1">
        <v>7</v>
      </c>
      <c r="AB68" s="1">
        <v>7.4</v>
      </c>
      <c r="AC68" s="1">
        <v>9.1999999999999993</v>
      </c>
      <c r="AD68" s="1">
        <v>9</v>
      </c>
      <c r="AE68" s="1">
        <v>7.4</v>
      </c>
      <c r="AF68" s="1"/>
      <c r="AG68" s="1">
        <f>G68*Q68</f>
        <v>15.92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1" t="s">
        <v>116</v>
      </c>
      <c r="B69" s="11" t="s">
        <v>45</v>
      </c>
      <c r="C69" s="11"/>
      <c r="D69" s="11"/>
      <c r="E69" s="11"/>
      <c r="F69" s="11"/>
      <c r="G69" s="12">
        <v>0</v>
      </c>
      <c r="H69" s="11">
        <v>55</v>
      </c>
      <c r="I69" s="11" t="s">
        <v>38</v>
      </c>
      <c r="J69" s="11"/>
      <c r="K69" s="11">
        <v>20</v>
      </c>
      <c r="L69" s="11">
        <f t="shared" si="10"/>
        <v>-20</v>
      </c>
      <c r="M69" s="11"/>
      <c r="N69" s="11"/>
      <c r="O69" s="11">
        <v>0</v>
      </c>
      <c r="P69" s="11">
        <f t="shared" si="3"/>
        <v>0</v>
      </c>
      <c r="Q69" s="13"/>
      <c r="R69" s="13"/>
      <c r="S69" s="11"/>
      <c r="T69" s="11" t="e">
        <f t="shared" si="4"/>
        <v>#DIV/0!</v>
      </c>
      <c r="U69" s="11" t="e">
        <f t="shared" si="5"/>
        <v>#DIV/0!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 t="s">
        <v>66</v>
      </c>
      <c r="AG69" s="1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1" t="s">
        <v>117</v>
      </c>
      <c r="B70" s="11" t="s">
        <v>37</v>
      </c>
      <c r="C70" s="11"/>
      <c r="D70" s="11"/>
      <c r="E70" s="11"/>
      <c r="F70" s="11"/>
      <c r="G70" s="12">
        <v>0</v>
      </c>
      <c r="H70" s="11">
        <v>55</v>
      </c>
      <c r="I70" s="11" t="s">
        <v>38</v>
      </c>
      <c r="J70" s="11"/>
      <c r="K70" s="11"/>
      <c r="L70" s="11">
        <f t="shared" ref="L70:L93" si="12">E70-K70</f>
        <v>0</v>
      </c>
      <c r="M70" s="11"/>
      <c r="N70" s="11"/>
      <c r="O70" s="11">
        <v>0</v>
      </c>
      <c r="P70" s="11">
        <f t="shared" si="3"/>
        <v>0</v>
      </c>
      <c r="Q70" s="13"/>
      <c r="R70" s="13"/>
      <c r="S70" s="11"/>
      <c r="T70" s="11" t="e">
        <f t="shared" si="4"/>
        <v>#DIV/0!</v>
      </c>
      <c r="U70" s="11" t="e">
        <f t="shared" si="5"/>
        <v>#DIV/0!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 t="s">
        <v>118</v>
      </c>
      <c r="AG70" s="1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119</v>
      </c>
      <c r="B71" s="11" t="s">
        <v>45</v>
      </c>
      <c r="C71" s="11"/>
      <c r="D71" s="11"/>
      <c r="E71" s="11"/>
      <c r="F71" s="11"/>
      <c r="G71" s="12">
        <v>0</v>
      </c>
      <c r="H71" s="11">
        <v>40</v>
      </c>
      <c r="I71" s="11" t="s">
        <v>38</v>
      </c>
      <c r="J71" s="11"/>
      <c r="K71" s="11"/>
      <c r="L71" s="11">
        <f t="shared" si="12"/>
        <v>0</v>
      </c>
      <c r="M71" s="11"/>
      <c r="N71" s="11"/>
      <c r="O71" s="11">
        <v>0</v>
      </c>
      <c r="P71" s="11">
        <f t="shared" ref="P71:P93" si="13">E71/5</f>
        <v>0</v>
      </c>
      <c r="Q71" s="13"/>
      <c r="R71" s="13"/>
      <c r="S71" s="11"/>
      <c r="T71" s="11" t="e">
        <f t="shared" si="4"/>
        <v>#DIV/0!</v>
      </c>
      <c r="U71" s="11" t="e">
        <f t="shared" si="5"/>
        <v>#DIV/0!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 t="s">
        <v>120</v>
      </c>
      <c r="AG71" s="1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121</v>
      </c>
      <c r="B72" s="1" t="s">
        <v>45</v>
      </c>
      <c r="C72" s="1">
        <v>31</v>
      </c>
      <c r="D72" s="1">
        <v>42</v>
      </c>
      <c r="E72" s="1">
        <v>37</v>
      </c>
      <c r="F72" s="1">
        <v>34</v>
      </c>
      <c r="G72" s="8">
        <v>0.2</v>
      </c>
      <c r="H72" s="1">
        <v>35</v>
      </c>
      <c r="I72" s="1" t="s">
        <v>38</v>
      </c>
      <c r="J72" s="1"/>
      <c r="K72" s="1">
        <v>39</v>
      </c>
      <c r="L72" s="1">
        <f t="shared" si="12"/>
        <v>-2</v>
      </c>
      <c r="M72" s="1"/>
      <c r="N72" s="1"/>
      <c r="O72" s="1">
        <v>21.79999999999999</v>
      </c>
      <c r="P72" s="1">
        <f t="shared" si="13"/>
        <v>7.4</v>
      </c>
      <c r="Q72" s="5">
        <f t="shared" ref="Q72:Q78" si="14">11*P72-O72-F72</f>
        <v>25.600000000000016</v>
      </c>
      <c r="R72" s="5"/>
      <c r="S72" s="1"/>
      <c r="T72" s="1">
        <f t="shared" ref="T72:T93" si="15">(F72+O72+Q72)/P72</f>
        <v>11</v>
      </c>
      <c r="U72" s="1">
        <f t="shared" ref="U72:U93" si="16">(F72+O72)/P72</f>
        <v>7.5405405405405386</v>
      </c>
      <c r="V72" s="1">
        <v>6.6</v>
      </c>
      <c r="W72" s="1">
        <v>6</v>
      </c>
      <c r="X72" s="1">
        <v>4.8</v>
      </c>
      <c r="Y72" s="1">
        <v>6.6</v>
      </c>
      <c r="Z72" s="1">
        <v>12.2</v>
      </c>
      <c r="AA72" s="1">
        <v>5.8</v>
      </c>
      <c r="AB72" s="1">
        <v>0.8</v>
      </c>
      <c r="AC72" s="1">
        <v>4.5999999999999996</v>
      </c>
      <c r="AD72" s="1">
        <v>5.6</v>
      </c>
      <c r="AE72" s="1">
        <v>4.8</v>
      </c>
      <c r="AF72" s="1" t="s">
        <v>122</v>
      </c>
      <c r="AG72" s="1">
        <f>G72*Q72</f>
        <v>5.1200000000000037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123</v>
      </c>
      <c r="B73" s="15" t="s">
        <v>37</v>
      </c>
      <c r="C73" s="15">
        <v>75.682000000000002</v>
      </c>
      <c r="D73" s="15">
        <v>143.26</v>
      </c>
      <c r="E73" s="15">
        <v>66.144000000000005</v>
      </c>
      <c r="F73" s="15">
        <v>144.46600000000001</v>
      </c>
      <c r="G73" s="16">
        <v>1</v>
      </c>
      <c r="H73" s="15">
        <v>60</v>
      </c>
      <c r="I73" s="15" t="s">
        <v>38</v>
      </c>
      <c r="J73" s="15"/>
      <c r="K73" s="15">
        <v>63.8</v>
      </c>
      <c r="L73" s="15">
        <f t="shared" si="12"/>
        <v>2.3440000000000083</v>
      </c>
      <c r="M73" s="15"/>
      <c r="N73" s="15"/>
      <c r="O73" s="15">
        <v>0</v>
      </c>
      <c r="P73" s="15">
        <f t="shared" si="13"/>
        <v>13.228800000000001</v>
      </c>
      <c r="Q73" s="17">
        <f>12*P73-O73-F73</f>
        <v>14.279600000000016</v>
      </c>
      <c r="R73" s="17"/>
      <c r="S73" s="15"/>
      <c r="T73" s="15">
        <f t="shared" si="15"/>
        <v>12</v>
      </c>
      <c r="U73" s="15">
        <f t="shared" si="16"/>
        <v>10.920567247218189</v>
      </c>
      <c r="V73" s="15">
        <v>13.3712</v>
      </c>
      <c r="W73" s="15">
        <v>14.4024</v>
      </c>
      <c r="X73" s="15">
        <v>16.462800000000001</v>
      </c>
      <c r="Y73" s="15">
        <v>17.238399999999999</v>
      </c>
      <c r="Z73" s="15">
        <v>13.6676</v>
      </c>
      <c r="AA73" s="15">
        <v>12.7798</v>
      </c>
      <c r="AB73" s="15">
        <v>18.393799999999999</v>
      </c>
      <c r="AC73" s="15">
        <v>14.625999999999999</v>
      </c>
      <c r="AD73" s="15">
        <v>9.8396000000000008</v>
      </c>
      <c r="AE73" s="15">
        <v>8.1408000000000005</v>
      </c>
      <c r="AF73" s="15" t="s">
        <v>61</v>
      </c>
      <c r="AG73" s="15">
        <f>G73*Q73</f>
        <v>14.279600000000016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8" t="s">
        <v>124</v>
      </c>
      <c r="B74" s="18" t="s">
        <v>37</v>
      </c>
      <c r="C74" s="18">
        <v>515.49</v>
      </c>
      <c r="D74" s="18">
        <v>980.16499999999996</v>
      </c>
      <c r="E74" s="18">
        <v>525.08399999999995</v>
      </c>
      <c r="F74" s="18">
        <v>505.56599999999997</v>
      </c>
      <c r="G74" s="19">
        <v>1</v>
      </c>
      <c r="H74" s="18">
        <v>60</v>
      </c>
      <c r="I74" s="18" t="s">
        <v>38</v>
      </c>
      <c r="J74" s="18"/>
      <c r="K74" s="18">
        <v>530</v>
      </c>
      <c r="L74" s="18">
        <f t="shared" si="12"/>
        <v>-4.9160000000000537</v>
      </c>
      <c r="M74" s="18"/>
      <c r="N74" s="18"/>
      <c r="O74" s="18">
        <v>323.9588</v>
      </c>
      <c r="P74" s="18">
        <f t="shared" si="13"/>
        <v>105.01679999999999</v>
      </c>
      <c r="Q74" s="20">
        <f t="shared" ref="Q74:Q75" si="17">8*P74-O74-F74</f>
        <v>10.609599999999944</v>
      </c>
      <c r="R74" s="20"/>
      <c r="S74" s="18"/>
      <c r="T74" s="18">
        <f t="shared" si="15"/>
        <v>8</v>
      </c>
      <c r="U74" s="18">
        <f t="shared" si="16"/>
        <v>7.8989723548994064</v>
      </c>
      <c r="V74" s="18">
        <v>117.13720000000001</v>
      </c>
      <c r="W74" s="18">
        <v>118.72799999999999</v>
      </c>
      <c r="X74" s="18">
        <v>129.71639999999999</v>
      </c>
      <c r="Y74" s="18">
        <v>123.0458</v>
      </c>
      <c r="Z74" s="18">
        <v>121.0484</v>
      </c>
      <c r="AA74" s="18">
        <v>151.97540000000001</v>
      </c>
      <c r="AB74" s="18">
        <v>161.9074</v>
      </c>
      <c r="AC74" s="18">
        <v>99.4</v>
      </c>
      <c r="AD74" s="18">
        <v>82.460599999999999</v>
      </c>
      <c r="AE74" s="18">
        <v>85.847200000000001</v>
      </c>
      <c r="AF74" s="18" t="s">
        <v>58</v>
      </c>
      <c r="AG74" s="18">
        <f>G74*Q74</f>
        <v>10.609599999999944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8" t="s">
        <v>125</v>
      </c>
      <c r="B75" s="18" t="s">
        <v>37</v>
      </c>
      <c r="C75" s="18">
        <v>420.37700000000001</v>
      </c>
      <c r="D75" s="18">
        <v>1134.96</v>
      </c>
      <c r="E75" s="18">
        <v>357.30799999999999</v>
      </c>
      <c r="F75" s="18">
        <v>833.322</v>
      </c>
      <c r="G75" s="19">
        <v>1</v>
      </c>
      <c r="H75" s="18">
        <v>60</v>
      </c>
      <c r="I75" s="18" t="s">
        <v>38</v>
      </c>
      <c r="J75" s="18"/>
      <c r="K75" s="18">
        <v>360</v>
      </c>
      <c r="L75" s="18">
        <f t="shared" si="12"/>
        <v>-2.6920000000000073</v>
      </c>
      <c r="M75" s="18"/>
      <c r="N75" s="18"/>
      <c r="O75" s="18">
        <v>0</v>
      </c>
      <c r="P75" s="18">
        <f t="shared" si="13"/>
        <v>71.461600000000004</v>
      </c>
      <c r="Q75" s="20"/>
      <c r="R75" s="20"/>
      <c r="S75" s="18"/>
      <c r="T75" s="18">
        <f t="shared" si="15"/>
        <v>11.661115900007836</v>
      </c>
      <c r="U75" s="18">
        <f t="shared" si="16"/>
        <v>11.661115900007836</v>
      </c>
      <c r="V75" s="18">
        <v>93.138800000000003</v>
      </c>
      <c r="W75" s="18">
        <v>131.37139999999999</v>
      </c>
      <c r="X75" s="18">
        <v>146.18780000000001</v>
      </c>
      <c r="Y75" s="18">
        <v>113.2336</v>
      </c>
      <c r="Z75" s="18">
        <v>111.4936</v>
      </c>
      <c r="AA75" s="18">
        <v>146.2764</v>
      </c>
      <c r="AB75" s="18">
        <v>152.80099999999999</v>
      </c>
      <c r="AC75" s="18">
        <v>95.709800000000001</v>
      </c>
      <c r="AD75" s="18">
        <v>79.756399999999999</v>
      </c>
      <c r="AE75" s="18">
        <v>48.928600000000003</v>
      </c>
      <c r="AF75" s="18" t="s">
        <v>58</v>
      </c>
      <c r="AG75" s="18">
        <f>G75*Q75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5" t="s">
        <v>126</v>
      </c>
      <c r="B76" s="15" t="s">
        <v>37</v>
      </c>
      <c r="C76" s="15">
        <v>650.16700000000003</v>
      </c>
      <c r="D76" s="15">
        <v>1621.8969999999999</v>
      </c>
      <c r="E76" s="15">
        <v>627.17100000000005</v>
      </c>
      <c r="F76" s="15">
        <v>1157.2739999999999</v>
      </c>
      <c r="G76" s="16">
        <v>1</v>
      </c>
      <c r="H76" s="15">
        <v>60</v>
      </c>
      <c r="I76" s="15" t="s">
        <v>38</v>
      </c>
      <c r="J76" s="15"/>
      <c r="K76" s="15">
        <v>717</v>
      </c>
      <c r="L76" s="15">
        <f t="shared" si="12"/>
        <v>-89.828999999999951</v>
      </c>
      <c r="M76" s="15"/>
      <c r="N76" s="15"/>
      <c r="O76" s="15">
        <v>500</v>
      </c>
      <c r="P76" s="15">
        <f t="shared" si="13"/>
        <v>125.4342</v>
      </c>
      <c r="Q76" s="17"/>
      <c r="R76" s="17"/>
      <c r="S76" s="15"/>
      <c r="T76" s="15">
        <f t="shared" si="15"/>
        <v>13.212297762492206</v>
      </c>
      <c r="U76" s="15">
        <f t="shared" si="16"/>
        <v>13.212297762492206</v>
      </c>
      <c r="V76" s="15">
        <v>134.7294</v>
      </c>
      <c r="W76" s="15">
        <v>127.8124</v>
      </c>
      <c r="X76" s="15">
        <v>120.82640000000001</v>
      </c>
      <c r="Y76" s="15">
        <v>83.686999999999998</v>
      </c>
      <c r="Z76" s="15">
        <v>97.011400000000009</v>
      </c>
      <c r="AA76" s="15">
        <v>149.66499999999999</v>
      </c>
      <c r="AB76" s="15">
        <v>156.60980000000001</v>
      </c>
      <c r="AC76" s="15">
        <v>109.0908</v>
      </c>
      <c r="AD76" s="15">
        <v>118.2516</v>
      </c>
      <c r="AE76" s="15">
        <v>189.40119999999999</v>
      </c>
      <c r="AF76" s="15" t="s">
        <v>39</v>
      </c>
      <c r="AG76" s="15">
        <f>G76*Q76</f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127</v>
      </c>
      <c r="B77" s="1" t="s">
        <v>37</v>
      </c>
      <c r="C77" s="1">
        <v>10.756</v>
      </c>
      <c r="D77" s="1">
        <v>21.739000000000001</v>
      </c>
      <c r="E77" s="1">
        <v>10.756</v>
      </c>
      <c r="F77" s="1">
        <v>19.045000000000002</v>
      </c>
      <c r="G77" s="8">
        <v>1</v>
      </c>
      <c r="H77" s="1">
        <v>55</v>
      </c>
      <c r="I77" s="1" t="s">
        <v>38</v>
      </c>
      <c r="J77" s="1"/>
      <c r="K77" s="1">
        <v>12</v>
      </c>
      <c r="L77" s="1">
        <f t="shared" si="12"/>
        <v>-1.2439999999999998</v>
      </c>
      <c r="M77" s="1"/>
      <c r="N77" s="1"/>
      <c r="O77" s="1">
        <v>0</v>
      </c>
      <c r="P77" s="1">
        <f t="shared" si="13"/>
        <v>2.1512000000000002</v>
      </c>
      <c r="Q77" s="5">
        <f t="shared" si="14"/>
        <v>4.6182000000000016</v>
      </c>
      <c r="R77" s="5"/>
      <c r="S77" s="1"/>
      <c r="T77" s="1">
        <f t="shared" si="15"/>
        <v>11</v>
      </c>
      <c r="U77" s="1">
        <f t="shared" si="16"/>
        <v>8.8531982149497956</v>
      </c>
      <c r="V77" s="1">
        <v>2.1511999999999998</v>
      </c>
      <c r="W77" s="1">
        <v>1.3633999999999999</v>
      </c>
      <c r="X77" s="1">
        <v>1.3633999999999999</v>
      </c>
      <c r="Y77" s="1">
        <v>0.27279999999999999</v>
      </c>
      <c r="Z77" s="1">
        <v>0.54420000000000002</v>
      </c>
      <c r="AA77" s="1">
        <v>0.81820000000000004</v>
      </c>
      <c r="AB77" s="1">
        <v>0.27300000000000002</v>
      </c>
      <c r="AC77" s="1">
        <v>0</v>
      </c>
      <c r="AD77" s="1">
        <v>0</v>
      </c>
      <c r="AE77" s="1">
        <v>0</v>
      </c>
      <c r="AF77" s="1" t="s">
        <v>128</v>
      </c>
      <c r="AG77" s="1">
        <f>G77*Q77</f>
        <v>4.6182000000000016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129</v>
      </c>
      <c r="B78" s="1" t="s">
        <v>37</v>
      </c>
      <c r="C78" s="1">
        <v>5.3339999999999996</v>
      </c>
      <c r="D78" s="1">
        <v>21.478000000000002</v>
      </c>
      <c r="E78" s="1">
        <v>6.6639999999999997</v>
      </c>
      <c r="F78" s="1">
        <v>18.808</v>
      </c>
      <c r="G78" s="8">
        <v>1</v>
      </c>
      <c r="H78" s="1">
        <v>55</v>
      </c>
      <c r="I78" s="1" t="s">
        <v>38</v>
      </c>
      <c r="J78" s="1"/>
      <c r="K78" s="1">
        <v>11.9</v>
      </c>
      <c r="L78" s="1">
        <f t="shared" si="12"/>
        <v>-5.2360000000000007</v>
      </c>
      <c r="M78" s="1"/>
      <c r="N78" s="1"/>
      <c r="O78" s="1">
        <v>0</v>
      </c>
      <c r="P78" s="1">
        <f t="shared" si="13"/>
        <v>1.3328</v>
      </c>
      <c r="Q78" s="5"/>
      <c r="R78" s="5"/>
      <c r="S78" s="1"/>
      <c r="T78" s="1">
        <f t="shared" si="15"/>
        <v>14.111644657863145</v>
      </c>
      <c r="U78" s="1">
        <f t="shared" si="16"/>
        <v>14.111644657863145</v>
      </c>
      <c r="V78" s="1">
        <v>1.3328</v>
      </c>
      <c r="W78" s="1">
        <v>0.52800000000000002</v>
      </c>
      <c r="X78" s="1">
        <v>0.79679999999999995</v>
      </c>
      <c r="Y78" s="1">
        <v>0.80299999999999994</v>
      </c>
      <c r="Z78" s="1">
        <v>1.0702</v>
      </c>
      <c r="AA78" s="1">
        <v>1.0708</v>
      </c>
      <c r="AB78" s="1">
        <v>0.53739999999999999</v>
      </c>
      <c r="AC78" s="1">
        <v>0.53499999999999992</v>
      </c>
      <c r="AD78" s="1">
        <v>0.53360000000000007</v>
      </c>
      <c r="AE78" s="1">
        <v>0.2676</v>
      </c>
      <c r="AF78" s="1" t="s">
        <v>130</v>
      </c>
      <c r="AG78" s="1">
        <f>G78*Q78</f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1" t="s">
        <v>131</v>
      </c>
      <c r="B79" s="11" t="s">
        <v>37</v>
      </c>
      <c r="C79" s="11">
        <v>-0.01</v>
      </c>
      <c r="D79" s="11"/>
      <c r="E79" s="11"/>
      <c r="F79" s="11">
        <v>-0.01</v>
      </c>
      <c r="G79" s="12">
        <v>0</v>
      </c>
      <c r="H79" s="11">
        <v>55</v>
      </c>
      <c r="I79" s="11" t="s">
        <v>38</v>
      </c>
      <c r="J79" s="11"/>
      <c r="K79" s="11"/>
      <c r="L79" s="11">
        <f t="shared" si="12"/>
        <v>0</v>
      </c>
      <c r="M79" s="11"/>
      <c r="N79" s="11"/>
      <c r="O79" s="11">
        <v>0</v>
      </c>
      <c r="P79" s="11">
        <f t="shared" si="13"/>
        <v>0</v>
      </c>
      <c r="Q79" s="13"/>
      <c r="R79" s="13"/>
      <c r="S79" s="11"/>
      <c r="T79" s="11" t="e">
        <f t="shared" si="15"/>
        <v>#DIV/0!</v>
      </c>
      <c r="U79" s="11" t="e">
        <f t="shared" si="16"/>
        <v>#DIV/0!</v>
      </c>
      <c r="V79" s="11">
        <v>0</v>
      </c>
      <c r="W79" s="11">
        <v>0</v>
      </c>
      <c r="X79" s="11">
        <v>0</v>
      </c>
      <c r="Y79" s="11">
        <v>-0.26900000000000002</v>
      </c>
      <c r="Z79" s="11">
        <v>-0.26900000000000002</v>
      </c>
      <c r="AA79" s="11">
        <v>0</v>
      </c>
      <c r="AB79" s="11">
        <v>0</v>
      </c>
      <c r="AC79" s="11">
        <v>-0.26479999999999998</v>
      </c>
      <c r="AD79" s="11">
        <v>-0.26479999999999998</v>
      </c>
      <c r="AE79" s="11">
        <v>0.26879999999999998</v>
      </c>
      <c r="AF79" s="11" t="s">
        <v>132</v>
      </c>
      <c r="AG79" s="1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133</v>
      </c>
      <c r="B80" s="11" t="s">
        <v>37</v>
      </c>
      <c r="C80" s="11"/>
      <c r="D80" s="11"/>
      <c r="E80" s="11"/>
      <c r="F80" s="11"/>
      <c r="G80" s="12">
        <v>0</v>
      </c>
      <c r="H80" s="11">
        <v>60</v>
      </c>
      <c r="I80" s="11" t="s">
        <v>38</v>
      </c>
      <c r="J80" s="11"/>
      <c r="K80" s="11"/>
      <c r="L80" s="11">
        <f t="shared" si="12"/>
        <v>0</v>
      </c>
      <c r="M80" s="11"/>
      <c r="N80" s="11"/>
      <c r="O80" s="11">
        <v>0</v>
      </c>
      <c r="P80" s="11">
        <f t="shared" si="13"/>
        <v>0</v>
      </c>
      <c r="Q80" s="13"/>
      <c r="R80" s="13"/>
      <c r="S80" s="11"/>
      <c r="T80" s="11" t="e">
        <f t="shared" si="15"/>
        <v>#DIV/0!</v>
      </c>
      <c r="U80" s="11" t="e">
        <f t="shared" si="16"/>
        <v>#DIV/0!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 t="s">
        <v>66</v>
      </c>
      <c r="AG80" s="1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134</v>
      </c>
      <c r="B81" s="1" t="s">
        <v>45</v>
      </c>
      <c r="C81" s="1">
        <v>10</v>
      </c>
      <c r="D81" s="1">
        <v>36</v>
      </c>
      <c r="E81" s="1">
        <v>7</v>
      </c>
      <c r="F81" s="1">
        <v>24</v>
      </c>
      <c r="G81" s="8">
        <v>0.3</v>
      </c>
      <c r="H81" s="1">
        <v>40</v>
      </c>
      <c r="I81" s="1" t="s">
        <v>38</v>
      </c>
      <c r="J81" s="1"/>
      <c r="K81" s="1">
        <v>35</v>
      </c>
      <c r="L81" s="1">
        <f t="shared" si="12"/>
        <v>-28</v>
      </c>
      <c r="M81" s="1"/>
      <c r="N81" s="1"/>
      <c r="O81" s="1">
        <v>0</v>
      </c>
      <c r="P81" s="1">
        <f t="shared" si="13"/>
        <v>1.4</v>
      </c>
      <c r="Q81" s="5"/>
      <c r="R81" s="5"/>
      <c r="S81" s="1"/>
      <c r="T81" s="1">
        <f t="shared" si="15"/>
        <v>17.142857142857142</v>
      </c>
      <c r="U81" s="1">
        <f t="shared" si="16"/>
        <v>17.142857142857142</v>
      </c>
      <c r="V81" s="1">
        <v>1</v>
      </c>
      <c r="W81" s="1">
        <v>3</v>
      </c>
      <c r="X81" s="1">
        <v>1.6</v>
      </c>
      <c r="Y81" s="1">
        <v>-1.2</v>
      </c>
      <c r="Z81" s="1">
        <v>-0.6</v>
      </c>
      <c r="AA81" s="1">
        <v>2.6</v>
      </c>
      <c r="AB81" s="1">
        <v>1.4</v>
      </c>
      <c r="AC81" s="1">
        <v>-0.2</v>
      </c>
      <c r="AD81" s="1">
        <v>0.2</v>
      </c>
      <c r="AE81" s="1">
        <v>2.2000000000000002</v>
      </c>
      <c r="AF81" s="21" t="s">
        <v>79</v>
      </c>
      <c r="AG81" s="1">
        <f>G81*Q81</f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135</v>
      </c>
      <c r="B82" s="1" t="s">
        <v>45</v>
      </c>
      <c r="C82" s="1">
        <v>24</v>
      </c>
      <c r="D82" s="1">
        <v>24</v>
      </c>
      <c r="E82" s="1">
        <v>7</v>
      </c>
      <c r="F82" s="1">
        <v>37</v>
      </c>
      <c r="G82" s="8">
        <v>0.3</v>
      </c>
      <c r="H82" s="1">
        <v>40</v>
      </c>
      <c r="I82" s="1" t="s">
        <v>38</v>
      </c>
      <c r="J82" s="1"/>
      <c r="K82" s="1">
        <v>7</v>
      </c>
      <c r="L82" s="1">
        <f t="shared" si="12"/>
        <v>0</v>
      </c>
      <c r="M82" s="1"/>
      <c r="N82" s="1"/>
      <c r="O82" s="1">
        <v>0</v>
      </c>
      <c r="P82" s="1">
        <f t="shared" si="13"/>
        <v>1.4</v>
      </c>
      <c r="Q82" s="5"/>
      <c r="R82" s="5"/>
      <c r="S82" s="1"/>
      <c r="T82" s="1">
        <f t="shared" si="15"/>
        <v>26.428571428571431</v>
      </c>
      <c r="U82" s="1">
        <f t="shared" si="16"/>
        <v>26.428571428571431</v>
      </c>
      <c r="V82" s="1">
        <v>0.8</v>
      </c>
      <c r="W82" s="1">
        <v>3.8</v>
      </c>
      <c r="X82" s="1">
        <v>4.2</v>
      </c>
      <c r="Y82" s="1">
        <v>-0.2</v>
      </c>
      <c r="Z82" s="1">
        <v>1.4</v>
      </c>
      <c r="AA82" s="1">
        <v>4.4000000000000004</v>
      </c>
      <c r="AB82" s="1">
        <v>2.2000000000000002</v>
      </c>
      <c r="AC82" s="1">
        <v>1.6</v>
      </c>
      <c r="AD82" s="1">
        <v>1.6</v>
      </c>
      <c r="AE82" s="1">
        <v>2.4</v>
      </c>
      <c r="AF82" s="24" t="s">
        <v>73</v>
      </c>
      <c r="AG82" s="1">
        <f>G82*Q82</f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136</v>
      </c>
      <c r="B83" s="1" t="s">
        <v>45</v>
      </c>
      <c r="C83" s="1">
        <v>40</v>
      </c>
      <c r="D83" s="1">
        <v>206</v>
      </c>
      <c r="E83" s="1">
        <v>47</v>
      </c>
      <c r="F83" s="1">
        <v>192</v>
      </c>
      <c r="G83" s="8">
        <v>0.3</v>
      </c>
      <c r="H83" s="1">
        <v>40</v>
      </c>
      <c r="I83" s="1" t="s">
        <v>38</v>
      </c>
      <c r="J83" s="1"/>
      <c r="K83" s="1">
        <v>64</v>
      </c>
      <c r="L83" s="1">
        <f t="shared" si="12"/>
        <v>-17</v>
      </c>
      <c r="M83" s="1"/>
      <c r="N83" s="1"/>
      <c r="O83" s="1">
        <v>0</v>
      </c>
      <c r="P83" s="1">
        <f t="shared" si="13"/>
        <v>9.4</v>
      </c>
      <c r="Q83" s="5"/>
      <c r="R83" s="5"/>
      <c r="S83" s="1"/>
      <c r="T83" s="1">
        <f t="shared" si="15"/>
        <v>20.425531914893615</v>
      </c>
      <c r="U83" s="1">
        <f t="shared" si="16"/>
        <v>20.425531914893615</v>
      </c>
      <c r="V83" s="1">
        <v>11.6</v>
      </c>
      <c r="W83" s="1">
        <v>21.8</v>
      </c>
      <c r="X83" s="1">
        <v>19.399999999999999</v>
      </c>
      <c r="Y83" s="1">
        <v>1.6</v>
      </c>
      <c r="Z83" s="1">
        <v>1.6</v>
      </c>
      <c r="AA83" s="1">
        <v>15</v>
      </c>
      <c r="AB83" s="1">
        <v>15.8</v>
      </c>
      <c r="AC83" s="1">
        <v>6.4</v>
      </c>
      <c r="AD83" s="1">
        <v>6.8</v>
      </c>
      <c r="AE83" s="1">
        <v>11.6</v>
      </c>
      <c r="AF83" s="1"/>
      <c r="AG83" s="1">
        <f>G83*Q83</f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137</v>
      </c>
      <c r="B84" s="1" t="s">
        <v>45</v>
      </c>
      <c r="C84" s="1">
        <v>10</v>
      </c>
      <c r="D84" s="1">
        <v>24</v>
      </c>
      <c r="E84" s="1">
        <v>3</v>
      </c>
      <c r="F84" s="1">
        <v>28</v>
      </c>
      <c r="G84" s="8">
        <v>0.05</v>
      </c>
      <c r="H84" s="1">
        <v>120</v>
      </c>
      <c r="I84" s="1" t="s">
        <v>38</v>
      </c>
      <c r="J84" s="1"/>
      <c r="K84" s="1">
        <v>3</v>
      </c>
      <c r="L84" s="1">
        <f t="shared" si="12"/>
        <v>0</v>
      </c>
      <c r="M84" s="1"/>
      <c r="N84" s="1"/>
      <c r="O84" s="1">
        <v>0</v>
      </c>
      <c r="P84" s="1">
        <f t="shared" si="13"/>
        <v>0.6</v>
      </c>
      <c r="Q84" s="5"/>
      <c r="R84" s="5"/>
      <c r="S84" s="1"/>
      <c r="T84" s="1">
        <f t="shared" si="15"/>
        <v>46.666666666666671</v>
      </c>
      <c r="U84" s="1">
        <f t="shared" si="16"/>
        <v>46.666666666666671</v>
      </c>
      <c r="V84" s="1">
        <v>0.6</v>
      </c>
      <c r="W84" s="1">
        <v>1.4</v>
      </c>
      <c r="X84" s="1">
        <v>2.4</v>
      </c>
      <c r="Y84" s="1">
        <v>1.6</v>
      </c>
      <c r="Z84" s="1">
        <v>0.6</v>
      </c>
      <c r="AA84" s="1">
        <v>0</v>
      </c>
      <c r="AB84" s="1">
        <v>0</v>
      </c>
      <c r="AC84" s="1">
        <v>0</v>
      </c>
      <c r="AD84" s="1">
        <v>0</v>
      </c>
      <c r="AE84" s="1">
        <v>1</v>
      </c>
      <c r="AF84" s="24" t="s">
        <v>73</v>
      </c>
      <c r="AG84" s="1">
        <f>G84*Q84</f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5" t="s">
        <v>138</v>
      </c>
      <c r="B85" s="15" t="s">
        <v>37</v>
      </c>
      <c r="C85" s="15">
        <v>321.28300000000002</v>
      </c>
      <c r="D85" s="15">
        <v>890.76300000000003</v>
      </c>
      <c r="E85" s="15">
        <v>367.22399999999999</v>
      </c>
      <c r="F85" s="15">
        <v>774.78300000000002</v>
      </c>
      <c r="G85" s="16">
        <v>1</v>
      </c>
      <c r="H85" s="15">
        <v>40</v>
      </c>
      <c r="I85" s="15" t="s">
        <v>38</v>
      </c>
      <c r="J85" s="15"/>
      <c r="K85" s="15">
        <v>351.1</v>
      </c>
      <c r="L85" s="15">
        <f t="shared" si="12"/>
        <v>16.123999999999967</v>
      </c>
      <c r="M85" s="15"/>
      <c r="N85" s="15"/>
      <c r="O85" s="15">
        <v>60.542599999999993</v>
      </c>
      <c r="P85" s="15">
        <f t="shared" si="13"/>
        <v>73.444800000000001</v>
      </c>
      <c r="Q85" s="17">
        <f>12*P85-O85-F85</f>
        <v>46.012000000000057</v>
      </c>
      <c r="R85" s="17"/>
      <c r="S85" s="15"/>
      <c r="T85" s="15">
        <f t="shared" si="15"/>
        <v>12</v>
      </c>
      <c r="U85" s="15">
        <f t="shared" si="16"/>
        <v>11.373515892207481</v>
      </c>
      <c r="V85" s="15">
        <v>75.561999999999998</v>
      </c>
      <c r="W85" s="15">
        <v>80.818799999999996</v>
      </c>
      <c r="X85" s="15">
        <v>89.932400000000001</v>
      </c>
      <c r="Y85" s="15">
        <v>76.010199999999998</v>
      </c>
      <c r="Z85" s="15">
        <v>68.845200000000006</v>
      </c>
      <c r="AA85" s="15">
        <v>95.144800000000004</v>
      </c>
      <c r="AB85" s="15">
        <v>96.702399999999997</v>
      </c>
      <c r="AC85" s="15">
        <v>76.927800000000005</v>
      </c>
      <c r="AD85" s="15">
        <v>62.940199999999997</v>
      </c>
      <c r="AE85" s="15">
        <v>97.514600000000002</v>
      </c>
      <c r="AF85" s="15" t="s">
        <v>61</v>
      </c>
      <c r="AG85" s="15">
        <f>G85*Q85</f>
        <v>46.012000000000057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139</v>
      </c>
      <c r="B86" s="1" t="s">
        <v>45</v>
      </c>
      <c r="C86" s="1">
        <v>21.08</v>
      </c>
      <c r="D86" s="1">
        <v>255</v>
      </c>
      <c r="E86" s="1">
        <v>32</v>
      </c>
      <c r="F86" s="1">
        <v>235.08</v>
      </c>
      <c r="G86" s="8">
        <v>0.3</v>
      </c>
      <c r="H86" s="1">
        <v>40</v>
      </c>
      <c r="I86" s="1" t="s">
        <v>38</v>
      </c>
      <c r="J86" s="1"/>
      <c r="K86" s="1">
        <v>64</v>
      </c>
      <c r="L86" s="1">
        <f t="shared" si="12"/>
        <v>-32</v>
      </c>
      <c r="M86" s="1"/>
      <c r="N86" s="1"/>
      <c r="O86" s="1">
        <v>0</v>
      </c>
      <c r="P86" s="1">
        <f t="shared" si="13"/>
        <v>6.4</v>
      </c>
      <c r="Q86" s="5"/>
      <c r="R86" s="5"/>
      <c r="S86" s="1"/>
      <c r="T86" s="1">
        <f t="shared" si="15"/>
        <v>36.731250000000003</v>
      </c>
      <c r="U86" s="1">
        <f t="shared" si="16"/>
        <v>36.731250000000003</v>
      </c>
      <c r="V86" s="1">
        <v>9.1999999999999993</v>
      </c>
      <c r="W86" s="1">
        <v>24</v>
      </c>
      <c r="X86" s="1">
        <v>23.184000000000001</v>
      </c>
      <c r="Y86" s="1">
        <v>11.183999999999999</v>
      </c>
      <c r="Z86" s="1">
        <v>7.8</v>
      </c>
      <c r="AA86" s="1">
        <v>17.600000000000001</v>
      </c>
      <c r="AB86" s="1">
        <v>19.8</v>
      </c>
      <c r="AC86" s="1">
        <v>11</v>
      </c>
      <c r="AD86" s="1">
        <v>11</v>
      </c>
      <c r="AE86" s="1">
        <v>10.199999999999999</v>
      </c>
      <c r="AF86" s="1"/>
      <c r="AG86" s="1">
        <f>G86*Q86</f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140</v>
      </c>
      <c r="B87" s="1" t="s">
        <v>45</v>
      </c>
      <c r="C87" s="1">
        <v>11</v>
      </c>
      <c r="D87" s="1">
        <v>224</v>
      </c>
      <c r="E87" s="1">
        <v>14</v>
      </c>
      <c r="F87" s="1">
        <v>206</v>
      </c>
      <c r="G87" s="8">
        <v>0.3</v>
      </c>
      <c r="H87" s="1">
        <v>40</v>
      </c>
      <c r="I87" s="1" t="s">
        <v>38</v>
      </c>
      <c r="J87" s="1"/>
      <c r="K87" s="1">
        <v>57</v>
      </c>
      <c r="L87" s="1">
        <f t="shared" si="12"/>
        <v>-43</v>
      </c>
      <c r="M87" s="1"/>
      <c r="N87" s="1"/>
      <c r="O87" s="1">
        <v>0</v>
      </c>
      <c r="P87" s="1">
        <f t="shared" si="13"/>
        <v>2.8</v>
      </c>
      <c r="Q87" s="5"/>
      <c r="R87" s="5"/>
      <c r="S87" s="1"/>
      <c r="T87" s="1">
        <f t="shared" si="15"/>
        <v>73.571428571428569</v>
      </c>
      <c r="U87" s="1">
        <f t="shared" si="16"/>
        <v>73.571428571428569</v>
      </c>
      <c r="V87" s="1">
        <v>4.5999999999999996</v>
      </c>
      <c r="W87" s="1">
        <v>20</v>
      </c>
      <c r="X87" s="1">
        <v>17.2</v>
      </c>
      <c r="Y87" s="1">
        <v>0.2</v>
      </c>
      <c r="Z87" s="1">
        <v>-0.8</v>
      </c>
      <c r="AA87" s="1">
        <v>11.6</v>
      </c>
      <c r="AB87" s="1">
        <v>13.6</v>
      </c>
      <c r="AC87" s="1">
        <v>6</v>
      </c>
      <c r="AD87" s="1">
        <v>6.4</v>
      </c>
      <c r="AE87" s="1">
        <v>10.199999999999999</v>
      </c>
      <c r="AF87" s="1"/>
      <c r="AG87" s="1">
        <f>G87*Q87</f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141</v>
      </c>
      <c r="B88" s="1" t="s">
        <v>37</v>
      </c>
      <c r="C88" s="1">
        <v>32.695999999999998</v>
      </c>
      <c r="D88" s="1">
        <v>32.692999999999998</v>
      </c>
      <c r="E88" s="1">
        <v>17.756</v>
      </c>
      <c r="F88" s="1">
        <v>43.195</v>
      </c>
      <c r="G88" s="8">
        <v>1</v>
      </c>
      <c r="H88" s="1">
        <v>45</v>
      </c>
      <c r="I88" s="1" t="s">
        <v>38</v>
      </c>
      <c r="J88" s="1"/>
      <c r="K88" s="1">
        <v>17.3</v>
      </c>
      <c r="L88" s="1">
        <f t="shared" si="12"/>
        <v>0.45599999999999952</v>
      </c>
      <c r="M88" s="1"/>
      <c r="N88" s="1"/>
      <c r="O88" s="1">
        <v>0</v>
      </c>
      <c r="P88" s="1">
        <f t="shared" si="13"/>
        <v>3.5512000000000001</v>
      </c>
      <c r="Q88" s="5"/>
      <c r="R88" s="5"/>
      <c r="S88" s="1"/>
      <c r="T88" s="1">
        <f t="shared" si="15"/>
        <v>12.163494030186978</v>
      </c>
      <c r="U88" s="1">
        <f t="shared" si="16"/>
        <v>12.163494030186978</v>
      </c>
      <c r="V88" s="1">
        <v>4.0953999999999997</v>
      </c>
      <c r="W88" s="1">
        <v>0.84199999999999997</v>
      </c>
      <c r="X88" s="1">
        <v>2.2482000000000002</v>
      </c>
      <c r="Y88" s="1">
        <v>5.2342000000000004</v>
      </c>
      <c r="Z88" s="1">
        <v>4.0962000000000014</v>
      </c>
      <c r="AA88" s="1">
        <v>2.1236000000000002</v>
      </c>
      <c r="AB88" s="1">
        <v>2.8936000000000002</v>
      </c>
      <c r="AC88" s="1">
        <v>3.1646000000000001</v>
      </c>
      <c r="AD88" s="1">
        <v>1.8478000000000001</v>
      </c>
      <c r="AE88" s="1">
        <v>1.5873999999999999</v>
      </c>
      <c r="AF88" s="1" t="s">
        <v>142</v>
      </c>
      <c r="AG88" s="1">
        <f>G88*Q88</f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143</v>
      </c>
      <c r="B89" s="1" t="s">
        <v>37</v>
      </c>
      <c r="C89" s="1">
        <v>41.66</v>
      </c>
      <c r="D89" s="1">
        <v>69.917000000000002</v>
      </c>
      <c r="E89" s="1">
        <v>11.644</v>
      </c>
      <c r="F89" s="1">
        <v>61.835000000000001</v>
      </c>
      <c r="G89" s="8">
        <v>1</v>
      </c>
      <c r="H89" s="1">
        <v>50</v>
      </c>
      <c r="I89" s="1" t="s">
        <v>38</v>
      </c>
      <c r="J89" s="1"/>
      <c r="K89" s="1">
        <v>37.700000000000003</v>
      </c>
      <c r="L89" s="1">
        <f t="shared" si="12"/>
        <v>-26.056000000000004</v>
      </c>
      <c r="M89" s="1"/>
      <c r="N89" s="1"/>
      <c r="O89" s="1">
        <v>0</v>
      </c>
      <c r="P89" s="1">
        <f t="shared" si="13"/>
        <v>2.3288000000000002</v>
      </c>
      <c r="Q89" s="5"/>
      <c r="R89" s="5"/>
      <c r="S89" s="1"/>
      <c r="T89" s="1">
        <f t="shared" si="15"/>
        <v>26.55230161456544</v>
      </c>
      <c r="U89" s="1">
        <f t="shared" si="16"/>
        <v>26.55230161456544</v>
      </c>
      <c r="V89" s="1">
        <v>2.1372</v>
      </c>
      <c r="W89" s="1">
        <v>2.4262000000000001</v>
      </c>
      <c r="X89" s="1">
        <v>2.9674</v>
      </c>
      <c r="Y89" s="1">
        <v>7.6003999999999996</v>
      </c>
      <c r="Z89" s="1">
        <v>7.0635999999999992</v>
      </c>
      <c r="AA89" s="1">
        <v>3.5543999999999998</v>
      </c>
      <c r="AB89" s="1">
        <v>4.0956000000000001</v>
      </c>
      <c r="AC89" s="1">
        <v>5.7325999999999997</v>
      </c>
      <c r="AD89" s="1">
        <v>5.4682000000000004</v>
      </c>
      <c r="AE89" s="1">
        <v>3.2507999999999999</v>
      </c>
      <c r="AF89" s="24" t="s">
        <v>73</v>
      </c>
      <c r="AG89" s="1">
        <f>G89*Q89</f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144</v>
      </c>
      <c r="B90" s="1" t="s">
        <v>45</v>
      </c>
      <c r="C90" s="1">
        <v>117</v>
      </c>
      <c r="D90" s="1">
        <v>84</v>
      </c>
      <c r="E90" s="1">
        <v>51</v>
      </c>
      <c r="F90" s="1">
        <v>135</v>
      </c>
      <c r="G90" s="8">
        <v>0.33</v>
      </c>
      <c r="H90" s="1">
        <v>40</v>
      </c>
      <c r="I90" s="1" t="s">
        <v>38</v>
      </c>
      <c r="J90" s="1"/>
      <c r="K90" s="1">
        <v>55</v>
      </c>
      <c r="L90" s="1">
        <f t="shared" si="12"/>
        <v>-4</v>
      </c>
      <c r="M90" s="1"/>
      <c r="N90" s="1"/>
      <c r="O90" s="1">
        <v>0</v>
      </c>
      <c r="P90" s="1">
        <f t="shared" si="13"/>
        <v>10.199999999999999</v>
      </c>
      <c r="Q90" s="5"/>
      <c r="R90" s="5"/>
      <c r="S90" s="1"/>
      <c r="T90" s="1">
        <f t="shared" si="15"/>
        <v>13.23529411764706</v>
      </c>
      <c r="U90" s="1">
        <f t="shared" si="16"/>
        <v>13.23529411764706</v>
      </c>
      <c r="V90" s="1">
        <v>9.1999999999999993</v>
      </c>
      <c r="W90" s="1">
        <v>16.399999999999999</v>
      </c>
      <c r="X90" s="1">
        <v>15.6</v>
      </c>
      <c r="Y90" s="1">
        <v>3</v>
      </c>
      <c r="Z90" s="1">
        <v>3.8</v>
      </c>
      <c r="AA90" s="1">
        <v>18.399999999999999</v>
      </c>
      <c r="AB90" s="1">
        <v>18.2</v>
      </c>
      <c r="AC90" s="1">
        <v>7.4</v>
      </c>
      <c r="AD90" s="1">
        <v>8</v>
      </c>
      <c r="AE90" s="1">
        <v>11.6</v>
      </c>
      <c r="AF90" s="1"/>
      <c r="AG90" s="1">
        <f>G90*Q90</f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145</v>
      </c>
      <c r="B91" s="1" t="s">
        <v>45</v>
      </c>
      <c r="C91" s="1">
        <v>60</v>
      </c>
      <c r="D91" s="1">
        <v>114</v>
      </c>
      <c r="E91" s="1">
        <v>54</v>
      </c>
      <c r="F91" s="1">
        <v>111</v>
      </c>
      <c r="G91" s="8">
        <v>0.3</v>
      </c>
      <c r="H91" s="1">
        <v>40</v>
      </c>
      <c r="I91" s="1" t="s">
        <v>38</v>
      </c>
      <c r="J91" s="1"/>
      <c r="K91" s="1">
        <v>55</v>
      </c>
      <c r="L91" s="1">
        <f t="shared" si="12"/>
        <v>-1</v>
      </c>
      <c r="M91" s="1"/>
      <c r="N91" s="1"/>
      <c r="O91" s="1">
        <v>0</v>
      </c>
      <c r="P91" s="1">
        <f t="shared" si="13"/>
        <v>10.8</v>
      </c>
      <c r="Q91" s="5">
        <f t="shared" ref="Q81:Q93" si="18">11*P91-O91-F91</f>
        <v>7.8000000000000114</v>
      </c>
      <c r="R91" s="5"/>
      <c r="S91" s="1"/>
      <c r="T91" s="1">
        <f t="shared" si="15"/>
        <v>11</v>
      </c>
      <c r="U91" s="1">
        <f t="shared" si="16"/>
        <v>10.277777777777777</v>
      </c>
      <c r="V91" s="1">
        <v>9.6</v>
      </c>
      <c r="W91" s="1">
        <v>14.4</v>
      </c>
      <c r="X91" s="1">
        <v>13.4</v>
      </c>
      <c r="Y91" s="1">
        <v>4.4000000000000004</v>
      </c>
      <c r="Z91" s="1">
        <v>5.2</v>
      </c>
      <c r="AA91" s="1">
        <v>14.2</v>
      </c>
      <c r="AB91" s="1">
        <v>13.8</v>
      </c>
      <c r="AC91" s="1">
        <v>7.6</v>
      </c>
      <c r="AD91" s="1">
        <v>8.4</v>
      </c>
      <c r="AE91" s="1">
        <v>12.4</v>
      </c>
      <c r="AF91" s="1"/>
      <c r="AG91" s="1">
        <f>G91*Q91</f>
        <v>2.3400000000000034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146</v>
      </c>
      <c r="B92" s="1" t="s">
        <v>45</v>
      </c>
      <c r="C92" s="1">
        <v>15</v>
      </c>
      <c r="D92" s="1">
        <v>75</v>
      </c>
      <c r="E92" s="1">
        <v>9</v>
      </c>
      <c r="F92" s="1">
        <v>75</v>
      </c>
      <c r="G92" s="8">
        <v>0.12</v>
      </c>
      <c r="H92" s="1">
        <v>45</v>
      </c>
      <c r="I92" s="1" t="s">
        <v>38</v>
      </c>
      <c r="J92" s="1"/>
      <c r="K92" s="1">
        <v>9</v>
      </c>
      <c r="L92" s="1">
        <f t="shared" si="12"/>
        <v>0</v>
      </c>
      <c r="M92" s="1"/>
      <c r="N92" s="1"/>
      <c r="O92" s="1">
        <v>0</v>
      </c>
      <c r="P92" s="1">
        <f t="shared" si="13"/>
        <v>1.8</v>
      </c>
      <c r="Q92" s="5"/>
      <c r="R92" s="5"/>
      <c r="S92" s="1"/>
      <c r="T92" s="1">
        <f t="shared" si="15"/>
        <v>41.666666666666664</v>
      </c>
      <c r="U92" s="1">
        <f t="shared" si="16"/>
        <v>41.666666666666664</v>
      </c>
      <c r="V92" s="1">
        <v>2.8</v>
      </c>
      <c r="W92" s="1">
        <v>6.4</v>
      </c>
      <c r="X92" s="1">
        <v>6.2</v>
      </c>
      <c r="Y92" s="1">
        <v>2.4</v>
      </c>
      <c r="Z92" s="1">
        <v>1.6</v>
      </c>
      <c r="AA92" s="1">
        <v>4</v>
      </c>
      <c r="AB92" s="1">
        <v>9.6</v>
      </c>
      <c r="AC92" s="1">
        <v>9</v>
      </c>
      <c r="AD92" s="1">
        <v>3.4</v>
      </c>
      <c r="AE92" s="1">
        <v>1.2</v>
      </c>
      <c r="AF92" s="1"/>
      <c r="AG92" s="1">
        <f>G92*Q92</f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147</v>
      </c>
      <c r="B93" s="1" t="s">
        <v>37</v>
      </c>
      <c r="C93" s="1">
        <v>34.456000000000003</v>
      </c>
      <c r="D93" s="1"/>
      <c r="E93" s="1">
        <v>2.827</v>
      </c>
      <c r="F93" s="1">
        <v>31.629000000000001</v>
      </c>
      <c r="G93" s="8">
        <v>1</v>
      </c>
      <c r="H93" s="1">
        <v>180</v>
      </c>
      <c r="I93" s="1" t="s">
        <v>38</v>
      </c>
      <c r="J93" s="1"/>
      <c r="K93" s="1">
        <v>2.88</v>
      </c>
      <c r="L93" s="1">
        <f t="shared" si="12"/>
        <v>-5.2999999999999936E-2</v>
      </c>
      <c r="M93" s="1"/>
      <c r="N93" s="1"/>
      <c r="O93" s="1">
        <v>0</v>
      </c>
      <c r="P93" s="1">
        <f t="shared" si="13"/>
        <v>0.56540000000000001</v>
      </c>
      <c r="Q93" s="5"/>
      <c r="R93" s="5"/>
      <c r="S93" s="1"/>
      <c r="T93" s="1">
        <f t="shared" si="15"/>
        <v>55.940926777502654</v>
      </c>
      <c r="U93" s="1">
        <f t="shared" si="16"/>
        <v>55.940926777502654</v>
      </c>
      <c r="V93" s="1">
        <v>0.50540000000000007</v>
      </c>
      <c r="W93" s="1">
        <v>0.48659999999999998</v>
      </c>
      <c r="X93" s="1">
        <v>0.84019999999999995</v>
      </c>
      <c r="Y93" s="1">
        <v>1.133</v>
      </c>
      <c r="Z93" s="1">
        <v>1.5094000000000001</v>
      </c>
      <c r="AA93" s="1">
        <v>2.9220000000000002</v>
      </c>
      <c r="AB93" s="1">
        <v>2.6974</v>
      </c>
      <c r="AC93" s="1">
        <v>1.8384</v>
      </c>
      <c r="AD93" s="1">
        <v>1.9905999999999999</v>
      </c>
      <c r="AE93" s="1">
        <v>0.60399999999999998</v>
      </c>
      <c r="AF93" s="24" t="s">
        <v>73</v>
      </c>
      <c r="AG93" s="1">
        <f>G93*Q93</f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3" xr:uid="{12D8D9AB-CC24-4015-ACA0-4946FA53220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2025-07-03T13:53:46Z</dcterms:created>
  <dcterms:modified xsi:type="dcterms:W3CDTF">2025-07-03T14:06:29Z</dcterms:modified>
</cp:coreProperties>
</file>