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EA1039C-DC75-4A57-9D5A-2D25A4F49A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6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0" i="1" s="1"/>
  <c r="BO22" i="1"/>
  <c r="BM22" i="1"/>
  <c r="X507" i="1" s="1"/>
  <c r="Y22" i="1"/>
  <c r="H10" i="1"/>
  <c r="F10" i="1"/>
  <c r="J9" i="1"/>
  <c r="F9" i="1"/>
  <c r="A9" i="1"/>
  <c r="A10" i="1" s="1"/>
  <c r="D7" i="1"/>
  <c r="Q6" i="1"/>
  <c r="P2" i="1"/>
  <c r="Z132" i="1" l="1"/>
  <c r="X509" i="1"/>
  <c r="BP28" i="1"/>
  <c r="BN28" i="1"/>
  <c r="Z28" i="1"/>
  <c r="Y32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BP79" i="1"/>
  <c r="BN79" i="1"/>
  <c r="Z79" i="1"/>
  <c r="Z80" i="1" s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6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B516" i="1"/>
  <c r="Y23" i="1"/>
  <c r="BP22" i="1"/>
  <c r="BN22" i="1"/>
  <c r="Z22" i="1"/>
  <c r="Z23" i="1" s="1"/>
  <c r="X508" i="1"/>
  <c r="Y24" i="1"/>
  <c r="Y33" i="1"/>
  <c r="BP26" i="1"/>
  <c r="BN26" i="1"/>
  <c r="Z26" i="1"/>
  <c r="Z32" i="1" s="1"/>
  <c r="BP30" i="1"/>
  <c r="BN30" i="1"/>
  <c r="Z30" i="1"/>
  <c r="Y44" i="1"/>
  <c r="BP53" i="1"/>
  <c r="BN53" i="1"/>
  <c r="Z53" i="1"/>
  <c r="Z58" i="1" s="1"/>
  <c r="D516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Y248" i="1"/>
  <c r="Y256" i="1"/>
  <c r="BP251" i="1"/>
  <c r="BN251" i="1"/>
  <c r="Z251" i="1"/>
  <c r="L516" i="1"/>
  <c r="BP255" i="1"/>
  <c r="BN255" i="1"/>
  <c r="Z255" i="1"/>
  <c r="Y257" i="1"/>
  <c r="M516" i="1"/>
  <c r="Y264" i="1"/>
  <c r="BP260" i="1"/>
  <c r="BN260" i="1"/>
  <c r="Z260" i="1"/>
  <c r="Z264" i="1" s="1"/>
  <c r="BP263" i="1"/>
  <c r="BN263" i="1"/>
  <c r="Z263" i="1"/>
  <c r="Y265" i="1"/>
  <c r="O516" i="1"/>
  <c r="Y271" i="1"/>
  <c r="BP268" i="1"/>
  <c r="BN268" i="1"/>
  <c r="Z268" i="1"/>
  <c r="Z271" i="1" s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Z351" i="1" s="1"/>
  <c r="BP349" i="1"/>
  <c r="BN349" i="1"/>
  <c r="Z349" i="1"/>
  <c r="BP370" i="1"/>
  <c r="BN370" i="1"/>
  <c r="Z370" i="1"/>
  <c r="Z373" i="1" s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H9" i="1"/>
  <c r="X506" i="1"/>
  <c r="C516" i="1"/>
  <c r="Y45" i="1"/>
  <c r="E516" i="1"/>
  <c r="Y93" i="1"/>
  <c r="G516" i="1"/>
  <c r="Y132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33" i="1"/>
  <c r="Y332" i="1"/>
  <c r="Z339" i="1"/>
  <c r="BP337" i="1"/>
  <c r="BN337" i="1"/>
  <c r="Z337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84" i="1" l="1"/>
  <c r="Z463" i="1"/>
  <c r="Z295" i="1"/>
  <c r="Z319" i="1"/>
  <c r="Z256" i="1"/>
  <c r="Y506" i="1"/>
  <c r="Y508" i="1"/>
  <c r="Z108" i="1"/>
  <c r="Z494" i="1"/>
  <c r="Z305" i="1"/>
  <c r="Z447" i="1"/>
  <c r="Z203" i="1"/>
  <c r="Z171" i="1"/>
  <c r="Z121" i="1"/>
  <c r="Y507" i="1"/>
  <c r="Y509" i="1" s="1"/>
  <c r="Y510" i="1"/>
  <c r="Z153" i="1"/>
  <c r="Z100" i="1"/>
  <c r="Z511" i="1" s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<sst xmlns="http://schemas.openxmlformats.org/spreadsheetml/2006/main" count="2253" uniqueCount="825">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</sst>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70</v>
      </c>
      <c r="Y163" s="560">
        <f t="shared" si="16"/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74.499999999999986</v>
      </c>
      <c r="BN163" s="64">
        <f t="shared" si="18"/>
        <v>75.989999999999995</v>
      </c>
      <c r="BO163" s="64">
        <f t="shared" si="19"/>
        <v>0.12626262626262624</v>
      </c>
      <c r="BP163" s="64">
        <f t="shared" si="20"/>
        <v>0.12878787878787878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80</v>
      </c>
      <c r="Y164" s="560">
        <f t="shared" si="16"/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84</v>
      </c>
      <c r="BN164" s="64">
        <f t="shared" si="18"/>
        <v>88.199999999999989</v>
      </c>
      <c r="BO164" s="64">
        <f t="shared" si="19"/>
        <v>0.14430014430014429</v>
      </c>
      <c r="BP164" s="64">
        <f t="shared" si="20"/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8.3999999999999986</v>
      </c>
      <c r="Y168" s="56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8.7999999999999989</v>
      </c>
      <c r="BN168" s="64">
        <f t="shared" si="18"/>
        <v>8.8000000000000007</v>
      </c>
      <c r="BO168" s="64">
        <f t="shared" si="19"/>
        <v>1.7094017094017092E-2</v>
      </c>
      <c r="BP168" s="64">
        <f t="shared" si="20"/>
        <v>1.7094017094017096E-2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39.714285714285708</v>
      </c>
      <c r="Y171" s="561">
        <f>IFERROR(Y162/H162,"0")+IFERROR(Y163/H163,"0")+IFERROR(Y164/H164,"0")+IFERROR(Y165/H165,"0")+IFERROR(Y166/H166,"0")+IFERROR(Y167/H167,"0")+IFERROR(Y168/H168,"0")+IFERROR(Y169/H169,"0")+IFERROR(Y170/H170,"0")</f>
        <v>41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0.35382000000000002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158.4</v>
      </c>
      <c r="Y172" s="561">
        <f>IFERROR(SUM(Y162:Y170),"0")</f>
        <v>163.80000000000001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220</v>
      </c>
      <c r="Y195" s="560">
        <f t="shared" ref="Y195:Y202" si="21">IFERROR(IF(X195="",0,CEILING((X195/$H195),1)*$H195),"")</f>
        <v>221.4</v>
      </c>
      <c r="Z195" s="36">
        <f>IFERROR(IF(Y195=0,"",ROUNDUP(Y195/H195,0)*0.00902),"")</f>
        <v>0.36982000000000004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228.55555555555554</v>
      </c>
      <c r="BN195" s="64">
        <f t="shared" ref="BN195:BN202" si="23">IFERROR(Y195*I195/H195,"0")</f>
        <v>230.01</v>
      </c>
      <c r="BO195" s="64">
        <f t="shared" ref="BO195:BO202" si="24">IFERROR(1/J195*(X195/H195),"0")</f>
        <v>0.30864197530864196</v>
      </c>
      <c r="BP195" s="64">
        <f t="shared" ref="BP195:BP202" si="25">IFERROR(1/J195*(Y195/H195),"0")</f>
        <v>0.31060606060606061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150</v>
      </c>
      <c r="Y197" s="560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220</v>
      </c>
      <c r="Y198" s="560">
        <f t="shared" si="21"/>
        <v>221.4</v>
      </c>
      <c r="Z198" s="36">
        <f>IFERROR(IF(Y198=0,"",ROUNDUP(Y198/H198,0)*0.00902),"")</f>
        <v>0.36982000000000004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228.55555555555554</v>
      </c>
      <c r="BN198" s="64">
        <f t="shared" si="23"/>
        <v>230.01</v>
      </c>
      <c r="BO198" s="64">
        <f t="shared" si="24"/>
        <v>0.30864197530864196</v>
      </c>
      <c r="BP198" s="64">
        <f t="shared" si="25"/>
        <v>0.31060606060606061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109.25925925925927</v>
      </c>
      <c r="Y203" s="561">
        <f>IFERROR(Y195/H195,"0")+IFERROR(Y196/H196,"0")+IFERROR(Y197/H197,"0")+IFERROR(Y198/H198,"0")+IFERROR(Y199/H199,"0")+IFERROR(Y200/H200,"0")+IFERROR(Y201/H201,"0")+IFERROR(Y202/H202,"0")</f>
        <v>110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0.99220000000000008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590</v>
      </c>
      <c r="Y204" s="561">
        <f>IFERROR(SUM(Y195:Y202),"0")</f>
        <v>594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100</v>
      </c>
      <c r="Y206" s="560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70</v>
      </c>
      <c r="Y208" s="560">
        <f t="shared" si="26"/>
        <v>78.3</v>
      </c>
      <c r="Z208" s="36">
        <f>IFERROR(IF(Y208=0,"",ROUNDUP(Y208/H208,0)*0.01898),"")</f>
        <v>0.17082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74.175862068965515</v>
      </c>
      <c r="BN208" s="64">
        <f t="shared" si="28"/>
        <v>82.971000000000004</v>
      </c>
      <c r="BO208" s="64">
        <f t="shared" si="29"/>
        <v>0.12571839080459771</v>
      </c>
      <c r="BP208" s="64">
        <f t="shared" si="30"/>
        <v>0.140625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372</v>
      </c>
      <c r="Y209" s="560">
        <f t="shared" si="26"/>
        <v>372</v>
      </c>
      <c r="Z209" s="36">
        <f t="shared" ref="Z209:Z214" si="31">IFERROR(IF(Y209=0,"",ROUNDUP(Y209/H209,0)*0.00651),"")</f>
        <v>1.00905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413.85</v>
      </c>
      <c r="BN209" s="64">
        <f t="shared" si="28"/>
        <v>413.85</v>
      </c>
      <c r="BO209" s="64">
        <f t="shared" si="29"/>
        <v>0.85164835164835173</v>
      </c>
      <c r="BP209" s="64">
        <f t="shared" si="30"/>
        <v>0.85164835164835173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240</v>
      </c>
      <c r="Y211" s="560">
        <f t="shared" si="26"/>
        <v>240</v>
      </c>
      <c r="Z211" s="36">
        <f t="shared" si="31"/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240</v>
      </c>
      <c r="Y212" s="560">
        <f t="shared" si="26"/>
        <v>240</v>
      </c>
      <c r="Z212" s="36">
        <f t="shared" si="31"/>
        <v>0.65100000000000002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265.20000000000005</v>
      </c>
      <c r="BN212" s="64">
        <f t="shared" si="28"/>
        <v>265.20000000000005</v>
      </c>
      <c r="BO212" s="64">
        <f t="shared" si="29"/>
        <v>0.5494505494505495</v>
      </c>
      <c r="BP212" s="64">
        <f t="shared" si="30"/>
        <v>0.5494505494505495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288</v>
      </c>
      <c r="Y213" s="560">
        <f t="shared" si="26"/>
        <v>288</v>
      </c>
      <c r="Z213" s="36">
        <f t="shared" si="31"/>
        <v>0.78120000000000001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318.24000000000007</v>
      </c>
      <c r="BN213" s="64">
        <f t="shared" si="28"/>
        <v>318.24000000000007</v>
      </c>
      <c r="BO213" s="64">
        <f t="shared" si="29"/>
        <v>0.65934065934065944</v>
      </c>
      <c r="BP213" s="64">
        <f t="shared" si="30"/>
        <v>0.65934065934065944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288</v>
      </c>
      <c r="Y214" s="560">
        <f t="shared" si="26"/>
        <v>288</v>
      </c>
      <c r="Z214" s="36">
        <f t="shared" si="31"/>
        <v>0.78120000000000001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318.96000000000004</v>
      </c>
      <c r="BN214" s="64">
        <f t="shared" si="28"/>
        <v>318.96000000000004</v>
      </c>
      <c r="BO214" s="64">
        <f t="shared" si="29"/>
        <v>0.65934065934065944</v>
      </c>
      <c r="BP214" s="64">
        <f t="shared" si="30"/>
        <v>0.65934065934065944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615.39165602383991</v>
      </c>
      <c r="Y215" s="561">
        <f>IFERROR(Y206/H206,"0")+IFERROR(Y207/H207,"0")+IFERROR(Y208/H208,"0")+IFERROR(Y209/H209,"0")+IFERROR(Y210/H210,"0")+IFERROR(Y211/H211,"0")+IFERROR(Y212/H212,"0")+IFERROR(Y213/H213,"0")+IFERROR(Y214/H214,"0")</f>
        <v>617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4.29101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1598</v>
      </c>
      <c r="Y216" s="561">
        <f>IFERROR(SUM(Y206:Y214),"0")</f>
        <v>1611.6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2500</v>
      </c>
      <c r="Y344" s="560">
        <f t="shared" ref="Y344:Y350" si="47">IFERROR(IF(X344="",0,CEILING((X344/$H344),1)*$H344),"")</f>
        <v>2505</v>
      </c>
      <c r="Z344" s="36">
        <f>IFERROR(IF(Y344=0,"",ROUNDUP(Y344/H344,0)*0.02175),"")</f>
        <v>3.6322499999999995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2580</v>
      </c>
      <c r="BN344" s="64">
        <f t="shared" ref="BN344:BN350" si="49">IFERROR(Y344*I344/H344,"0")</f>
        <v>2585.1600000000003</v>
      </c>
      <c r="BO344" s="64">
        <f t="shared" ref="BO344:BO350" si="50">IFERROR(1/J344*(X344/H344),"0")</f>
        <v>3.4722222222222219</v>
      </c>
      <c r="BP344" s="64">
        <f t="shared" ref="BP344:BP350" si="51">IFERROR(1/J344*(Y344/H344),"0")</f>
        <v>3.4791666666666665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1500</v>
      </c>
      <c r="Y345" s="560">
        <f t="shared" si="47"/>
        <v>1500</v>
      </c>
      <c r="Z345" s="36">
        <f>IFERROR(IF(Y345=0,"",ROUNDUP(Y345/H345,0)*0.02175),"")</f>
        <v>2.1749999999999998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1548</v>
      </c>
      <c r="BN345" s="64">
        <f t="shared" si="49"/>
        <v>1548</v>
      </c>
      <c r="BO345" s="64">
        <f t="shared" si="50"/>
        <v>2.083333333333333</v>
      </c>
      <c r="BP345" s="64">
        <f t="shared" si="51"/>
        <v>2.083333333333333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2000</v>
      </c>
      <c r="Y347" s="560">
        <f t="shared" si="47"/>
        <v>2010</v>
      </c>
      <c r="Z347" s="36">
        <f>IFERROR(IF(Y347=0,"",ROUNDUP(Y347/H347,0)*0.02175),"")</f>
        <v>2.9144999999999999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2064</v>
      </c>
      <c r="BN347" s="64">
        <f t="shared" si="49"/>
        <v>2074.3200000000002</v>
      </c>
      <c r="BO347" s="64">
        <f t="shared" si="50"/>
        <v>2.7777777777777777</v>
      </c>
      <c r="BP347" s="64">
        <f t="shared" si="51"/>
        <v>2.7916666666666665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400</v>
      </c>
      <c r="Y351" s="561">
        <f>IFERROR(Y344/H344,"0")+IFERROR(Y345/H345,"0")+IFERROR(Y346/H346,"0")+IFERROR(Y347/H347,"0")+IFERROR(Y348/H348,"0")+IFERROR(Y349/H349,"0")+IFERROR(Y350/H350,"0")</f>
        <v>401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8.7217500000000001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6000</v>
      </c>
      <c r="Y352" s="561">
        <f>IFERROR(SUM(Y344:Y350),"0")</f>
        <v>6015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2500</v>
      </c>
      <c r="Y354" s="560">
        <f>IFERROR(IF(X354="",0,CEILING((X354/$H354),1)*$H354),"")</f>
        <v>2505</v>
      </c>
      <c r="Z354" s="36">
        <f>IFERROR(IF(Y354=0,"",ROUNDUP(Y354/H354,0)*0.02175),"")</f>
        <v>3.6322499999999995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2580</v>
      </c>
      <c r="BN354" s="64">
        <f>IFERROR(Y354*I354/H354,"0")</f>
        <v>2585.1600000000003</v>
      </c>
      <c r="BO354" s="64">
        <f>IFERROR(1/J354*(X354/H354),"0")</f>
        <v>3.4722222222222219</v>
      </c>
      <c r="BP354" s="64">
        <f>IFERROR(1/J354*(Y354/H354),"0")</f>
        <v>3.4791666666666665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166.66666666666666</v>
      </c>
      <c r="Y356" s="561">
        <f>IFERROR(Y354/H354,"0")+IFERROR(Y355/H355,"0")</f>
        <v>167</v>
      </c>
      <c r="Z356" s="561">
        <f>IFERROR(IF(Z354="",0,Z354),"0")+IFERROR(IF(Z355="",0,Z355),"0")</f>
        <v>3.6322499999999995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2500</v>
      </c>
      <c r="Y357" s="561">
        <f>IFERROR(SUM(Y354:Y355),"0")</f>
        <v>2505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600</v>
      </c>
      <c r="Y364" s="560">
        <f>IFERROR(IF(X364="",0,CEILING((X364/$H364),1)*$H364),"")</f>
        <v>603</v>
      </c>
      <c r="Z364" s="36">
        <f>IFERROR(IF(Y364=0,"",ROUNDUP(Y364/H364,0)*0.01898),"")</f>
        <v>1.27166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634.59999999999991</v>
      </c>
      <c r="BN364" s="64">
        <f>IFERROR(Y364*I364/H364,"0")</f>
        <v>637.77300000000002</v>
      </c>
      <c r="BO364" s="64">
        <f>IFERROR(1/J364*(X364/H364),"0")</f>
        <v>1.0416666666666667</v>
      </c>
      <c r="BP364" s="64">
        <f>IFERROR(1/J364*(Y364/H364),"0")</f>
        <v>1.046875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66.666666666666671</v>
      </c>
      <c r="Y365" s="561">
        <f>IFERROR(Y364/H364,"0")</f>
        <v>67</v>
      </c>
      <c r="Z365" s="561">
        <f>IFERROR(IF(Z364="",0,Z364),"0")</f>
        <v>1.27166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600</v>
      </c>
      <c r="Y366" s="561">
        <f>IFERROR(SUM(Y364:Y364),"0")</f>
        <v>603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30</v>
      </c>
      <c r="Y393" s="560">
        <f t="shared" si="52"/>
        <v>32.400000000000006</v>
      </c>
      <c r="Z393" s="36">
        <f>IFERROR(IF(Y393=0,"",ROUNDUP(Y393/H393,0)*0.00902),"")</f>
        <v>5.4120000000000001E-2</v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31.166666666666668</v>
      </c>
      <c r="BN393" s="64">
        <f t="shared" si="54"/>
        <v>33.660000000000004</v>
      </c>
      <c r="BO393" s="64">
        <f t="shared" si="55"/>
        <v>4.208754208754209E-2</v>
      </c>
      <c r="BP393" s="64">
        <f t="shared" si="56"/>
        <v>4.5454545454545463E-2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12.6</v>
      </c>
      <c r="Y397" s="560">
        <f t="shared" si="52"/>
        <v>12.600000000000001</v>
      </c>
      <c r="Z397" s="36">
        <f t="shared" si="57"/>
        <v>3.0120000000000001E-2</v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13.379999999999999</v>
      </c>
      <c r="BN397" s="64">
        <f t="shared" si="54"/>
        <v>13.38</v>
      </c>
      <c r="BO397" s="64">
        <f t="shared" si="55"/>
        <v>2.5641025641025644E-2</v>
      </c>
      <c r="BP397" s="64">
        <f t="shared" si="56"/>
        <v>2.5641025641025644E-2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8.3999999999999986</v>
      </c>
      <c r="Y399" s="560">
        <f t="shared" si="52"/>
        <v>8.4</v>
      </c>
      <c r="Z399" s="36">
        <f t="shared" si="57"/>
        <v>2.0080000000000001E-2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8.9199999999999982</v>
      </c>
      <c r="BN399" s="64">
        <f t="shared" si="54"/>
        <v>8.92</v>
      </c>
      <c r="BO399" s="64">
        <f t="shared" si="55"/>
        <v>1.7094017094017092E-2</v>
      </c>
      <c r="BP399" s="64">
        <f t="shared" si="56"/>
        <v>1.7094017094017096E-2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8.3999999999999986</v>
      </c>
      <c r="Y400" s="560">
        <f t="shared" si="52"/>
        <v>8.4</v>
      </c>
      <c r="Z400" s="36">
        <f t="shared" si="57"/>
        <v>2.0080000000000001E-2</v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8.9199999999999982</v>
      </c>
      <c r="BN400" s="64">
        <f t="shared" si="54"/>
        <v>8.92</v>
      </c>
      <c r="BO400" s="64">
        <f t="shared" si="55"/>
        <v>1.7094017094017092E-2</v>
      </c>
      <c r="BP400" s="64">
        <f t="shared" si="56"/>
        <v>1.7094017094017096E-2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19.555555555555554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20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0.12440000000000001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59.4</v>
      </c>
      <c r="Y402" s="561">
        <f>IFERROR(SUM(Y391:Y400),"0")</f>
        <v>61.800000000000004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16.8</v>
      </c>
      <c r="Y415" s="560">
        <f>IFERROR(IF(X415="",0,CEILING((X415/$H415),1)*$H415),"")</f>
        <v>16.8</v>
      </c>
      <c r="Z415" s="36">
        <f>IFERROR(IF(Y415=0,"",ROUNDUP(Y415/H415,0)*0.00502),"")</f>
        <v>4.0160000000000001E-2</v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17.84</v>
      </c>
      <c r="BN415" s="64">
        <f>IFERROR(Y415*I415/H415,"0")</f>
        <v>17.84</v>
      </c>
      <c r="BO415" s="64">
        <f>IFERROR(1/J415*(X415/H415),"0")</f>
        <v>3.4188034188034191E-2</v>
      </c>
      <c r="BP415" s="64">
        <f>IFERROR(1/J415*(Y415/H415),"0")</f>
        <v>3.4188034188034191E-2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8</v>
      </c>
      <c r="Y418" s="561">
        <f>IFERROR(Y414/H414,"0")+IFERROR(Y415/H415,"0")+IFERROR(Y416/H416,"0")+IFERROR(Y417/H417,"0")</f>
        <v>8</v>
      </c>
      <c r="Z418" s="561">
        <f>IFERROR(IF(Z414="",0,Z414),"0")+IFERROR(IF(Z415="",0,Z415),"0")+IFERROR(IF(Z416="",0,Z416),"0")+IFERROR(IF(Z417="",0,Z417),"0")</f>
        <v>4.0160000000000001E-2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16.8</v>
      </c>
      <c r="Y419" s="561">
        <f>IFERROR(SUM(Y414:Y417),"0")</f>
        <v>16.8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300</v>
      </c>
      <c r="Y435" s="560">
        <f t="shared" si="58"/>
        <v>300.96000000000004</v>
      </c>
      <c r="Z435" s="36">
        <f t="shared" si="59"/>
        <v>0.68171999999999999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320.45454545454544</v>
      </c>
      <c r="BN435" s="64">
        <f t="shared" si="61"/>
        <v>321.48</v>
      </c>
      <c r="BO435" s="64">
        <f t="shared" si="62"/>
        <v>0.54632867132867136</v>
      </c>
      <c r="BP435" s="64">
        <f t="shared" si="63"/>
        <v>0.54807692307692313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151.5151515151515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1.81792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800</v>
      </c>
      <c r="Y448" s="561">
        <f>IFERROR(SUM(Y433:Y446),"0")</f>
        <v>802.56000000000006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300</v>
      </c>
      <c r="Y450" s="560">
        <f>IFERROR(IF(X450="",0,CEILING((X450/$H450),1)*$H450),"")</f>
        <v>300.96000000000004</v>
      </c>
      <c r="Z450" s="36">
        <f>IFERROR(IF(Y450=0,"",ROUNDUP(Y450/H450,0)*0.01196),"")</f>
        <v>0.68171999999999999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320.45454545454544</v>
      </c>
      <c r="BN450" s="64">
        <f>IFERROR(Y450*I450/H450,"0")</f>
        <v>321.48</v>
      </c>
      <c r="BO450" s="64">
        <f>IFERROR(1/J450*(X450/H450),"0")</f>
        <v>0.54632867132867136</v>
      </c>
      <c r="BP450" s="64">
        <f>IFERROR(1/J450*(Y450/H450),"0")</f>
        <v>0.54807692307692313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56.818181818181813</v>
      </c>
      <c r="Y453" s="561">
        <f>IFERROR(Y450/H450,"0")+IFERROR(Y451/H451,"0")+IFERROR(Y452/H452,"0")</f>
        <v>57.000000000000007</v>
      </c>
      <c r="Z453" s="561">
        <f>IFERROR(IF(Z450="",0,Z450),"0")+IFERROR(IF(Z451="",0,Z451),"0")+IFERROR(IF(Z452="",0,Z452),"0")</f>
        <v>0.68171999999999999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300</v>
      </c>
      <c r="Y454" s="561">
        <f>IFERROR(SUM(Y450:Y452),"0")</f>
        <v>300.96000000000004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200</v>
      </c>
      <c r="Y456" s="560">
        <f t="shared" ref="Y456:Y462" si="64"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213.63636363636363</v>
      </c>
      <c r="BN456" s="64">
        <f t="shared" ref="BN456:BN462" si="66">IFERROR(Y456*I456/H456,"0")</f>
        <v>214.32</v>
      </c>
      <c r="BO456" s="64">
        <f t="shared" ref="BO456:BO462" si="67">IFERROR(1/J456*(X456/H456),"0")</f>
        <v>0.36421911421911418</v>
      </c>
      <c r="BP456" s="64">
        <f t="shared" ref="BP456:BP462" si="68">IFERROR(1/J456*(Y456/H456),"0")</f>
        <v>0.36538461538461542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100</v>
      </c>
      <c r="Y457" s="560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75.757575757575751</v>
      </c>
      <c r="Y463" s="561">
        <f>IFERROR(Y456/H456,"0")+IFERROR(Y457/H457,"0")+IFERROR(Y458/H458,"0")+IFERROR(Y459/H459,"0")+IFERROR(Y460/H460,"0")+IFERROR(Y461/H461,"0")+IFERROR(Y462/H462,"0")</f>
        <v>76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400</v>
      </c>
      <c r="Y464" s="561">
        <f>IFERROR(SUM(Y456:Y462),"0")</f>
        <v>401.28000000000003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13022.599999999999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13075.799999999997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13631.377107860213</v>
      </c>
      <c r="Y507" s="561">
        <f>IFERROR(SUM(BN22:BN503),"0")</f>
        <v>13687.090999999997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21</v>
      </c>
      <c r="Y508" s="38">
        <f>ROUNDUP(SUM(BP22:BP503),0)</f>
        <v>21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14156.377107860213</v>
      </c>
      <c r="Y509" s="561">
        <f>GrossWeightTotalR+PalletQtyTotalR*25</f>
        <v>14212.090999999997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1709.344998977183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1716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22.835850000000001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163.80000000000001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2205.6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9123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61.800000000000004</v>
      </c>
      <c r="W516" s="46">
        <f>IFERROR(Y410*1,"0")+IFERROR(Y414*1,"0")+IFERROR(Y415*1,"0")+IFERROR(Y416*1,"0")+IFERROR(Y417*1,"0")</f>
        <v>16.8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1504.8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