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CA4EC7-2014-47AA-BA36-0E40AE54F2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BP354" i="1" s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BP344" i="1" s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77" i="1" l="1"/>
  <c r="BN77" i="1"/>
  <c r="Z104" i="1"/>
  <c r="BN104" i="1"/>
  <c r="Z197" i="1"/>
  <c r="BN197" i="1"/>
  <c r="Z260" i="1"/>
  <c r="BN260" i="1"/>
  <c r="Z268" i="1"/>
  <c r="BN268" i="1"/>
  <c r="Z344" i="1"/>
  <c r="BN344" i="1"/>
  <c r="Z417" i="1"/>
  <c r="BN417" i="1"/>
  <c r="Z440" i="1"/>
  <c r="BN440" i="1"/>
  <c r="Z443" i="1"/>
  <c r="BN443" i="1"/>
  <c r="X506" i="1"/>
  <c r="Z61" i="1"/>
  <c r="BN61" i="1"/>
  <c r="Z120" i="1"/>
  <c r="BN120" i="1"/>
  <c r="Z174" i="1"/>
  <c r="BN174" i="1"/>
  <c r="Z209" i="1"/>
  <c r="BN209" i="1"/>
  <c r="Z246" i="1"/>
  <c r="BN246" i="1"/>
  <c r="Z299" i="1"/>
  <c r="BN299" i="1"/>
  <c r="Z331" i="1"/>
  <c r="BN331" i="1"/>
  <c r="Z354" i="1"/>
  <c r="BN354" i="1"/>
  <c r="Z398" i="1"/>
  <c r="BN398" i="1"/>
  <c r="Z459" i="1"/>
  <c r="BN459" i="1"/>
  <c r="BP168" i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Y171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Y382" i="1"/>
  <c r="Y45" i="1"/>
  <c r="D516" i="1"/>
  <c r="Y59" i="1"/>
  <c r="BP64" i="1"/>
  <c r="BN64" i="1"/>
  <c r="Z64" i="1"/>
  <c r="Y66" i="1"/>
  <c r="BP76" i="1"/>
  <c r="BN76" i="1"/>
  <c r="Z76" i="1"/>
  <c r="BP84" i="1"/>
  <c r="BN84" i="1"/>
  <c r="Z84" i="1"/>
  <c r="E516" i="1"/>
  <c r="Y92" i="1"/>
  <c r="BP89" i="1"/>
  <c r="BN89" i="1"/>
  <c r="Z89" i="1"/>
  <c r="BP98" i="1"/>
  <c r="BN98" i="1"/>
  <c r="Z98" i="1"/>
  <c r="BP107" i="1"/>
  <c r="BN107" i="1"/>
  <c r="Z107" i="1"/>
  <c r="Y114" i="1"/>
  <c r="BP111" i="1"/>
  <c r="BN111" i="1"/>
  <c r="Z111" i="1"/>
  <c r="BP119" i="1"/>
  <c r="BN119" i="1"/>
  <c r="Z119" i="1"/>
  <c r="BP136" i="1"/>
  <c r="BN136" i="1"/>
  <c r="Z136" i="1"/>
  <c r="Z137" i="1" s="1"/>
  <c r="Y143" i="1"/>
  <c r="BP140" i="1"/>
  <c r="BN140" i="1"/>
  <c r="Z140" i="1"/>
  <c r="Z142" i="1" s="1"/>
  <c r="BP175" i="1"/>
  <c r="BN175" i="1"/>
  <c r="Z175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Y361" i="1"/>
  <c r="F516" i="1"/>
  <c r="H9" i="1"/>
  <c r="A10" i="1"/>
  <c r="Y33" i="1"/>
  <c r="Y37" i="1"/>
  <c r="Y49" i="1"/>
  <c r="Y58" i="1"/>
  <c r="Y71" i="1"/>
  <c r="BP68" i="1"/>
  <c r="BN68" i="1"/>
  <c r="Z68" i="1"/>
  <c r="Y80" i="1"/>
  <c r="Y86" i="1"/>
  <c r="Y109" i="1"/>
  <c r="Y138" i="1"/>
  <c r="BP163" i="1"/>
  <c r="BN163" i="1"/>
  <c r="Z163" i="1"/>
  <c r="BP167" i="1"/>
  <c r="BN167" i="1"/>
  <c r="Z167" i="1"/>
  <c r="BP196" i="1"/>
  <c r="BN196" i="1"/>
  <c r="Z196" i="1"/>
  <c r="BP200" i="1"/>
  <c r="BN200" i="1"/>
  <c r="Z200" i="1"/>
  <c r="BP208" i="1"/>
  <c r="BN208" i="1"/>
  <c r="Z208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Y264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332" i="1" l="1"/>
  <c r="Z220" i="1"/>
  <c r="Z339" i="1"/>
  <c r="Z264" i="1"/>
  <c r="Z187" i="1"/>
  <c r="Z361" i="1"/>
  <c r="Z177" i="1"/>
  <c r="Z85" i="1"/>
  <c r="Z499" i="1"/>
  <c r="Z478" i="1"/>
  <c r="Z373" i="1"/>
  <c r="Z319" i="1"/>
  <c r="Z313" i="1"/>
  <c r="Z231" i="1"/>
  <c r="Z153" i="1"/>
  <c r="Z80" i="1"/>
  <c r="Z65" i="1"/>
  <c r="Z44" i="1"/>
  <c r="Z447" i="1"/>
  <c r="Y507" i="1"/>
  <c r="Z171" i="1"/>
  <c r="Z494" i="1"/>
  <c r="Z351" i="1"/>
  <c r="Z256" i="1"/>
  <c r="Z126" i="1"/>
  <c r="Z121" i="1"/>
  <c r="Z108" i="1"/>
  <c r="Z100" i="1"/>
  <c r="Y510" i="1"/>
  <c r="Y508" i="1"/>
  <c r="Z32" i="1"/>
  <c r="Z203" i="1"/>
  <c r="Z295" i="1"/>
  <c r="Y509" i="1"/>
  <c r="Z484" i="1"/>
  <c r="Z463" i="1"/>
  <c r="Z401" i="1"/>
  <c r="Z247" i="1"/>
  <c r="Z58" i="1"/>
  <c r="X509" i="1"/>
  <c r="Z215" i="1"/>
  <c r="Z469" i="1"/>
  <c r="Z453" i="1"/>
  <c r="Z418" i="1"/>
  <c r="Y506" i="1"/>
  <c r="Z71" i="1"/>
  <c r="Z305" i="1"/>
  <c r="Z114" i="1"/>
  <c r="Z92" i="1"/>
  <c r="Z511" i="1" l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<sst xmlns="http://schemas.openxmlformats.org/spreadsheetml/2006/main" count="2254" uniqueCount="826">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</sst>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45871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805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Суббота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6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0.5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800</v>
      </c>
      <c r="Y41" s="560">
        <f>IFERROR(IF(X41="",0,CEILING((X41/$H41),1)*$H41),"")</f>
        <v>810</v>
      </c>
      <c r="Z41" s="36">
        <f>IFERROR(IF(Y41=0,"",ROUNDUP(Y41/H41,0)*0.01898),"")</f>
        <v>1.4235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832.22222222222217</v>
      </c>
      <c r="BN41" s="64">
        <f>IFERROR(Y41*I41/H41,"0")</f>
        <v>842.625</v>
      </c>
      <c r="BO41" s="64">
        <f>IFERROR(1/J41*(X41/H41),"0")</f>
        <v>1.1574074074074074</v>
      </c>
      <c r="BP41" s="64">
        <f>IFERROR(1/J41*(Y41/H41),"0")</f>
        <v>1.171875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74.074074074074076</v>
      </c>
      <c r="Y44" s="561">
        <f>IFERROR(Y41/H41,"0")+IFERROR(Y42/H42,"0")+IFERROR(Y43/H43,"0")</f>
        <v>75</v>
      </c>
      <c r="Z44" s="561">
        <f>IFERROR(IF(Z41="",0,Z41),"0")+IFERROR(IF(Z42="",0,Z42),"0")+IFERROR(IF(Z43="",0,Z43),"0")</f>
        <v>1.4235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800</v>
      </c>
      <c r="Y45" s="561">
        <f>IFERROR(SUM(Y41:Y43),"0")</f>
        <v>810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157</v>
      </c>
      <c r="Y52" s="560">
        <f t="shared" ref="Y52:Y57" si="6">IFERROR(IF(X52="",0,CEILING((X52/$H52),1)*$H52),"")</f>
        <v>168</v>
      </c>
      <c r="Z52" s="36">
        <f>IFERROR(IF(Y52=0,"",ROUNDUP(Y52/H52,0)*0.01898),"")</f>
        <v>0.28470000000000001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163.09776785714286</v>
      </c>
      <c r="BN52" s="64">
        <f t="shared" ref="BN52:BN57" si="8">IFERROR(Y52*I52/H52,"0")</f>
        <v>174.52500000000001</v>
      </c>
      <c r="BO52" s="64">
        <f t="shared" ref="BO52:BO57" si="9">IFERROR(1/J52*(X52/H52),"0")</f>
        <v>0.21902901785714288</v>
      </c>
      <c r="BP52" s="64">
        <f t="shared" ref="BP52:BP57" si="10">IFERROR(1/J52*(Y52/H52),"0")</f>
        <v>0.23437500000000003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120</v>
      </c>
      <c r="Y55" s="560">
        <f t="shared" si="6"/>
        <v>120</v>
      </c>
      <c r="Z55" s="36">
        <f>IFERROR(IF(Y55=0,"",ROUNDUP(Y55/H55,0)*0.00902),"")</f>
        <v>0.27060000000000001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126.3</v>
      </c>
      <c r="BN55" s="64">
        <f t="shared" si="8"/>
        <v>126.3</v>
      </c>
      <c r="BO55" s="64">
        <f t="shared" si="9"/>
        <v>0.22727272727272729</v>
      </c>
      <c r="BP55" s="64">
        <f t="shared" si="10"/>
        <v>0.22727272727272729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44.017857142857146</v>
      </c>
      <c r="Y58" s="561">
        <f>IFERROR(Y52/H52,"0")+IFERROR(Y53/H53,"0")+IFERROR(Y54/H54,"0")+IFERROR(Y55/H55,"0")+IFERROR(Y56/H56,"0")+IFERROR(Y57/H57,"0")</f>
        <v>45</v>
      </c>
      <c r="Z58" s="561">
        <f>IFERROR(IF(Z52="",0,Z52),"0")+IFERROR(IF(Z53="",0,Z53),"0")+IFERROR(IF(Z54="",0,Z54),"0")+IFERROR(IF(Z55="",0,Z55),"0")+IFERROR(IF(Z56="",0,Z56),"0")+IFERROR(IF(Z57="",0,Z57),"0")</f>
        <v>0.55530000000000002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277</v>
      </c>
      <c r="Y59" s="561">
        <f>IFERROR(SUM(Y52:Y57),"0")</f>
        <v>288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315</v>
      </c>
      <c r="Y61" s="560">
        <f>IFERROR(IF(X61="",0,CEILING((X61/$H61),1)*$H61),"")</f>
        <v>324</v>
      </c>
      <c r="Z61" s="36">
        <f>IFERROR(IF(Y61=0,"",ROUNDUP(Y61/H61,0)*0.01898),"")</f>
        <v>0.56940000000000002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327.68749999999994</v>
      </c>
      <c r="BN61" s="64">
        <f>IFERROR(Y61*I61/H61,"0")</f>
        <v>337.04999999999995</v>
      </c>
      <c r="BO61" s="64">
        <f>IFERROR(1/J61*(X61/H61),"0")</f>
        <v>0.45572916666666663</v>
      </c>
      <c r="BP61" s="64">
        <f>IFERROR(1/J61*(Y61/H61),"0")</f>
        <v>0.46874999999999994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29.166666666666664</v>
      </c>
      <c r="Y65" s="561">
        <f>IFERROR(Y61/H61,"0")+IFERROR(Y62/H62,"0")+IFERROR(Y63/H63,"0")+IFERROR(Y64/H64,"0")</f>
        <v>29.999999999999996</v>
      </c>
      <c r="Z65" s="561">
        <f>IFERROR(IF(Z61="",0,Z61),"0")+IFERROR(IF(Z62="",0,Z62),"0")+IFERROR(IF(Z63="",0,Z63),"0")+IFERROR(IF(Z64="",0,Z64),"0")</f>
        <v>0.56940000000000002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315</v>
      </c>
      <c r="Y66" s="561">
        <f>IFERROR(SUM(Y61:Y64),"0")</f>
        <v>324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50</v>
      </c>
      <c r="Y75" s="560">
        <f t="shared" si="11"/>
        <v>50.400000000000006</v>
      </c>
      <c r="Z75" s="36">
        <f>IFERROR(IF(Y75=0,"",ROUNDUP(Y75/H75,0)*0.01898),"")</f>
        <v>0.11388000000000001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52.589285714285715</v>
      </c>
      <c r="BN75" s="64">
        <f t="shared" si="13"/>
        <v>53.010000000000012</v>
      </c>
      <c r="BO75" s="64">
        <f t="shared" si="14"/>
        <v>9.3005952380952384E-2</v>
      </c>
      <c r="BP75" s="64">
        <f t="shared" si="15"/>
        <v>9.375E-2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5.9523809523809526</v>
      </c>
      <c r="Y80" s="561">
        <f>IFERROR(Y74/H74,"0")+IFERROR(Y75/H75,"0")+IFERROR(Y76/H76,"0")+IFERROR(Y77/H77,"0")+IFERROR(Y78/H78,"0")+IFERROR(Y79/H79,"0")</f>
        <v>6</v>
      </c>
      <c r="Z80" s="561">
        <f>IFERROR(IF(Z74="",0,Z74),"0")+IFERROR(IF(Z75="",0,Z75),"0")+IFERROR(IF(Z76="",0,Z76),"0")+IFERROR(IF(Z77="",0,Z77),"0")+IFERROR(IF(Z78="",0,Z78),"0")+IFERROR(IF(Z79="",0,Z79),"0")</f>
        <v>0.11388000000000001</v>
      </c>
      <c r="AA80" s="562"/>
      <c r="AB80" s="562"/>
      <c r="AC80" s="562"/>
    </row>
    <row r="81" spans="1:68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50</v>
      </c>
      <c r="Y81" s="561">
        <f>IFERROR(SUM(Y74:Y79),"0")</f>
        <v>50.400000000000006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91</v>
      </c>
      <c r="Y83" s="560">
        <f>IFERROR(IF(X83="",0,CEILING((X83/$H83),1)*$H83),"")</f>
        <v>93.6</v>
      </c>
      <c r="Z83" s="36">
        <f>IFERROR(IF(Y83=0,"",ROUNDUP(Y83/H83,0)*0.01898),"")</f>
        <v>0.22776000000000002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96.075000000000003</v>
      </c>
      <c r="BN83" s="64">
        <f>IFERROR(Y83*I83/H83,"0")</f>
        <v>98.82</v>
      </c>
      <c r="BO83" s="64">
        <f>IFERROR(1/J83*(X83/H83),"0")</f>
        <v>0.18229166666666666</v>
      </c>
      <c r="BP83" s="64">
        <f>IFERROR(1/J83*(Y83/H83),"0")</f>
        <v>0.1875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11.666666666666666</v>
      </c>
      <c r="Y85" s="561">
        <f>IFERROR(Y83/H83,"0")+IFERROR(Y84/H84,"0")</f>
        <v>12</v>
      </c>
      <c r="Z85" s="561">
        <f>IFERROR(IF(Z83="",0,Z83),"0")+IFERROR(IF(Z84="",0,Z84),"0")</f>
        <v>0.22776000000000002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91</v>
      </c>
      <c r="Y86" s="561">
        <f>IFERROR(SUM(Y83:Y84),"0")</f>
        <v>93.6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240</v>
      </c>
      <c r="Y89" s="560">
        <f>IFERROR(IF(X89="",0,CEILING((X89/$H89),1)*$H89),"")</f>
        <v>248.4</v>
      </c>
      <c r="Z89" s="36">
        <f>IFERROR(IF(Y89=0,"",ROUNDUP(Y89/H89,0)*0.01898),"")</f>
        <v>0.43653999999999998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249.66666666666663</v>
      </c>
      <c r="BN89" s="64">
        <f>IFERROR(Y89*I89/H89,"0")</f>
        <v>258.40499999999997</v>
      </c>
      <c r="BO89" s="64">
        <f>IFERROR(1/J89*(X89/H89),"0")</f>
        <v>0.34722222222222221</v>
      </c>
      <c r="BP89" s="64">
        <f>IFERROR(1/J89*(Y89/H89),"0")</f>
        <v>0.359375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22.222222222222221</v>
      </c>
      <c r="Y92" s="561">
        <f>IFERROR(Y89/H89,"0")+IFERROR(Y90/H90,"0")+IFERROR(Y91/H91,"0")</f>
        <v>23</v>
      </c>
      <c r="Z92" s="561">
        <f>IFERROR(IF(Z89="",0,Z89),"0")+IFERROR(IF(Z90="",0,Z90),"0")+IFERROR(IF(Z91="",0,Z91),"0")</f>
        <v>0.43653999999999998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240</v>
      </c>
      <c r="Y93" s="561">
        <f>IFERROR(SUM(Y89:Y91),"0")</f>
        <v>248.4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300</v>
      </c>
      <c r="Y95" s="560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107</v>
      </c>
      <c r="Y98" s="560">
        <f>IFERROR(IF(X98="",0,CEILING((X98/$H98),1)*$H98),"")</f>
        <v>108</v>
      </c>
      <c r="Z98" s="36">
        <f>IFERROR(IF(Y98=0,"",ROUNDUP(Y98/H98,0)*0.00651),"")</f>
        <v>0.26040000000000002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116.98666666666665</v>
      </c>
      <c r="BN98" s="64">
        <f>IFERROR(Y98*I98/H98,"0")</f>
        <v>118.07999999999998</v>
      </c>
      <c r="BO98" s="64">
        <f>IFERROR(1/J98*(X98/H98),"0")</f>
        <v>0.21774521774521774</v>
      </c>
      <c r="BP98" s="64">
        <f>IFERROR(1/J98*(Y98/H98),"0")</f>
        <v>0.2197802197802198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76.666666666666657</v>
      </c>
      <c r="Y100" s="561">
        <f>IFERROR(Y95/H95,"0")+IFERROR(Y96/H96,"0")+IFERROR(Y97/H97,"0")+IFERROR(Y98/H98,"0")+IFERROR(Y99/H99,"0")</f>
        <v>78</v>
      </c>
      <c r="Z100" s="561">
        <f>IFERROR(IF(Z95="",0,Z95),"0")+IFERROR(IF(Z96="",0,Z96),"0")+IFERROR(IF(Z97="",0,Z97),"0")+IFERROR(IF(Z98="",0,Z98),"0")+IFERROR(IF(Z99="",0,Z99),"0")</f>
        <v>0.98164000000000007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407</v>
      </c>
      <c r="Y101" s="561">
        <f>IFERROR(SUM(Y95:Y99),"0")</f>
        <v>415.8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243</v>
      </c>
      <c r="Y104" s="560">
        <f>IFERROR(IF(X104="",0,CEILING((X104/$H104),1)*$H104),"")</f>
        <v>248.4</v>
      </c>
      <c r="Z104" s="36">
        <f>IFERROR(IF(Y104=0,"",ROUNDUP(Y104/H104,0)*0.01898),"")</f>
        <v>0.43653999999999998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252.78749999999999</v>
      </c>
      <c r="BN104" s="64">
        <f>IFERROR(Y104*I104/H104,"0")</f>
        <v>258.40499999999997</v>
      </c>
      <c r="BO104" s="64">
        <f>IFERROR(1/J104*(X104/H104),"0")</f>
        <v>0.3515625</v>
      </c>
      <c r="BP104" s="64">
        <f>IFERROR(1/J104*(Y104/H104),"0")</f>
        <v>0.359375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71</v>
      </c>
      <c r="Y106" s="560">
        <f>IFERROR(IF(X106="",0,CEILING((X106/$H106),1)*$H106),"")</f>
        <v>72</v>
      </c>
      <c r="Z106" s="36">
        <f>IFERROR(IF(Y106=0,"",ROUNDUP(Y106/H106,0)*0.00902),"")</f>
        <v>0.14432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74.313333333333333</v>
      </c>
      <c r="BN106" s="64">
        <f>IFERROR(Y106*I106/H106,"0")</f>
        <v>75.36</v>
      </c>
      <c r="BO106" s="64">
        <f>IFERROR(1/J106*(X106/H106),"0")</f>
        <v>0.11952861952861954</v>
      </c>
      <c r="BP106" s="64">
        <f>IFERROR(1/J106*(Y106/H106),"0")</f>
        <v>0.12121212121212122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38.277777777777779</v>
      </c>
      <c r="Y108" s="561">
        <f>IFERROR(Y104/H104,"0")+IFERROR(Y105/H105,"0")+IFERROR(Y106/H106,"0")+IFERROR(Y107/H107,"0")</f>
        <v>39</v>
      </c>
      <c r="Z108" s="561">
        <f>IFERROR(IF(Z104="",0,Z104),"0")+IFERROR(IF(Z105="",0,Z105),"0")+IFERROR(IF(Z106="",0,Z106),"0")+IFERROR(IF(Z107="",0,Z107),"0")</f>
        <v>0.58085999999999993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314</v>
      </c>
      <c r="Y109" s="561">
        <f>IFERROR(SUM(Y104:Y107),"0")</f>
        <v>320.39999999999998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127</v>
      </c>
      <c r="Y111" s="560">
        <f>IFERROR(IF(X111="",0,CEILING((X111/$H111),1)*$H111),"")</f>
        <v>129.60000000000002</v>
      </c>
      <c r="Z111" s="36">
        <f>IFERROR(IF(Y111=0,"",ROUNDUP(Y111/H111,0)*0.01898),"")</f>
        <v>0.22776000000000002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132.11527777777778</v>
      </c>
      <c r="BN111" s="64">
        <f>IFERROR(Y111*I111/H111,"0")</f>
        <v>134.82000000000002</v>
      </c>
      <c r="BO111" s="64">
        <f>IFERROR(1/J111*(X111/H111),"0")</f>
        <v>0.1837384259259259</v>
      </c>
      <c r="BP111" s="64">
        <f>IFERROR(1/J111*(Y111/H111),"0")</f>
        <v>0.18750000000000003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48</v>
      </c>
      <c r="Y113" s="560">
        <f>IFERROR(IF(X113="",0,CEILING((X113/$H113),1)*$H113),"")</f>
        <v>48</v>
      </c>
      <c r="Z113" s="36">
        <f>IFERROR(IF(Y113=0,"",ROUNDUP(Y113/H113,0)*0.00651),"")</f>
        <v>0.13020000000000001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51.6</v>
      </c>
      <c r="BN113" s="64">
        <f>IFERROR(Y113*I113/H113,"0")</f>
        <v>51.6</v>
      </c>
      <c r="BO113" s="64">
        <f>IFERROR(1/J113*(X113/H113),"0")</f>
        <v>0.1098901098901099</v>
      </c>
      <c r="BP113" s="64">
        <f>IFERROR(1/J113*(Y113/H113),"0")</f>
        <v>0.1098901098901099</v>
      </c>
    </row>
    <row r="114" spans="1:68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31.75925925925926</v>
      </c>
      <c r="Y114" s="561">
        <f>IFERROR(Y111/H111,"0")+IFERROR(Y112/H112,"0")+IFERROR(Y113/H113,"0")</f>
        <v>32</v>
      </c>
      <c r="Z114" s="561">
        <f>IFERROR(IF(Z111="",0,Z111),"0")+IFERROR(IF(Z112="",0,Z112),"0")+IFERROR(IF(Z113="",0,Z113),"0")</f>
        <v>0.35796000000000006</v>
      </c>
      <c r="AA114" s="562"/>
      <c r="AB114" s="562"/>
      <c r="AC114" s="562"/>
    </row>
    <row r="115" spans="1:68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175</v>
      </c>
      <c r="Y115" s="561">
        <f>IFERROR(SUM(Y111:Y113),"0")</f>
        <v>177.60000000000002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102</v>
      </c>
      <c r="Y117" s="560">
        <f>IFERROR(IF(X117="",0,CEILING((X117/$H117),1)*$H117),"")</f>
        <v>105.3</v>
      </c>
      <c r="Z117" s="36">
        <f>IFERROR(IF(Y117=0,"",ROUNDUP(Y117/H117,0)*0.01898),"")</f>
        <v>0.24674000000000001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108.46</v>
      </c>
      <c r="BN117" s="64">
        <f>IFERROR(Y117*I117/H117,"0")</f>
        <v>111.96900000000001</v>
      </c>
      <c r="BO117" s="64">
        <f>IFERROR(1/J117*(X117/H117),"0")</f>
        <v>0.19675925925925927</v>
      </c>
      <c r="BP117" s="64">
        <f>IFERROR(1/J117*(Y117/H117),"0")</f>
        <v>0.203125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411</v>
      </c>
      <c r="Y119" s="560">
        <f>IFERROR(IF(X119="",0,CEILING((X119/$H119),1)*$H119),"")</f>
        <v>413.1</v>
      </c>
      <c r="Z119" s="36">
        <f>IFERROR(IF(Y119=0,"",ROUNDUP(Y119/H119,0)*0.00651),"")</f>
        <v>0.99602999999999997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449.35999999999996</v>
      </c>
      <c r="BN119" s="64">
        <f>IFERROR(Y119*I119/H119,"0")</f>
        <v>451.65599999999995</v>
      </c>
      <c r="BO119" s="64">
        <f>IFERROR(1/J119*(X119/H119),"0")</f>
        <v>0.8363858363858363</v>
      </c>
      <c r="BP119" s="64">
        <f>IFERROR(1/J119*(Y119/H119),"0")</f>
        <v>0.84065934065934067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164.81481481481478</v>
      </c>
      <c r="Y121" s="561">
        <f>IFERROR(Y117/H117,"0")+IFERROR(Y118/H118,"0")+IFERROR(Y119/H119,"0")+IFERROR(Y120/H120,"0")</f>
        <v>166</v>
      </c>
      <c r="Z121" s="561">
        <f>IFERROR(IF(Z117="",0,Z117),"0")+IFERROR(IF(Z118="",0,Z118),"0")+IFERROR(IF(Z119="",0,Z119),"0")+IFERROR(IF(Z120="",0,Z120),"0")</f>
        <v>1.2427699999999999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513</v>
      </c>
      <c r="Y122" s="561">
        <f>IFERROR(SUM(Y117:Y120),"0")</f>
        <v>518.4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124</v>
      </c>
      <c r="Y165" s="560">
        <f t="shared" si="16"/>
        <v>126</v>
      </c>
      <c r="Z165" s="36">
        <f>IFERROR(IF(Y165=0,"",ROUNDUP(Y165/H165,0)*0.00502),"")</f>
        <v>0.30120000000000002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131.67619047619047</v>
      </c>
      <c r="BN165" s="64">
        <f t="shared" si="18"/>
        <v>133.80000000000001</v>
      </c>
      <c r="BO165" s="64">
        <f t="shared" si="19"/>
        <v>0.25234025234025237</v>
      </c>
      <c r="BP165" s="64">
        <f t="shared" si="20"/>
        <v>0.25641025641025644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59</v>
      </c>
      <c r="Y167" s="560">
        <f t="shared" si="16"/>
        <v>59.4</v>
      </c>
      <c r="Z167" s="36">
        <f>IFERROR(IF(Y167=0,"",ROUNDUP(Y167/H167,0)*0.00502),"")</f>
        <v>0.16566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63.261111111111106</v>
      </c>
      <c r="BN167" s="64">
        <f t="shared" si="18"/>
        <v>63.69</v>
      </c>
      <c r="BO167" s="64">
        <f t="shared" si="19"/>
        <v>0.14007597340930675</v>
      </c>
      <c r="BP167" s="64">
        <f t="shared" si="20"/>
        <v>0.14102564102564105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9</v>
      </c>
      <c r="Y168" s="560">
        <f t="shared" si="16"/>
        <v>10.5</v>
      </c>
      <c r="Z168" s="36">
        <f>IFERROR(IF(Y168=0,"",ROUNDUP(Y168/H168,0)*0.00502),"")</f>
        <v>2.5100000000000001E-2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9.4285714285714288</v>
      </c>
      <c r="BN168" s="64">
        <f t="shared" si="18"/>
        <v>11</v>
      </c>
      <c r="BO168" s="64">
        <f t="shared" si="19"/>
        <v>1.8315018315018316E-2</v>
      </c>
      <c r="BP168" s="64">
        <f t="shared" si="20"/>
        <v>2.1367521367521368E-2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96.111111111111114</v>
      </c>
      <c r="Y171" s="561">
        <f>IFERROR(Y162/H162,"0")+IFERROR(Y163/H163,"0")+IFERROR(Y164/H164,"0")+IFERROR(Y165/H165,"0")+IFERROR(Y166/H166,"0")+IFERROR(Y167/H167,"0")+IFERROR(Y168/H168,"0")+IFERROR(Y169/H169,"0")+IFERROR(Y170/H170,"0")</f>
        <v>98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0.49196000000000006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192</v>
      </c>
      <c r="Y172" s="561">
        <f>IFERROR(SUM(Y162:Y170),"0")</f>
        <v>195.9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9</v>
      </c>
      <c r="Y191" s="560">
        <f>IFERROR(IF(X191="",0,CEILING((X191/$H191),1)*$H191),"")</f>
        <v>10.5</v>
      </c>
      <c r="Z191" s="36">
        <f>IFERROR(IF(Y191=0,"",ROUNDUP(Y191/H191,0)*0.00651),"")</f>
        <v>3.2550000000000003E-2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9.7714285714285705</v>
      </c>
      <c r="BN191" s="64">
        <f>IFERROR(Y191*I191/H191,"0")</f>
        <v>11.399999999999999</v>
      </c>
      <c r="BO191" s="64">
        <f>IFERROR(1/J191*(X191/H191),"0")</f>
        <v>2.3547880690737835E-2</v>
      </c>
      <c r="BP191" s="64">
        <f>IFERROR(1/J191*(Y191/H191),"0")</f>
        <v>2.7472527472527476E-2</v>
      </c>
    </row>
    <row r="192" spans="1:68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4.2857142857142856</v>
      </c>
      <c r="Y192" s="561">
        <f>IFERROR(Y190/H190,"0")+IFERROR(Y191/H191,"0")</f>
        <v>5</v>
      </c>
      <c r="Z192" s="561">
        <f>IFERROR(IF(Z190="",0,Z190),"0")+IFERROR(IF(Z191="",0,Z191),"0")</f>
        <v>3.2550000000000003E-2</v>
      </c>
      <c r="AA192" s="562"/>
      <c r="AB192" s="562"/>
      <c r="AC192" s="562"/>
    </row>
    <row r="193" spans="1:68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9</v>
      </c>
      <c r="Y193" s="561">
        <f>IFERROR(SUM(Y190:Y191),"0")</f>
        <v>10.5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280</v>
      </c>
      <c r="Y195" s="560">
        <f t="shared" ref="Y195:Y202" si="21">IFERROR(IF(X195="",0,CEILING((X195/$H195),1)*$H195),"")</f>
        <v>280.8</v>
      </c>
      <c r="Z195" s="36">
        <f>IFERROR(IF(Y195=0,"",ROUNDUP(Y195/H195,0)*0.00902),"")</f>
        <v>0.46904000000000001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290.88888888888891</v>
      </c>
      <c r="BN195" s="64">
        <f t="shared" ref="BN195:BN202" si="23">IFERROR(Y195*I195/H195,"0")</f>
        <v>291.72000000000003</v>
      </c>
      <c r="BO195" s="64">
        <f t="shared" ref="BO195:BO202" si="24">IFERROR(1/J195*(X195/H195),"0")</f>
        <v>0.39281705948372614</v>
      </c>
      <c r="BP195" s="64">
        <f t="shared" ref="BP195:BP202" si="25">IFERROR(1/J195*(Y195/H195),"0")</f>
        <v>0.39393939393939392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151</v>
      </c>
      <c r="Y196" s="560">
        <f t="shared" si="21"/>
        <v>151.20000000000002</v>
      </c>
      <c r="Z196" s="36">
        <f>IFERROR(IF(Y196=0,"",ROUNDUP(Y196/H196,0)*0.00902),"")</f>
        <v>0.25256000000000001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156.87222222222221</v>
      </c>
      <c r="BN196" s="64">
        <f t="shared" si="23"/>
        <v>157.08000000000001</v>
      </c>
      <c r="BO196" s="64">
        <f t="shared" si="24"/>
        <v>0.21184062850729518</v>
      </c>
      <c r="BP196" s="64">
        <f t="shared" si="25"/>
        <v>0.21212121212121213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177</v>
      </c>
      <c r="Y198" s="560">
        <f t="shared" si="21"/>
        <v>178.20000000000002</v>
      </c>
      <c r="Z198" s="36">
        <f>IFERROR(IF(Y198=0,"",ROUNDUP(Y198/H198,0)*0.00902),"")</f>
        <v>0.29766000000000004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183.88333333333333</v>
      </c>
      <c r="BN198" s="64">
        <f t="shared" si="23"/>
        <v>185.13</v>
      </c>
      <c r="BO198" s="64">
        <f t="shared" si="24"/>
        <v>0.24831649831649832</v>
      </c>
      <c r="BP198" s="64">
        <f t="shared" si="25"/>
        <v>0.25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33</v>
      </c>
      <c r="Y199" s="560">
        <f t="shared" si="21"/>
        <v>34.200000000000003</v>
      </c>
      <c r="Z199" s="36">
        <f>IFERROR(IF(Y199=0,"",ROUNDUP(Y199/H199,0)*0.00502),"")</f>
        <v>9.5380000000000006E-2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35.383333333333333</v>
      </c>
      <c r="BN199" s="64">
        <f t="shared" si="23"/>
        <v>36.67</v>
      </c>
      <c r="BO199" s="64">
        <f t="shared" si="24"/>
        <v>7.8347578347578356E-2</v>
      </c>
      <c r="BP199" s="64">
        <f t="shared" si="25"/>
        <v>8.11965811965812E-2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43</v>
      </c>
      <c r="Y200" s="560">
        <f t="shared" si="21"/>
        <v>43.2</v>
      </c>
      <c r="Z200" s="36">
        <f>IFERROR(IF(Y200=0,"",ROUNDUP(Y200/H200,0)*0.00502),"")</f>
        <v>0.12048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45.388888888888893</v>
      </c>
      <c r="BN200" s="64">
        <f t="shared" si="23"/>
        <v>45.6</v>
      </c>
      <c r="BO200" s="64">
        <f t="shared" si="24"/>
        <v>0.10208926875593544</v>
      </c>
      <c r="BP200" s="64">
        <f t="shared" si="25"/>
        <v>0.10256410256410257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36</v>
      </c>
      <c r="Y202" s="560">
        <f t="shared" si="21"/>
        <v>36</v>
      </c>
      <c r="Z202" s="36">
        <f>IFERROR(IF(Y202=0,"",ROUNDUP(Y202/H202,0)*0.00502),"")</f>
        <v>0.1004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37.999999999999993</v>
      </c>
      <c r="BN202" s="64">
        <f t="shared" si="23"/>
        <v>37.999999999999993</v>
      </c>
      <c r="BO202" s="64">
        <f t="shared" si="24"/>
        <v>8.5470085470085472E-2</v>
      </c>
      <c r="BP202" s="64">
        <f t="shared" si="25"/>
        <v>8.5470085470085472E-2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174.81481481481481</v>
      </c>
      <c r="Y203" s="561">
        <f>IFERROR(Y195/H195,"0")+IFERROR(Y196/H196,"0")+IFERROR(Y197/H197,"0")+IFERROR(Y198/H198,"0")+IFERROR(Y199/H199,"0")+IFERROR(Y200/H200,"0")+IFERROR(Y201/H201,"0")+IFERROR(Y202/H202,"0")</f>
        <v>176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1.33552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720</v>
      </c>
      <c r="Y204" s="561">
        <f>IFERROR(SUM(Y195:Y202),"0")</f>
        <v>723.60000000000014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470</v>
      </c>
      <c r="Y208" s="560">
        <f t="shared" si="26"/>
        <v>478.49999999999994</v>
      </c>
      <c r="Z208" s="36">
        <f>IFERROR(IF(Y208=0,"",ROUNDUP(Y208/H208,0)*0.01898),"")</f>
        <v>1.0439000000000001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498.03793103448271</v>
      </c>
      <c r="BN208" s="64">
        <f t="shared" si="28"/>
        <v>507.04499999999996</v>
      </c>
      <c r="BO208" s="64">
        <f t="shared" si="29"/>
        <v>0.8441091954022989</v>
      </c>
      <c r="BP208" s="64">
        <f t="shared" si="30"/>
        <v>0.859375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110</v>
      </c>
      <c r="Y209" s="560">
        <f t="shared" si="26"/>
        <v>110.39999999999999</v>
      </c>
      <c r="Z209" s="36">
        <f t="shared" ref="Z209:Z214" si="31">IFERROR(IF(Y209=0,"",ROUNDUP(Y209/H209,0)*0.00651),"")</f>
        <v>0.29946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122.375</v>
      </c>
      <c r="BN209" s="64">
        <f t="shared" si="28"/>
        <v>122.82</v>
      </c>
      <c r="BO209" s="64">
        <f t="shared" si="29"/>
        <v>0.25183150183150188</v>
      </c>
      <c r="BP209" s="64">
        <f t="shared" si="30"/>
        <v>0.25274725274725279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40</v>
      </c>
      <c r="Y211" s="560">
        <f t="shared" si="26"/>
        <v>40.799999999999997</v>
      </c>
      <c r="Z211" s="36">
        <f t="shared" si="31"/>
        <v>0.11067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44.20000000000001</v>
      </c>
      <c r="BN211" s="64">
        <f t="shared" si="28"/>
        <v>45.084000000000003</v>
      </c>
      <c r="BO211" s="64">
        <f t="shared" si="29"/>
        <v>9.1575091575091583E-2</v>
      </c>
      <c r="BP211" s="64">
        <f t="shared" si="30"/>
        <v>9.3406593406593408E-2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600</v>
      </c>
      <c r="Y212" s="560">
        <f t="shared" si="26"/>
        <v>600</v>
      </c>
      <c r="Z212" s="36">
        <f t="shared" si="31"/>
        <v>1.6274999999999999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663</v>
      </c>
      <c r="BN212" s="64">
        <f t="shared" si="28"/>
        <v>663</v>
      </c>
      <c r="BO212" s="64">
        <f t="shared" si="29"/>
        <v>1.3736263736263736</v>
      </c>
      <c r="BP212" s="64">
        <f t="shared" si="30"/>
        <v>1.3736263736263736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27</v>
      </c>
      <c r="Y213" s="560">
        <f t="shared" si="26"/>
        <v>28.799999999999997</v>
      </c>
      <c r="Z213" s="36">
        <f t="shared" si="31"/>
        <v>7.8119999999999995E-2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29.835000000000001</v>
      </c>
      <c r="BN213" s="64">
        <f t="shared" si="28"/>
        <v>31.824000000000002</v>
      </c>
      <c r="BO213" s="64">
        <f t="shared" si="29"/>
        <v>6.1813186813186816E-2</v>
      </c>
      <c r="BP213" s="64">
        <f t="shared" si="30"/>
        <v>6.5934065934065936E-2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59</v>
      </c>
      <c r="Y214" s="560">
        <f t="shared" si="26"/>
        <v>60</v>
      </c>
      <c r="Z214" s="36">
        <f t="shared" si="31"/>
        <v>0.16275000000000001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65.342500000000001</v>
      </c>
      <c r="BN214" s="64">
        <f t="shared" si="28"/>
        <v>66.45</v>
      </c>
      <c r="BO214" s="64">
        <f t="shared" si="29"/>
        <v>0.13507326007326009</v>
      </c>
      <c r="BP214" s="64">
        <f t="shared" si="30"/>
        <v>0.13736263736263737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402.35632183908046</v>
      </c>
      <c r="Y215" s="561">
        <f>IFERROR(Y206/H206,"0")+IFERROR(Y207/H207,"0")+IFERROR(Y208/H208,"0")+IFERROR(Y209/H209,"0")+IFERROR(Y210/H210,"0")+IFERROR(Y211/H211,"0")+IFERROR(Y212/H212,"0")+IFERROR(Y213/H213,"0")+IFERROR(Y214/H214,"0")</f>
        <v>405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3.3224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1306</v>
      </c>
      <c r="Y216" s="561">
        <f>IFERROR(SUM(Y206:Y214),"0")</f>
        <v>1318.4999999999998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21</v>
      </c>
      <c r="Y218" s="560">
        <f>IFERROR(IF(X218="",0,CEILING((X218/$H218),1)*$H218),"")</f>
        <v>21.599999999999998</v>
      </c>
      <c r="Z218" s="36">
        <f>IFERROR(IF(Y218=0,"",ROUNDUP(Y218/H218,0)*0.00651),"")</f>
        <v>5.8590000000000003E-2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23.205000000000002</v>
      </c>
      <c r="BN218" s="64">
        <f>IFERROR(Y218*I218/H218,"0")</f>
        <v>23.868000000000002</v>
      </c>
      <c r="BO218" s="64">
        <f>IFERROR(1/J218*(X218/H218),"0")</f>
        <v>4.807692307692308E-2</v>
      </c>
      <c r="BP218" s="64">
        <f>IFERROR(1/J218*(Y218/H218),"0")</f>
        <v>4.9450549450549455E-2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9</v>
      </c>
      <c r="Y219" s="560">
        <f>IFERROR(IF(X219="",0,CEILING((X219/$H219),1)*$H219),"")</f>
        <v>9.6</v>
      </c>
      <c r="Z219" s="36">
        <f>IFERROR(IF(Y219=0,"",ROUNDUP(Y219/H219,0)*0.00651),"")</f>
        <v>2.6040000000000001E-2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9.9450000000000021</v>
      </c>
      <c r="BN219" s="64">
        <f>IFERROR(Y219*I219/H219,"0")</f>
        <v>10.608000000000001</v>
      </c>
      <c r="BO219" s="64">
        <f>IFERROR(1/J219*(X219/H219),"0")</f>
        <v>2.0604395604395608E-2</v>
      </c>
      <c r="BP219" s="64">
        <f>IFERROR(1/J219*(Y219/H219),"0")</f>
        <v>2.197802197802198E-2</v>
      </c>
    </row>
    <row r="220" spans="1:68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12.5</v>
      </c>
      <c r="Y220" s="561">
        <f>IFERROR(Y218/H218,"0")+IFERROR(Y219/H219,"0")</f>
        <v>13</v>
      </c>
      <c r="Z220" s="561">
        <f>IFERROR(IF(Z218="",0,Z218),"0")+IFERROR(IF(Z219="",0,Z219),"0")</f>
        <v>8.4630000000000011E-2</v>
      </c>
      <c r="AA220" s="562"/>
      <c r="AB220" s="562"/>
      <c r="AC220" s="562"/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30</v>
      </c>
      <c r="Y221" s="561">
        <f>IFERROR(SUM(Y218:Y219),"0")</f>
        <v>31.199999999999996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20</v>
      </c>
      <c r="Y269" s="560">
        <f>IFERROR(IF(X269="",0,CEILING((X269/$H269),1)*$H269),"")</f>
        <v>21.599999999999998</v>
      </c>
      <c r="Z269" s="36">
        <f>IFERROR(IF(Y269=0,"",ROUNDUP(Y269/H269,0)*0.00651),"")</f>
        <v>5.8590000000000003E-2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22.100000000000005</v>
      </c>
      <c r="BN269" s="64">
        <f>IFERROR(Y269*I269/H269,"0")</f>
        <v>23.868000000000002</v>
      </c>
      <c r="BO269" s="64">
        <f>IFERROR(1/J269*(X269/H269),"0")</f>
        <v>4.5787545787545791E-2</v>
      </c>
      <c r="BP269" s="64">
        <f>IFERROR(1/J269*(Y269/H269),"0")</f>
        <v>4.9450549450549455E-2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100</v>
      </c>
      <c r="Y270" s="560">
        <f>IFERROR(IF(X270="",0,CEILING((X270/$H270),1)*$H270),"")</f>
        <v>100.8</v>
      </c>
      <c r="Z270" s="36">
        <f>IFERROR(IF(Y270=0,"",ROUNDUP(Y270/H270,0)*0.00651),"")</f>
        <v>0.27342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107.5</v>
      </c>
      <c r="BN270" s="64">
        <f>IFERROR(Y270*I270/H270,"0")</f>
        <v>108.36000000000001</v>
      </c>
      <c r="BO270" s="64">
        <f>IFERROR(1/J270*(X270/H270),"0")</f>
        <v>0.22893772893772898</v>
      </c>
      <c r="BP270" s="64">
        <f>IFERROR(1/J270*(Y270/H270),"0")</f>
        <v>0.23076923076923078</v>
      </c>
    </row>
    <row r="271" spans="1:68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50.000000000000007</v>
      </c>
      <c r="Y271" s="561">
        <f>IFERROR(Y268/H268,"0")+IFERROR(Y269/H269,"0")+IFERROR(Y270/H270,"0")</f>
        <v>51</v>
      </c>
      <c r="Z271" s="561">
        <f>IFERROR(IF(Z268="",0,Z268),"0")+IFERROR(IF(Z269="",0,Z269),"0")+IFERROR(IF(Z270="",0,Z270),"0")</f>
        <v>0.33201000000000003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120</v>
      </c>
      <c r="Y272" s="561">
        <f>IFERROR(SUM(Y268:Y270),"0")</f>
        <v>122.39999999999999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8</v>
      </c>
      <c r="Y304" s="560">
        <f t="shared" si="42"/>
        <v>9</v>
      </c>
      <c r="Z304" s="36">
        <f>IFERROR(IF(Y304=0,"",ROUNDUP(Y304/H304,0)*0.00651),"")</f>
        <v>3.2550000000000003E-2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9.0133333333333336</v>
      </c>
      <c r="BN304" s="64">
        <f t="shared" si="44"/>
        <v>10.139999999999999</v>
      </c>
      <c r="BO304" s="64">
        <f t="shared" si="45"/>
        <v>2.4420024420024423E-2</v>
      </c>
      <c r="BP304" s="64">
        <f t="shared" si="46"/>
        <v>2.7472527472527476E-2</v>
      </c>
    </row>
    <row r="305" spans="1:68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4.4444444444444446</v>
      </c>
      <c r="Y305" s="561">
        <f>IFERROR(Y298/H298,"0")+IFERROR(Y299/H299,"0")+IFERROR(Y300/H300,"0")+IFERROR(Y301/H301,"0")+IFERROR(Y302/H302,"0")+IFERROR(Y303/H303,"0")+IFERROR(Y304/H304,"0")</f>
        <v>5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3.2550000000000003E-2</v>
      </c>
      <c r="AA305" s="562"/>
      <c r="AB305" s="562"/>
      <c r="AC305" s="562"/>
    </row>
    <row r="306" spans="1:68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8</v>
      </c>
      <c r="Y306" s="561">
        <f>IFERROR(SUM(Y298:Y304),"0")</f>
        <v>9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36</v>
      </c>
      <c r="Y312" s="560">
        <f>IFERROR(IF(X312="",0,CEILING((X312/$H312),1)*$H312),"")</f>
        <v>37.800000000000004</v>
      </c>
      <c r="Z312" s="36">
        <f>IFERROR(IF(Y312=0,"",ROUNDUP(Y312/H312,0)*0.00651),"")</f>
        <v>9.1139999999999999E-2</v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39.44</v>
      </c>
      <c r="BN312" s="64">
        <f>IFERROR(Y312*I312/H312,"0")</f>
        <v>41.412000000000006</v>
      </c>
      <c r="BO312" s="64">
        <f>IFERROR(1/J312*(X312/H312),"0")</f>
        <v>7.3260073260073263E-2</v>
      </c>
      <c r="BP312" s="64">
        <f>IFERROR(1/J312*(Y312/H312),"0")</f>
        <v>7.6923076923076927E-2</v>
      </c>
    </row>
    <row r="313" spans="1:68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13.333333333333332</v>
      </c>
      <c r="Y313" s="561">
        <f>IFERROR(Y308/H308,"0")+IFERROR(Y309/H309,"0")+IFERROR(Y310/H310,"0")+IFERROR(Y311/H311,"0")+IFERROR(Y312/H312,"0")</f>
        <v>14</v>
      </c>
      <c r="Z313" s="561">
        <f>IFERROR(IF(Z308="",0,Z308),"0")+IFERROR(IF(Z309="",0,Z309),"0")+IFERROR(IF(Z310="",0,Z310),"0")+IFERROR(IF(Z311="",0,Z311),"0")+IFERROR(IF(Z312="",0,Z312),"0")</f>
        <v>9.1139999999999999E-2</v>
      </c>
      <c r="AA313" s="562"/>
      <c r="AB313" s="562"/>
      <c r="AC313" s="562"/>
    </row>
    <row r="314" spans="1:68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36</v>
      </c>
      <c r="Y314" s="561">
        <f>IFERROR(SUM(Y308:Y312),"0")</f>
        <v>37.800000000000004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72</v>
      </c>
      <c r="Y316" s="560">
        <f>IFERROR(IF(X316="",0,CEILING((X316/$H316),1)*$H316),"")</f>
        <v>75.600000000000009</v>
      </c>
      <c r="Z316" s="36">
        <f>IFERROR(IF(Y316=0,"",ROUNDUP(Y316/H316,0)*0.01898),"")</f>
        <v>0.17082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76.448571428571427</v>
      </c>
      <c r="BN316" s="64">
        <f>IFERROR(Y316*I316/H316,"0")</f>
        <v>80.271000000000001</v>
      </c>
      <c r="BO316" s="64">
        <f>IFERROR(1/J316*(X316/H316),"0")</f>
        <v>0.13392857142857142</v>
      </c>
      <c r="BP316" s="64">
        <f>IFERROR(1/J316*(Y316/H316),"0")</f>
        <v>0.140625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500</v>
      </c>
      <c r="Y317" s="560">
        <f>IFERROR(IF(X317="",0,CEILING((X317/$H317),1)*$H317),"")</f>
        <v>507</v>
      </c>
      <c r="Z317" s="36">
        <f>IFERROR(IF(Y317=0,"",ROUNDUP(Y317/H317,0)*0.01898),"")</f>
        <v>1.2337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533.26923076923083</v>
      </c>
      <c r="BN317" s="64">
        <f>IFERROR(Y317*I317/H317,"0")</f>
        <v>540.73500000000001</v>
      </c>
      <c r="BO317" s="64">
        <f>IFERROR(1/J317*(X317/H317),"0")</f>
        <v>1.0016025641025641</v>
      </c>
      <c r="BP317" s="64">
        <f>IFERROR(1/J317*(Y317/H317),"0")</f>
        <v>1.015625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108</v>
      </c>
      <c r="Y318" s="560">
        <f>IFERROR(IF(X318="",0,CEILING((X318/$H318),1)*$H318),"")</f>
        <v>109.2</v>
      </c>
      <c r="Z318" s="36">
        <f>IFERROR(IF(Y318=0,"",ROUNDUP(Y318/H318,0)*0.01898),"")</f>
        <v>0.24674000000000001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114.67285714285714</v>
      </c>
      <c r="BN318" s="64">
        <f>IFERROR(Y318*I318/H318,"0")</f>
        <v>115.947</v>
      </c>
      <c r="BO318" s="64">
        <f>IFERROR(1/J318*(X318/H318),"0")</f>
        <v>0.20089285714285712</v>
      </c>
      <c r="BP318" s="64">
        <f>IFERROR(1/J318*(Y318/H318),"0")</f>
        <v>0.203125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85.531135531135533</v>
      </c>
      <c r="Y319" s="561">
        <f>IFERROR(Y316/H316,"0")+IFERROR(Y317/H317,"0")+IFERROR(Y318/H318,"0")</f>
        <v>87</v>
      </c>
      <c r="Z319" s="561">
        <f>IFERROR(IF(Z316="",0,Z316),"0")+IFERROR(IF(Z317="",0,Z317),"0")+IFERROR(IF(Z318="",0,Z318),"0")</f>
        <v>1.65126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680</v>
      </c>
      <c r="Y320" s="561">
        <f>IFERROR(SUM(Y316:Y318),"0")</f>
        <v>691.80000000000007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5</v>
      </c>
      <c r="Y324" s="560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5.7941176470588243</v>
      </c>
      <c r="BN324" s="64">
        <f>IFERROR(Y324*I324/H324,"0")</f>
        <v>5.91</v>
      </c>
      <c r="BO324" s="64">
        <f>IFERROR(1/J324*(X324/H324),"0")</f>
        <v>1.0773540185304893E-2</v>
      </c>
      <c r="BP324" s="64">
        <f>IFERROR(1/J324*(Y324/H324),"0")</f>
        <v>1.098901098901099E-2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53</v>
      </c>
      <c r="Y325" s="560">
        <f>IFERROR(IF(X325="",0,CEILING((X325/$H325),1)*$H325),"")</f>
        <v>53.55</v>
      </c>
      <c r="Z325" s="36">
        <f>IFERROR(IF(Y325=0,"",ROUNDUP(Y325/H325,0)*0.00651),"")</f>
        <v>0.13671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59.858823529411765</v>
      </c>
      <c r="BN325" s="64">
        <f>IFERROR(Y325*I325/H325,"0")</f>
        <v>60.48</v>
      </c>
      <c r="BO325" s="64">
        <f>IFERROR(1/J325*(X325/H325),"0")</f>
        <v>0.11419952596423186</v>
      </c>
      <c r="BP325" s="64">
        <f>IFERROR(1/J325*(Y325/H325),"0")</f>
        <v>0.11538461538461539</v>
      </c>
    </row>
    <row r="326" spans="1:68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22.745098039215687</v>
      </c>
      <c r="Y326" s="561">
        <f>IFERROR(Y322/H322,"0")+IFERROR(Y323/H323,"0")+IFERROR(Y324/H324,"0")+IFERROR(Y325/H325,"0")</f>
        <v>23</v>
      </c>
      <c r="Z326" s="561">
        <f>IFERROR(IF(Z322="",0,Z322),"0")+IFERROR(IF(Z323="",0,Z323),"0")+IFERROR(IF(Z324="",0,Z324),"0")+IFERROR(IF(Z325="",0,Z325),"0")</f>
        <v>0.14973</v>
      </c>
      <c r="AA326" s="562"/>
      <c r="AB326" s="562"/>
      <c r="AC326" s="562"/>
    </row>
    <row r="327" spans="1:68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58</v>
      </c>
      <c r="Y327" s="561">
        <f>IFERROR(SUM(Y322:Y325),"0")</f>
        <v>58.65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57</v>
      </c>
      <c r="Y336" s="560">
        <f>IFERROR(IF(X336="",0,CEILING((X336/$H336),1)*$H336),"")</f>
        <v>64.8</v>
      </c>
      <c r="Z336" s="36">
        <f>IFERROR(IF(Y336=0,"",ROUNDUP(Y336/H336,0)*0.01898),"")</f>
        <v>0.15184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60.652222222222228</v>
      </c>
      <c r="BN336" s="64">
        <f>IFERROR(Y336*I336/H336,"0")</f>
        <v>68.951999999999998</v>
      </c>
      <c r="BO336" s="64">
        <f>IFERROR(1/J336*(X336/H336),"0")</f>
        <v>0.10995370370370371</v>
      </c>
      <c r="BP336" s="64">
        <f>IFERROR(1/J336*(Y336/H336),"0")</f>
        <v>0.125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7.0370370370370372</v>
      </c>
      <c r="Y339" s="561">
        <f>IFERROR(Y336/H336,"0")+IFERROR(Y337/H337,"0")+IFERROR(Y338/H338,"0")</f>
        <v>8</v>
      </c>
      <c r="Z339" s="561">
        <f>IFERROR(IF(Z336="",0,Z336),"0")+IFERROR(IF(Z337="",0,Z337),"0")+IFERROR(IF(Z338="",0,Z338),"0")</f>
        <v>0.15184</v>
      </c>
      <c r="AA339" s="562"/>
      <c r="AB339" s="562"/>
      <c r="AC339" s="562"/>
    </row>
    <row r="340" spans="1:68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57</v>
      </c>
      <c r="Y340" s="561">
        <f>IFERROR(SUM(Y336:Y338),"0")</f>
        <v>64.8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hidden="1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0</v>
      </c>
      <c r="Y344" s="560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576</v>
      </c>
      <c r="Y345" s="560">
        <f t="shared" si="47"/>
        <v>585</v>
      </c>
      <c r="Z345" s="36">
        <f>IFERROR(IF(Y345=0,"",ROUNDUP(Y345/H345,0)*0.02175),"")</f>
        <v>0.84824999999999995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594.43200000000002</v>
      </c>
      <c r="BN345" s="64">
        <f t="shared" si="49"/>
        <v>603.72</v>
      </c>
      <c r="BO345" s="64">
        <f t="shared" si="50"/>
        <v>0.79999999999999993</v>
      </c>
      <c r="BP345" s="64">
        <f t="shared" si="51"/>
        <v>0.8125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381</v>
      </c>
      <c r="Y346" s="560">
        <f t="shared" si="47"/>
        <v>390</v>
      </c>
      <c r="Z346" s="36">
        <f>IFERROR(IF(Y346=0,"",ROUNDUP(Y346/H346,0)*0.02175),"")</f>
        <v>0.5655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393.19200000000001</v>
      </c>
      <c r="BN346" s="64">
        <f t="shared" si="49"/>
        <v>402.47999999999996</v>
      </c>
      <c r="BO346" s="64">
        <f t="shared" si="50"/>
        <v>0.52916666666666656</v>
      </c>
      <c r="BP346" s="64">
        <f t="shared" si="51"/>
        <v>0.54166666666666663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1000</v>
      </c>
      <c r="Y347" s="560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130.46666666666667</v>
      </c>
      <c r="Y351" s="561">
        <f>IFERROR(Y344/H344,"0")+IFERROR(Y345/H345,"0")+IFERROR(Y346/H346,"0")+IFERROR(Y347/H347,"0")+IFERROR(Y348/H348,"0")+IFERROR(Y349/H349,"0")+IFERROR(Y350/H350,"0")</f>
        <v>132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2.8709999999999996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1957</v>
      </c>
      <c r="Y352" s="561">
        <f>IFERROR(SUM(Y344:Y350),"0")</f>
        <v>1980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1000</v>
      </c>
      <c r="Y354" s="560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66.666666666666671</v>
      </c>
      <c r="Y356" s="561">
        <f>IFERROR(Y354/H354,"0")+IFERROR(Y355/H355,"0")</f>
        <v>67</v>
      </c>
      <c r="Z356" s="561">
        <f>IFERROR(IF(Z354="",0,Z354),"0")+IFERROR(IF(Z355="",0,Z355),"0")</f>
        <v>1.4572499999999999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1000</v>
      </c>
      <c r="Y357" s="561">
        <f>IFERROR(SUM(Y354:Y355),"0")</f>
        <v>1005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4</v>
      </c>
      <c r="Y360" s="560">
        <f>IFERROR(IF(X360="",0,CEILING((X360/$H360),1)*$H360),"")</f>
        <v>9</v>
      </c>
      <c r="Z360" s="36">
        <f>IFERROR(IF(Y360=0,"",ROUNDUP(Y360/H360,0)*0.01898),"")</f>
        <v>1.898E-2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4.230666666666667</v>
      </c>
      <c r="BN360" s="64">
        <f>IFERROR(Y360*I360/H360,"0")</f>
        <v>9.5190000000000001</v>
      </c>
      <c r="BO360" s="64">
        <f>IFERROR(1/J360*(X360/H360),"0")</f>
        <v>6.9444444444444441E-3</v>
      </c>
      <c r="BP360" s="64">
        <f>IFERROR(1/J360*(Y360/H360),"0")</f>
        <v>1.5625E-2</v>
      </c>
    </row>
    <row r="361" spans="1:68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0.44444444444444442</v>
      </c>
      <c r="Y361" s="561">
        <f>IFERROR(Y359/H359,"0")+IFERROR(Y360/H360,"0")</f>
        <v>1</v>
      </c>
      <c r="Z361" s="561">
        <f>IFERROR(IF(Z359="",0,Z359),"0")+IFERROR(IF(Z360="",0,Z360),"0")</f>
        <v>1.898E-2</v>
      </c>
      <c r="AA361" s="562"/>
      <c r="AB361" s="562"/>
      <c r="AC361" s="562"/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4</v>
      </c>
      <c r="Y362" s="561">
        <f>IFERROR(SUM(Y359:Y360),"0")</f>
        <v>9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61</v>
      </c>
      <c r="Y371" s="560">
        <f>IFERROR(IF(X371="",0,CEILING((X371/$H371),1)*$H371),"")</f>
        <v>72</v>
      </c>
      <c r="Z371" s="36">
        <f>IFERROR(IF(Y371=0,"",ROUNDUP(Y371/H371,0)*0.01898),"")</f>
        <v>0.11388000000000001</v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63.211250000000007</v>
      </c>
      <c r="BN371" s="64">
        <f>IFERROR(Y371*I371/H371,"0")</f>
        <v>74.61</v>
      </c>
      <c r="BO371" s="64">
        <f>IFERROR(1/J371*(X371/H371),"0")</f>
        <v>7.9427083333333329E-2</v>
      </c>
      <c r="BP371" s="64">
        <f>IFERROR(1/J371*(Y371/H371),"0")</f>
        <v>9.375E-2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5.083333333333333</v>
      </c>
      <c r="Y373" s="561">
        <f>IFERROR(Y369/H369,"0")+IFERROR(Y370/H370,"0")+IFERROR(Y371/H371,"0")+IFERROR(Y372/H372,"0")</f>
        <v>6</v>
      </c>
      <c r="Z373" s="561">
        <f>IFERROR(IF(Z369="",0,Z369),"0")+IFERROR(IF(Z370="",0,Z370),"0")+IFERROR(IF(Z371="",0,Z371),"0")+IFERROR(IF(Z372="",0,Z372),"0")</f>
        <v>0.11388000000000001</v>
      </c>
      <c r="AA373" s="562"/>
      <c r="AB373" s="562"/>
      <c r="AC373" s="562"/>
    </row>
    <row r="374" spans="1:68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61</v>
      </c>
      <c r="Y374" s="561">
        <f>IFERROR(SUM(Y369:Y372),"0")</f>
        <v>72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1817</v>
      </c>
      <c r="Y380" s="560">
        <f>IFERROR(IF(X380="",0,CEILING((X380/$H380),1)*$H380),"")</f>
        <v>1818</v>
      </c>
      <c r="Z380" s="36">
        <f>IFERROR(IF(Y380=0,"",ROUNDUP(Y380/H380,0)*0.01898),"")</f>
        <v>3.8339600000000003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1921.7803333333334</v>
      </c>
      <c r="BN380" s="64">
        <f>IFERROR(Y380*I380/H380,"0")</f>
        <v>1922.8380000000002</v>
      </c>
      <c r="BO380" s="64">
        <f>IFERROR(1/J380*(X380/H380),"0")</f>
        <v>3.1545138888888888</v>
      </c>
      <c r="BP380" s="64">
        <f>IFERROR(1/J380*(Y380/H380),"0")</f>
        <v>3.15625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201.88888888888889</v>
      </c>
      <c r="Y382" s="561">
        <f>IFERROR(Y380/H380,"0")+IFERROR(Y381/H381,"0")</f>
        <v>202</v>
      </c>
      <c r="Z382" s="561">
        <f>IFERROR(IF(Z380="",0,Z380),"0")+IFERROR(IF(Z381="",0,Z381),"0")</f>
        <v>3.8339600000000003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1817</v>
      </c>
      <c r="Y383" s="561">
        <f>IFERROR(SUM(Y380:Y381),"0")</f>
        <v>1818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81</v>
      </c>
      <c r="Y433" s="560">
        <f t="shared" ref="Y433:Y446" si="58">IFERROR(IF(X433="",0,CEILING((X433/$H433),1)*$H433),"")</f>
        <v>84.48</v>
      </c>
      <c r="Z433" s="36">
        <f t="shared" ref="Z433:Z439" si="59">IFERROR(IF(Y433=0,"",ROUNDUP(Y433/H433,0)*0.01196),"")</f>
        <v>0.19136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86.522727272727266</v>
      </c>
      <c r="BN433" s="64">
        <f t="shared" ref="BN433:BN446" si="61">IFERROR(Y433*I433/H433,"0")</f>
        <v>90.24</v>
      </c>
      <c r="BO433" s="64">
        <f t="shared" ref="BO433:BO446" si="62">IFERROR(1/J433*(X433/H433),"0")</f>
        <v>0.14750874125874125</v>
      </c>
      <c r="BP433" s="64">
        <f t="shared" ref="BP433:BP446" si="63">IFERROR(1/J433*(Y433/H433),"0")</f>
        <v>0.15384615384615385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8</v>
      </c>
      <c r="Y434" s="560">
        <f t="shared" si="58"/>
        <v>10.56</v>
      </c>
      <c r="Z434" s="36">
        <f t="shared" si="59"/>
        <v>2.392E-2</v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8.545454545454545</v>
      </c>
      <c r="BN434" s="64">
        <f t="shared" si="61"/>
        <v>11.28</v>
      </c>
      <c r="BO434" s="64">
        <f t="shared" si="62"/>
        <v>1.456876456876457E-2</v>
      </c>
      <c r="BP434" s="64">
        <f t="shared" si="63"/>
        <v>1.9230769230769232E-2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399</v>
      </c>
      <c r="Y435" s="560">
        <f t="shared" si="58"/>
        <v>401.28000000000003</v>
      </c>
      <c r="Z435" s="36">
        <f t="shared" si="59"/>
        <v>0.90895999999999999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426.20454545454538</v>
      </c>
      <c r="BN435" s="64">
        <f t="shared" si="61"/>
        <v>428.64</v>
      </c>
      <c r="BO435" s="64">
        <f t="shared" si="62"/>
        <v>0.72661713286713281</v>
      </c>
      <c r="BP435" s="64">
        <f t="shared" si="63"/>
        <v>0.73076923076923084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778</v>
      </c>
      <c r="Y438" s="560">
        <f t="shared" si="58"/>
        <v>781.44</v>
      </c>
      <c r="Z438" s="36">
        <f t="shared" si="59"/>
        <v>1.7700800000000001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831.0454545454545</v>
      </c>
      <c r="BN438" s="64">
        <f t="shared" si="61"/>
        <v>834.72</v>
      </c>
      <c r="BO438" s="64">
        <f t="shared" si="62"/>
        <v>1.4168123543123543</v>
      </c>
      <c r="BP438" s="64">
        <f t="shared" si="63"/>
        <v>1.4230769230769231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120</v>
      </c>
      <c r="Y441" s="560">
        <f t="shared" si="58"/>
        <v>120</v>
      </c>
      <c r="Z441" s="36">
        <f>IFERROR(IF(Y441=0,"",ROUNDUP(Y441/H441,0)*0.00902),"")</f>
        <v>0.22550000000000001</v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173.25</v>
      </c>
      <c r="BN441" s="64">
        <f t="shared" si="61"/>
        <v>173.25</v>
      </c>
      <c r="BO441" s="64">
        <f t="shared" si="62"/>
        <v>0.18939393939393939</v>
      </c>
      <c r="BP441" s="64">
        <f t="shared" si="63"/>
        <v>0.18939393939393939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264.77272727272725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267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3.1198199999999998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1386</v>
      </c>
      <c r="Y448" s="561">
        <f>IFERROR(SUM(Y433:Y446),"0")</f>
        <v>1397.7600000000002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113</v>
      </c>
      <c r="Y450" s="560">
        <f>IFERROR(IF(X450="",0,CEILING((X450/$H450),1)*$H450),"")</f>
        <v>116.16000000000001</v>
      </c>
      <c r="Z450" s="36">
        <f>IFERROR(IF(Y450=0,"",ROUNDUP(Y450/H450,0)*0.01196),"")</f>
        <v>0.26312000000000002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120.70454545454544</v>
      </c>
      <c r="BN450" s="64">
        <f>IFERROR(Y450*I450/H450,"0")</f>
        <v>124.08000000000001</v>
      </c>
      <c r="BO450" s="64">
        <f>IFERROR(1/J450*(X450/H450),"0")</f>
        <v>0.20578379953379955</v>
      </c>
      <c r="BP450" s="64">
        <f>IFERROR(1/J450*(Y450/H450),"0")</f>
        <v>0.21153846153846156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78</v>
      </c>
      <c r="Y452" s="560">
        <f>IFERROR(IF(X452="",0,CEILING((X452/$H452),1)*$H452),"")</f>
        <v>81.599999999999994</v>
      </c>
      <c r="Z452" s="36">
        <f>IFERROR(IF(Y452=0,"",ROUNDUP(Y452/H452,0)*0.00902),"")</f>
        <v>0.15334</v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112.6125</v>
      </c>
      <c r="BN452" s="64">
        <f>IFERROR(Y452*I452/H452,"0")</f>
        <v>117.80999999999999</v>
      </c>
      <c r="BO452" s="64">
        <f>IFERROR(1/J452*(X452/H452),"0")</f>
        <v>0.12310606060606061</v>
      </c>
      <c r="BP452" s="64">
        <f>IFERROR(1/J452*(Y452/H452),"0")</f>
        <v>0.12878787878787878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37.651515151515156</v>
      </c>
      <c r="Y453" s="561">
        <f>IFERROR(Y450/H450,"0")+IFERROR(Y451/H451,"0")+IFERROR(Y452/H452,"0")</f>
        <v>39</v>
      </c>
      <c r="Z453" s="561">
        <f>IFERROR(IF(Z450="",0,Z450),"0")+IFERROR(IF(Z451="",0,Z451),"0")+IFERROR(IF(Z452="",0,Z452),"0")</f>
        <v>0.41646000000000005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191</v>
      </c>
      <c r="Y454" s="561">
        <f>IFERROR(SUM(Y450:Y452),"0")</f>
        <v>197.76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300</v>
      </c>
      <c r="Y456" s="560">
        <f t="shared" ref="Y456:Y462" si="64">IFERROR(IF(X456="",0,CEILING((X456/$H456),1)*$H456),"")</f>
        <v>300.96000000000004</v>
      </c>
      <c r="Z456" s="36">
        <f>IFERROR(IF(Y456=0,"",ROUNDUP(Y456/H456,0)*0.01196),"")</f>
        <v>0.68171999999999999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320.45454545454544</v>
      </c>
      <c r="BN456" s="64">
        <f t="shared" ref="BN456:BN462" si="66">IFERROR(Y456*I456/H456,"0")</f>
        <v>321.48</v>
      </c>
      <c r="BO456" s="64">
        <f t="shared" ref="BO456:BO462" si="67">IFERROR(1/J456*(X456/H456),"0")</f>
        <v>0.54632867132867136</v>
      </c>
      <c r="BP456" s="64">
        <f t="shared" ref="BP456:BP462" si="68">IFERROR(1/J456*(Y456/H456),"0")</f>
        <v>0.54807692307692313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50</v>
      </c>
      <c r="Y457" s="560">
        <f t="shared" si="64"/>
        <v>52.800000000000004</v>
      </c>
      <c r="Z457" s="36">
        <f>IFERROR(IF(Y457=0,"",ROUNDUP(Y457/H457,0)*0.01196),"")</f>
        <v>0.1196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53.409090909090907</v>
      </c>
      <c r="BN457" s="64">
        <f t="shared" si="66"/>
        <v>56.400000000000006</v>
      </c>
      <c r="BO457" s="64">
        <f t="shared" si="67"/>
        <v>9.1054778554778545E-2</v>
      </c>
      <c r="BP457" s="64">
        <f t="shared" si="68"/>
        <v>9.6153846153846159E-2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996</v>
      </c>
      <c r="Y458" s="560">
        <f t="shared" si="64"/>
        <v>997.92000000000007</v>
      </c>
      <c r="Z458" s="36">
        <f>IFERROR(IF(Y458=0,"",ROUNDUP(Y458/H458,0)*0.01196),"")</f>
        <v>2.26044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1063.9090909090908</v>
      </c>
      <c r="BN458" s="64">
        <f t="shared" si="66"/>
        <v>1065.9599999999998</v>
      </c>
      <c r="BO458" s="64">
        <f t="shared" si="67"/>
        <v>1.8138111888111887</v>
      </c>
      <c r="BP458" s="64">
        <f t="shared" si="68"/>
        <v>1.8173076923076925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254.92424242424241</v>
      </c>
      <c r="Y463" s="561">
        <f>IFERROR(Y456/H456,"0")+IFERROR(Y457/H457,"0")+IFERROR(Y458/H458,"0")+IFERROR(Y459/H459,"0")+IFERROR(Y460/H460,"0")+IFERROR(Y461/H461,"0")+IFERROR(Y462/H462,"0")</f>
        <v>256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3.06176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1346</v>
      </c>
      <c r="Y464" s="561">
        <f>IFERROR(SUM(Y456:Y462),"0")</f>
        <v>1351.68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14160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14341.95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15039.231202366907</v>
      </c>
      <c r="Y507" s="561">
        <f>IFERROR(SUM(BN22:BN503),"0")</f>
        <v>15232.357999999998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25</v>
      </c>
      <c r="Y508" s="38">
        <f>ROUNDUP(SUM(BP22:BP503),0)</f>
        <v>25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15664.231202366907</v>
      </c>
      <c r="Y509" s="561">
        <f>GrossWeightTotalR+PalletQtyTotalR*25</f>
        <v>15857.357999999998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2333.6758815277576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2361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29.058310000000002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810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756</v>
      </c>
      <c r="E516" s="46">
        <f>IFERROR(Y89*1,"0")+IFERROR(Y90*1,"0")+IFERROR(Y91*1,"0")+IFERROR(Y95*1,"0")+IFERROR(Y96*1,"0")+IFERROR(Y97*1,"0")+IFERROR(Y98*1,"0")+IFERROR(Y99*1,"0")</f>
        <v>664.2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1016.4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195.9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2083.8000000000002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122.39999999999999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797.25</v>
      </c>
      <c r="S516" s="46">
        <f>IFERROR(Y336*1,"0")+IFERROR(Y337*1,"0")+IFERROR(Y338*1,"0")</f>
        <v>64.8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2994</v>
      </c>
      <c r="U516" s="46">
        <f>IFERROR(Y369*1,"0")+IFERROR(Y370*1,"0")+IFERROR(Y371*1,"0")+IFERROR(Y372*1,"0")+IFERROR(Y376*1,"0")+IFERROR(Y380*1,"0")+IFERROR(Y381*1,"0")+IFERROR(Y385*1,"0")</f>
        <v>1890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2947.2000000000003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4"/>
        <filter val="1 000,00"/>
        <filter val="1 306,00"/>
        <filter val="1 346,00"/>
        <filter val="1 386,00"/>
        <filter val="1 817,00"/>
        <filter val="1 957,00"/>
        <filter val="100,00"/>
        <filter val="102,00"/>
        <filter val="107,00"/>
        <filter val="108,00"/>
        <filter val="11,67"/>
        <filter val="110,00"/>
        <filter val="113,00"/>
        <filter val="12,50"/>
        <filter val="120,00"/>
        <filter val="124,00"/>
        <filter val="127,00"/>
        <filter val="13,33"/>
        <filter val="130,47"/>
        <filter val="14 160,00"/>
        <filter val="15 039,23"/>
        <filter val="15 664,23"/>
        <filter val="151,00"/>
        <filter val="157,00"/>
        <filter val="164,81"/>
        <filter val="174,81"/>
        <filter val="175,00"/>
        <filter val="177,00"/>
        <filter val="191,00"/>
        <filter val="192,00"/>
        <filter val="2 333,68"/>
        <filter val="20,00"/>
        <filter val="201,89"/>
        <filter val="21,00"/>
        <filter val="22,22"/>
        <filter val="22,75"/>
        <filter val="240,00"/>
        <filter val="243,00"/>
        <filter val="25"/>
        <filter val="254,92"/>
        <filter val="264,77"/>
        <filter val="27,00"/>
        <filter val="277,00"/>
        <filter val="280,00"/>
        <filter val="29,17"/>
        <filter val="30,00"/>
        <filter val="300,00"/>
        <filter val="31,76"/>
        <filter val="314,00"/>
        <filter val="315,00"/>
        <filter val="33,00"/>
        <filter val="36,00"/>
        <filter val="37,65"/>
        <filter val="38,28"/>
        <filter val="381,00"/>
        <filter val="399,00"/>
        <filter val="4,00"/>
        <filter val="4,29"/>
        <filter val="4,44"/>
        <filter val="40,00"/>
        <filter val="402,36"/>
        <filter val="407,00"/>
        <filter val="411,00"/>
        <filter val="43,00"/>
        <filter val="44,02"/>
        <filter val="470,00"/>
        <filter val="48,00"/>
        <filter val="5,00"/>
        <filter val="5,08"/>
        <filter val="5,95"/>
        <filter val="50,00"/>
        <filter val="500,00"/>
        <filter val="513,00"/>
        <filter val="53,00"/>
        <filter val="57,00"/>
        <filter val="576,00"/>
        <filter val="58,00"/>
        <filter val="59,00"/>
        <filter val="600,00"/>
        <filter val="61,00"/>
        <filter val="66,67"/>
        <filter val="680,00"/>
        <filter val="7,04"/>
        <filter val="71,00"/>
        <filter val="72,00"/>
        <filter val="720,00"/>
        <filter val="74,07"/>
        <filter val="76,67"/>
        <filter val="778,00"/>
        <filter val="78,00"/>
        <filter val="8,00"/>
        <filter val="800,00"/>
        <filter val="81,00"/>
        <filter val="85,53"/>
        <filter val="9,00"/>
        <filter val="91,00"/>
        <filter val="96,11"/>
        <filter val="996,0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2025-07-31T11:24:28Z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