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7FD37A5-92A7-493C-B399-3FDC1DF044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9" i="1" s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494" i="1"/>
  <c r="Z484" i="1"/>
  <c r="Z463" i="1"/>
  <c r="Z319" i="1"/>
  <c r="Z247" i="1"/>
  <c r="Z220" i="1"/>
  <c r="Z339" i="1"/>
  <c r="Z264" i="1"/>
  <c r="Y510" i="1"/>
  <c r="Y507" i="1"/>
  <c r="Y508" i="1"/>
  <c r="Z32" i="1"/>
  <c r="Z295" i="1"/>
  <c r="Z351" i="1"/>
  <c r="Z231" i="1"/>
  <c r="Z447" i="1"/>
  <c r="Z256" i="1"/>
  <c r="Z126" i="1"/>
  <c r="Z203" i="1"/>
  <c r="Z171" i="1"/>
  <c r="Z373" i="1"/>
  <c r="Z313" i="1"/>
  <c r="Z215" i="1"/>
  <c r="Z469" i="1"/>
  <c r="Z453" i="1"/>
  <c r="Z418" i="1"/>
  <c r="Z121" i="1"/>
  <c r="Z108" i="1"/>
  <c r="Z80" i="1"/>
  <c r="Z65" i="1"/>
  <c r="Z44" i="1"/>
  <c r="Y506" i="1"/>
  <c r="Z114" i="1"/>
  <c r="Z71" i="1"/>
  <c r="Z401" i="1"/>
  <c r="Z305" i="1"/>
  <c r="Z92" i="1"/>
  <c r="Y509" i="1" l="1"/>
  <c r="Z511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<sst xmlns="http://schemas.openxmlformats.org/spreadsheetml/2006/main" count="2253" uniqueCount="825">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</sst>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57</v>
      </c>
      <c r="Y41" s="56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59.295833333333327</v>
      </c>
      <c r="BN41" s="64">
        <f>IFERROR(Y41*I41/H41,"0")</f>
        <v>67.410000000000011</v>
      </c>
      <c r="BO41" s="64">
        <f>IFERROR(1/J41*(X41/H41),"0")</f>
        <v>8.2465277777777776E-2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5.2777777777777777</v>
      </c>
      <c r="Y44" s="561">
        <f>IFERROR(Y41/H41,"0")+IFERROR(Y42/H42,"0")+IFERROR(Y43/H43,"0")</f>
        <v>6.0000000000000009</v>
      </c>
      <c r="Z44" s="561">
        <f>IFERROR(IF(Z41="",0,Z41),"0")+IFERROR(IF(Z42="",0,Z42),"0")+IFERROR(IF(Z43="",0,Z43),"0")</f>
        <v>0.11388000000000001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57</v>
      </c>
      <c r="Y45" s="561">
        <f>IFERROR(SUM(Y41:Y43),"0")</f>
        <v>64.800000000000011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14</v>
      </c>
      <c r="Y69" s="560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14.777777777777777</v>
      </c>
      <c r="BN69" s="64">
        <f>IFERROR(Y69*I69/H69,"0")</f>
        <v>15.2</v>
      </c>
      <c r="BO69" s="64">
        <f>IFERROR(1/J69*(X69/H69),"0")</f>
        <v>3.3238366571699908E-2</v>
      </c>
      <c r="BP69" s="64">
        <f>IFERROR(1/J69*(Y69/H69),"0")</f>
        <v>3.4188034188034191E-2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7.7777777777777777</v>
      </c>
      <c r="Y71" s="561">
        <f>IFERROR(Y68/H68,"0")+IFERROR(Y69/H69,"0")+IFERROR(Y70/H70,"0")</f>
        <v>8</v>
      </c>
      <c r="Z71" s="561">
        <f>IFERROR(IF(Z68="",0,Z68),"0")+IFERROR(IF(Z69="",0,Z69),"0")+IFERROR(IF(Z70="",0,Z70),"0")</f>
        <v>4.0160000000000001E-2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14</v>
      </c>
      <c r="Y72" s="561">
        <f>IFERROR(SUM(Y68:Y70),"0")</f>
        <v>14.4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21</v>
      </c>
      <c r="Y83" s="560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22.171153846153846</v>
      </c>
      <c r="BN83" s="64">
        <f>IFERROR(Y83*I83/H83,"0")</f>
        <v>24.704999999999998</v>
      </c>
      <c r="BO83" s="64">
        <f>IFERROR(1/J83*(X83/H83),"0")</f>
        <v>4.2067307692307696E-2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2.6923076923076925</v>
      </c>
      <c r="Y85" s="561">
        <f>IFERROR(Y83/H83,"0")+IFERROR(Y84/H84,"0")</f>
        <v>3</v>
      </c>
      <c r="Z85" s="561">
        <f>IFERROR(IF(Z83="",0,Z83),"0")+IFERROR(IF(Z84="",0,Z84),"0")</f>
        <v>5.6940000000000004E-2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21</v>
      </c>
      <c r="Y86" s="561">
        <f>IFERROR(SUM(Y83:Y84),"0")</f>
        <v>23.4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5</v>
      </c>
      <c r="Y111" s="560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5.2013888888888884</v>
      </c>
      <c r="BN111" s="64">
        <f>IFERROR(Y111*I111/H111,"0")</f>
        <v>11.234999999999999</v>
      </c>
      <c r="BO111" s="64">
        <f>IFERROR(1/J111*(X111/H111),"0")</f>
        <v>7.2337962962962955E-3</v>
      </c>
      <c r="BP111" s="64">
        <f>IFERROR(1/J111*(Y111/H111),"0")</f>
        <v>1.5625E-2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74</v>
      </c>
      <c r="Y113" s="560">
        <f>IFERROR(IF(X113="",0,CEILING((X113/$H113),1)*$H113),"")</f>
        <v>74.399999999999991</v>
      </c>
      <c r="Z113" s="36">
        <f>IFERROR(IF(Y113=0,"",ROUNDUP(Y113/H113,0)*0.00651),"")</f>
        <v>0.20181000000000002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79.550000000000011</v>
      </c>
      <c r="BN113" s="64">
        <f>IFERROR(Y113*I113/H113,"0")</f>
        <v>79.97999999999999</v>
      </c>
      <c r="BO113" s="64">
        <f>IFERROR(1/J113*(X113/H113),"0")</f>
        <v>0.16941391941391945</v>
      </c>
      <c r="BP113" s="64">
        <f>IFERROR(1/J113*(Y113/H113),"0")</f>
        <v>0.17032967032967034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31.296296296296298</v>
      </c>
      <c r="Y114" s="561">
        <f>IFERROR(Y111/H111,"0")+IFERROR(Y112/H112,"0")+IFERROR(Y113/H113,"0")</f>
        <v>31.999999999999996</v>
      </c>
      <c r="Z114" s="561">
        <f>IFERROR(IF(Z111="",0,Z111),"0")+IFERROR(IF(Z112="",0,Z112),"0")+IFERROR(IF(Z113="",0,Z113),"0")</f>
        <v>0.22079000000000001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79</v>
      </c>
      <c r="Y115" s="561">
        <f>IFERROR(SUM(Y111:Y113),"0")</f>
        <v>85.199999999999989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36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38.28</v>
      </c>
      <c r="BN117" s="64">
        <f>IFERROR(Y117*I117/H117,"0")</f>
        <v>43.065000000000005</v>
      </c>
      <c r="BO117" s="64">
        <f>IFERROR(1/J117*(X117/H117),"0")</f>
        <v>6.9444444444444448E-2</v>
      </c>
      <c r="BP117" s="64">
        <f>IFERROR(1/J117*(Y117/H117),"0")</f>
        <v>7.8125E-2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10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10.933333333333332</v>
      </c>
      <c r="BN119" s="64">
        <f>IFERROR(Y119*I119/H119,"0")</f>
        <v>11.808</v>
      </c>
      <c r="BO119" s="64">
        <f>IFERROR(1/J119*(X119/H119),"0")</f>
        <v>2.0350020350020349E-2</v>
      </c>
      <c r="BP119" s="64">
        <f>IFERROR(1/J119*(Y119/H119),"0")</f>
        <v>2.197802197802198E-2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8.1481481481481488</v>
      </c>
      <c r="Y121" s="561">
        <f>IFERROR(Y117/H117,"0")+IFERROR(Y118/H118,"0")+IFERROR(Y119/H119,"0")+IFERROR(Y120/H120,"0")</f>
        <v>9</v>
      </c>
      <c r="Z121" s="561">
        <f>IFERROR(IF(Z117="",0,Z117),"0")+IFERROR(IF(Z118="",0,Z118),"0")+IFERROR(IF(Z119="",0,Z119),"0")+IFERROR(IF(Z120="",0,Z120),"0")</f>
        <v>0.12093999999999999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46</v>
      </c>
      <c r="Y122" s="561">
        <f>IFERROR(SUM(Y117:Y120),"0")</f>
        <v>51.3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3</v>
      </c>
      <c r="Y158" s="560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3.1515151515151518</v>
      </c>
      <c r="BN158" s="64">
        <f>IFERROR(Y158*I158/H158,"0")</f>
        <v>4.16</v>
      </c>
      <c r="BO158" s="64">
        <f>IFERROR(1/J158*(X158/H158),"0")</f>
        <v>6.4750064750064753E-3</v>
      </c>
      <c r="BP158" s="64">
        <f>IFERROR(1/J158*(Y158/H158),"0")</f>
        <v>8.5470085470085479E-3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1.5151515151515151</v>
      </c>
      <c r="Y159" s="561">
        <f>IFERROR(Y158/H158,"0")</f>
        <v>2</v>
      </c>
      <c r="Z159" s="561">
        <f>IFERROR(IF(Z158="",0,Z158),"0")</f>
        <v>1.004E-2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3</v>
      </c>
      <c r="Y160" s="561">
        <f>IFERROR(SUM(Y158:Y158),"0")</f>
        <v>3.96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53</v>
      </c>
      <c r="Y168" s="560">
        <f t="shared" si="16"/>
        <v>54.6</v>
      </c>
      <c r="Z168" s="36">
        <f>IFERROR(IF(Y168=0,"",ROUNDUP(Y168/H168,0)*0.00502),"")</f>
        <v>0.13052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55.523809523809526</v>
      </c>
      <c r="BN168" s="64">
        <f t="shared" si="18"/>
        <v>57.20000000000001</v>
      </c>
      <c r="BO168" s="64">
        <f t="shared" si="19"/>
        <v>0.10785510785510787</v>
      </c>
      <c r="BP168" s="64">
        <f t="shared" si="20"/>
        <v>0.11111111111111112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25.238095238095237</v>
      </c>
      <c r="Y171" s="561">
        <f>IFERROR(Y162/H162,"0")+IFERROR(Y163/H163,"0")+IFERROR(Y164/H164,"0")+IFERROR(Y165/H165,"0")+IFERROR(Y166/H166,"0")+IFERROR(Y167/H167,"0")+IFERROR(Y168/H168,"0")+IFERROR(Y169/H169,"0")+IFERROR(Y170/H170,"0")</f>
        <v>26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0.13052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53</v>
      </c>
      <c r="Y172" s="561">
        <f>IFERROR(SUM(Y162:Y170),"0")</f>
        <v>54.6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195</v>
      </c>
      <c r="Y195" s="560">
        <f t="shared" ref="Y195:Y202" si="21">IFERROR(IF(X195="",0,CEILING((X195/$H195),1)*$H195),"")</f>
        <v>199.8</v>
      </c>
      <c r="Z195" s="36">
        <f>IFERROR(IF(Y195=0,"",ROUNDUP(Y195/H195,0)*0.00902),"")</f>
        <v>0.33374000000000004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202.58333333333331</v>
      </c>
      <c r="BN195" s="64">
        <f t="shared" ref="BN195:BN202" si="23">IFERROR(Y195*I195/H195,"0")</f>
        <v>207.57000000000002</v>
      </c>
      <c r="BO195" s="64">
        <f t="shared" ref="BO195:BO202" si="24">IFERROR(1/J195*(X195/H195),"0")</f>
        <v>0.27356902356902357</v>
      </c>
      <c r="BP195" s="64">
        <f t="shared" ref="BP195:BP202" si="25">IFERROR(1/J195*(Y195/H195),"0")</f>
        <v>0.28030303030303033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229</v>
      </c>
      <c r="Y196" s="560">
        <f t="shared" si="21"/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237.90555555555554</v>
      </c>
      <c r="BN196" s="64">
        <f t="shared" si="23"/>
        <v>241.23000000000005</v>
      </c>
      <c r="BO196" s="64">
        <f t="shared" si="24"/>
        <v>0.32126823793490461</v>
      </c>
      <c r="BP196" s="64">
        <f t="shared" si="25"/>
        <v>0.32575757575757575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130</v>
      </c>
      <c r="Y198" s="560">
        <f t="shared" si="21"/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135.05555555555557</v>
      </c>
      <c r="BN198" s="64">
        <f t="shared" si="23"/>
        <v>140.25</v>
      </c>
      <c r="BO198" s="64">
        <f t="shared" si="24"/>
        <v>0.18237934904601572</v>
      </c>
      <c r="BP198" s="64">
        <f t="shared" si="25"/>
        <v>0.18939393939393939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7</v>
      </c>
      <c r="Y200" s="56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6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6.3333333333333321</v>
      </c>
      <c r="BN202" s="64">
        <f t="shared" si="23"/>
        <v>7.6</v>
      </c>
      <c r="BO202" s="64">
        <f t="shared" si="24"/>
        <v>1.4245014245014245E-2</v>
      </c>
      <c r="BP202" s="64">
        <f t="shared" si="25"/>
        <v>1.7094017094017096E-2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109.8148148148148</v>
      </c>
      <c r="Y203" s="561">
        <f>IFERROR(Y195/H195,"0")+IFERROR(Y196/H196,"0")+IFERROR(Y197/H197,"0")+IFERROR(Y198/H198,"0")+IFERROR(Y199/H199,"0")+IFERROR(Y200/H200,"0")+IFERROR(Y201/H201,"0")+IFERROR(Y202/H202,"0")</f>
        <v>113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0.98726000000000003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567</v>
      </c>
      <c r="Y204" s="561">
        <f>IFERROR(SUM(Y195:Y202),"0")</f>
        <v>581.40000000000009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102</v>
      </c>
      <c r="Y211" s="560">
        <f t="shared" si="26"/>
        <v>103.2</v>
      </c>
      <c r="Z211" s="36">
        <f t="shared" si="31"/>
        <v>0.27993000000000001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112.71000000000001</v>
      </c>
      <c r="BN211" s="64">
        <f t="shared" si="28"/>
        <v>114.03600000000003</v>
      </c>
      <c r="BO211" s="64">
        <f t="shared" si="29"/>
        <v>0.23351648351648355</v>
      </c>
      <c r="BP211" s="64">
        <f t="shared" si="30"/>
        <v>0.23626373626373628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70</v>
      </c>
      <c r="Y212" s="560">
        <f t="shared" si="26"/>
        <v>72</v>
      </c>
      <c r="Z212" s="36">
        <f t="shared" si="31"/>
        <v>0.1953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77.350000000000009</v>
      </c>
      <c r="BN212" s="64">
        <f t="shared" si="28"/>
        <v>79.560000000000016</v>
      </c>
      <c r="BO212" s="64">
        <f t="shared" si="29"/>
        <v>0.16025641025641027</v>
      </c>
      <c r="BP212" s="64">
        <f t="shared" si="30"/>
        <v>0.16483516483516486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46</v>
      </c>
      <c r="Y214" s="560">
        <f t="shared" si="26"/>
        <v>48</v>
      </c>
      <c r="Z214" s="36">
        <f t="shared" si="31"/>
        <v>0.13020000000000001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50.945</v>
      </c>
      <c r="BN214" s="64">
        <f t="shared" si="28"/>
        <v>53.160000000000004</v>
      </c>
      <c r="BO214" s="64">
        <f t="shared" si="29"/>
        <v>0.10531135531135533</v>
      </c>
      <c r="BP214" s="64">
        <f t="shared" si="30"/>
        <v>0.1098901098901099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90.833333333333343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93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0.60543000000000002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218</v>
      </c>
      <c r="Y216" s="561">
        <f>IFERROR(SUM(Y206:Y214),"0")</f>
        <v>223.2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5</v>
      </c>
      <c r="Y218" s="560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5.5250000000000012</v>
      </c>
      <c r="BN218" s="64">
        <f>IFERROR(Y218*I218/H218,"0")</f>
        <v>7.9560000000000004</v>
      </c>
      <c r="BO218" s="64">
        <f>IFERROR(1/J218*(X218/H218),"0")</f>
        <v>1.1446886446886448E-2</v>
      </c>
      <c r="BP218" s="64">
        <f>IFERROR(1/J218*(Y218/H218),"0")</f>
        <v>1.6483516483516484E-2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3</v>
      </c>
      <c r="Y219" s="560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3.3333333333333335</v>
      </c>
      <c r="Y220" s="561">
        <f>IFERROR(Y218/H218,"0")+IFERROR(Y219/H219,"0")</f>
        <v>5</v>
      </c>
      <c r="Z220" s="561">
        <f>IFERROR(IF(Z218="",0,Z218),"0")+IFERROR(IF(Z219="",0,Z219),"0")</f>
        <v>3.2549999999999996E-2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8</v>
      </c>
      <c r="Y221" s="561">
        <f>IFERROR(SUM(Y218:Y219),"0")</f>
        <v>12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20</v>
      </c>
      <c r="Y227" s="56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5</v>
      </c>
      <c r="Y231" s="561">
        <f>IFERROR(Y224/H224,"0")+IFERROR(Y225/H225,"0")+IFERROR(Y226/H226,"0")+IFERROR(Y227/H227,"0")+IFERROR(Y228/H228,"0")+IFERROR(Y229/H229,"0")+IFERROR(Y230/H230,"0")</f>
        <v>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4.5100000000000001E-2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20</v>
      </c>
      <c r="Y232" s="561">
        <f>IFERROR(SUM(Y224:Y230),"0")</f>
        <v>20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5</v>
      </c>
      <c r="Y304" s="560">
        <f t="shared" si="42"/>
        <v>5.4</v>
      </c>
      <c r="Z304" s="36">
        <f>IFERROR(IF(Y304=0,"",ROUNDUP(Y304/H304,0)*0.00651),"")</f>
        <v>1.9529999999999999E-2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5.6333333333333337</v>
      </c>
      <c r="BN304" s="64">
        <f t="shared" si="44"/>
        <v>6.0839999999999996</v>
      </c>
      <c r="BO304" s="64">
        <f t="shared" si="45"/>
        <v>1.5262515262515264E-2</v>
      </c>
      <c r="BP304" s="64">
        <f t="shared" si="46"/>
        <v>1.6483516483516484E-2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2.7777777777777777</v>
      </c>
      <c r="Y305" s="561">
        <f>IFERROR(Y298/H298,"0")+IFERROR(Y299/H299,"0")+IFERROR(Y300/H300,"0")+IFERROR(Y301/H301,"0")+IFERROR(Y302/H302,"0")+IFERROR(Y303/H303,"0")+IFERROR(Y304/H304,"0")</f>
        <v>3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5</v>
      </c>
      <c r="Y306" s="561">
        <f>IFERROR(SUM(Y298:Y304),"0")</f>
        <v>5.4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56</v>
      </c>
      <c r="Y317" s="560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59.726153846153849</v>
      </c>
      <c r="BN317" s="64">
        <f>IFERROR(Y317*I317/H317,"0")</f>
        <v>66.552000000000007</v>
      </c>
      <c r="BO317" s="64">
        <f>IFERROR(1/J317*(X317/H317),"0")</f>
        <v>0.11217948717948718</v>
      </c>
      <c r="BP317" s="64">
        <f>IFERROR(1/J317*(Y317/H317),"0")</f>
        <v>0.125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12</v>
      </c>
      <c r="Y318" s="560">
        <f>IFERROR(IF(X318="",0,CEILING((X318/$H318),1)*$H318),"")</f>
        <v>16.8</v>
      </c>
      <c r="Z318" s="36">
        <f>IFERROR(IF(Y318=0,"",ROUNDUP(Y318/H318,0)*0.01898),"")</f>
        <v>3.7960000000000001E-2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12.741428571428571</v>
      </c>
      <c r="BN318" s="64">
        <f>IFERROR(Y318*I318/H318,"0")</f>
        <v>17.838000000000001</v>
      </c>
      <c r="BO318" s="64">
        <f>IFERROR(1/J318*(X318/H318),"0")</f>
        <v>2.2321428571428572E-2</v>
      </c>
      <c r="BP318" s="64">
        <f>IFERROR(1/J318*(Y318/H318),"0")</f>
        <v>3.125E-2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8.6080586080586077</v>
      </c>
      <c r="Y319" s="561">
        <f>IFERROR(Y316/H316,"0")+IFERROR(Y317/H317,"0")+IFERROR(Y318/H318,"0")</f>
        <v>10</v>
      </c>
      <c r="Z319" s="561">
        <f>IFERROR(IF(Z316="",0,Z316),"0")+IFERROR(IF(Z317="",0,Z317),"0")+IFERROR(IF(Z318="",0,Z318),"0")</f>
        <v>0.1898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68</v>
      </c>
      <c r="Y320" s="561">
        <f>IFERROR(SUM(Y316:Y318),"0")</f>
        <v>79.2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786</v>
      </c>
      <c r="Y344" s="560">
        <f t="shared" ref="Y344:Y350" si="47">IFERROR(IF(X344="",0,CEILING((X344/$H344),1)*$H344),"")</f>
        <v>795</v>
      </c>
      <c r="Z344" s="36">
        <f>IFERROR(IF(Y344=0,"",ROUNDUP(Y344/H344,0)*0.02175),"")</f>
        <v>1.1527499999999999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811.15200000000004</v>
      </c>
      <c r="BN344" s="64">
        <f t="shared" ref="BN344:BN350" si="49">IFERROR(Y344*I344/H344,"0")</f>
        <v>820.44</v>
      </c>
      <c r="BO344" s="64">
        <f t="shared" ref="BO344:BO350" si="50">IFERROR(1/J344*(X344/H344),"0")</f>
        <v>1.0916666666666666</v>
      </c>
      <c r="BP344" s="64">
        <f t="shared" ref="BP344:BP350" si="51">IFERROR(1/J344*(Y344/H344),"0")</f>
        <v>1.1041666666666665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261</v>
      </c>
      <c r="Y345" s="560">
        <f t="shared" si="47"/>
        <v>270</v>
      </c>
      <c r="Z345" s="36">
        <f>IFERROR(IF(Y345=0,"",ROUNDUP(Y345/H345,0)*0.02175),"")</f>
        <v>0.39149999999999996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269.35200000000003</v>
      </c>
      <c r="BN345" s="64">
        <f t="shared" si="49"/>
        <v>278.64000000000004</v>
      </c>
      <c r="BO345" s="64">
        <f t="shared" si="50"/>
        <v>0.36249999999999993</v>
      </c>
      <c r="BP345" s="64">
        <f t="shared" si="51"/>
        <v>0.375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295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304.44</v>
      </c>
      <c r="BN346" s="64">
        <f t="shared" si="49"/>
        <v>309.60000000000002</v>
      </c>
      <c r="BO346" s="64">
        <f t="shared" si="50"/>
        <v>0.40972222222222221</v>
      </c>
      <c r="BP346" s="64">
        <f t="shared" si="51"/>
        <v>0.41666666666666663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400</v>
      </c>
      <c r="Y347" s="560">
        <f t="shared" si="47"/>
        <v>405</v>
      </c>
      <c r="Z347" s="36">
        <f>IFERROR(IF(Y347=0,"",ROUNDUP(Y347/H347,0)*0.02175),"")</f>
        <v>0.58724999999999994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412.8</v>
      </c>
      <c r="BN347" s="64">
        <f t="shared" si="49"/>
        <v>417.96000000000004</v>
      </c>
      <c r="BO347" s="64">
        <f t="shared" si="50"/>
        <v>0.55555555555555558</v>
      </c>
      <c r="BP347" s="64">
        <f t="shared" si="51"/>
        <v>0.5625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116.13333333333334</v>
      </c>
      <c r="Y351" s="561">
        <f>IFERROR(Y344/H344,"0")+IFERROR(Y345/H345,"0")+IFERROR(Y346/H346,"0")+IFERROR(Y347/H347,"0")+IFERROR(Y348/H348,"0")+IFERROR(Y349/H349,"0")+IFERROR(Y350/H350,"0")</f>
        <v>118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2.5665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1742</v>
      </c>
      <c r="Y352" s="561">
        <f>IFERROR(SUM(Y344:Y350),"0")</f>
        <v>1770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300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309.60000000000002</v>
      </c>
      <c r="BN354" s="64">
        <f>IFERROR(Y354*I354/H354,"0")</f>
        <v>309.60000000000002</v>
      </c>
      <c r="BO354" s="64">
        <f>IFERROR(1/J354*(X354/H354),"0")</f>
        <v>0.41666666666666663</v>
      </c>
      <c r="BP354" s="64">
        <f>IFERROR(1/J354*(Y354/H354),"0")</f>
        <v>0.41666666666666663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20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300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55</v>
      </c>
      <c r="Y360" s="560">
        <f>IFERROR(IF(X360="",0,CEILING((X360/$H360),1)*$H360),"")</f>
        <v>63</v>
      </c>
      <c r="Z360" s="36">
        <f>IFERROR(IF(Y360=0,"",ROUNDUP(Y360/H360,0)*0.01898),"")</f>
        <v>0.13286000000000001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58.17166666666666</v>
      </c>
      <c r="BN360" s="64">
        <f>IFERROR(Y360*I360/H360,"0")</f>
        <v>66.632999999999996</v>
      </c>
      <c r="BO360" s="64">
        <f>IFERROR(1/J360*(X360/H360),"0")</f>
        <v>9.5486111111111105E-2</v>
      </c>
      <c r="BP360" s="64">
        <f>IFERROR(1/J360*(Y360/H360),"0")</f>
        <v>0.109375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6.1111111111111107</v>
      </c>
      <c r="Y361" s="561">
        <f>IFERROR(Y359/H359,"0")+IFERROR(Y360/H360,"0")</f>
        <v>7</v>
      </c>
      <c r="Z361" s="561">
        <f>IFERROR(IF(Z359="",0,Z359),"0")+IFERROR(IF(Z360="",0,Z360),"0")</f>
        <v>0.13286000000000001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55</v>
      </c>
      <c r="Y362" s="561">
        <f>IFERROR(SUM(Y359:Y360),"0")</f>
        <v>63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62</v>
      </c>
      <c r="Y364" s="560">
        <f>IFERROR(IF(X364="",0,CEILING((X364/$H364),1)*$H364),"")</f>
        <v>63</v>
      </c>
      <c r="Z364" s="36">
        <f>IFERROR(IF(Y364=0,"",ROUNDUP(Y364/H364,0)*0.01898),"")</f>
        <v>0.13286000000000001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65.575333333333333</v>
      </c>
      <c r="BN364" s="64">
        <f>IFERROR(Y364*I364/H364,"0")</f>
        <v>66.632999999999996</v>
      </c>
      <c r="BO364" s="64">
        <f>IFERROR(1/J364*(X364/H364),"0")</f>
        <v>0.1076388888888889</v>
      </c>
      <c r="BP364" s="64">
        <f>IFERROR(1/J364*(Y364/H364),"0")</f>
        <v>0.109375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6.8888888888888893</v>
      </c>
      <c r="Y365" s="561">
        <f>IFERROR(Y364/H364,"0")</f>
        <v>7</v>
      </c>
      <c r="Z365" s="561">
        <f>IFERROR(IF(Z364="",0,Z364),"0")</f>
        <v>0.13286000000000001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62</v>
      </c>
      <c r="Y366" s="561">
        <f>IFERROR(SUM(Y364:Y364),"0")</f>
        <v>63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50</v>
      </c>
      <c r="Y380" s="56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5.5555555555555554</v>
      </c>
      <c r="Y382" s="561">
        <f>IFERROR(Y380/H380,"0")+IFERROR(Y381/H381,"0")</f>
        <v>6</v>
      </c>
      <c r="Z382" s="561">
        <f>IFERROR(IF(Z380="",0,Z380),"0")+IFERROR(IF(Z381="",0,Z381),"0")</f>
        <v>0.11388000000000001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50</v>
      </c>
      <c r="Y383" s="561">
        <f>IFERROR(SUM(Y380:Y381),"0")</f>
        <v>54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7</v>
      </c>
      <c r="Y414" s="560">
        <f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7.2722222222222221</v>
      </c>
      <c r="BN414" s="64">
        <f>IFERROR(Y414*I414/H414,"0")</f>
        <v>11.22</v>
      </c>
      <c r="BO414" s="64">
        <f>IFERROR(1/J414*(X414/H414),"0")</f>
        <v>9.8204264870931542E-3</v>
      </c>
      <c r="BP414" s="64">
        <f>IFERROR(1/J414*(Y414/H414),"0")</f>
        <v>1.5151515151515152E-2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1.2962962962962963</v>
      </c>
      <c r="Y418" s="561">
        <f>IFERROR(Y414/H414,"0")+IFERROR(Y415/H415,"0")+IFERROR(Y416/H416,"0")+IFERROR(Y417/H417,"0")</f>
        <v>2</v>
      </c>
      <c r="Z418" s="561">
        <f>IFERROR(IF(Z414="",0,Z414),"0")+IFERROR(IF(Z415="",0,Z415),"0")+IFERROR(IF(Z416="",0,Z416),"0")+IFERROR(IF(Z417="",0,Z417),"0")</f>
        <v>1.804E-2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7</v>
      </c>
      <c r="Y419" s="561">
        <f>IFERROR(SUM(Y414:Y417),"0")</f>
        <v>10.8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67</v>
      </c>
      <c r="Y433" s="560">
        <f t="shared" ref="Y433:Y446" si="58">IFERROR(IF(X433="",0,CEILING((X433/$H433),1)*$H433),"")</f>
        <v>68.64</v>
      </c>
      <c r="Z433" s="36">
        <f t="shared" ref="Z433:Z439" si="59">IFERROR(IF(Y433=0,"",ROUNDUP(Y433/H433,0)*0.01196),"")</f>
        <v>0.15548000000000001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71.568181818181813</v>
      </c>
      <c r="BN433" s="64">
        <f t="shared" ref="BN433:BN446" si="61">IFERROR(Y433*I433/H433,"0")</f>
        <v>73.319999999999993</v>
      </c>
      <c r="BO433" s="64">
        <f t="shared" ref="BO433:BO446" si="62">IFERROR(1/J433*(X433/H433),"0")</f>
        <v>0.12201340326340326</v>
      </c>
      <c r="BP433" s="64">
        <f t="shared" ref="BP433:BP446" si="63">IFERROR(1/J433*(Y433/H433),"0")</f>
        <v>0.125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76</v>
      </c>
      <c r="Y438" s="560">
        <f t="shared" si="58"/>
        <v>79.2</v>
      </c>
      <c r="Z438" s="36">
        <f t="shared" si="59"/>
        <v>0.1794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81.181818181818173</v>
      </c>
      <c r="BN438" s="64">
        <f t="shared" si="61"/>
        <v>84.6</v>
      </c>
      <c r="BO438" s="64">
        <f t="shared" si="62"/>
        <v>0.13840326340326339</v>
      </c>
      <c r="BP438" s="64">
        <f t="shared" si="63"/>
        <v>0.14423076923076925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27.083333333333332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0.33488000000000001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143</v>
      </c>
      <c r="Y448" s="561">
        <f>IFERROR(SUM(Y433:Y446),"0")</f>
        <v>147.84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52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55.54545454545454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9.4696969696969696E-2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71</v>
      </c>
      <c r="Y457" s="560">
        <f t="shared" si="64"/>
        <v>73.92</v>
      </c>
      <c r="Z457" s="36">
        <f>IFERROR(IF(Y457=0,"",ROUNDUP(Y457/H457,0)*0.01196),"")</f>
        <v>0.16744000000000001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75.840909090909093</v>
      </c>
      <c r="BN457" s="64">
        <f t="shared" si="66"/>
        <v>78.959999999999994</v>
      </c>
      <c r="BO457" s="64">
        <f t="shared" si="67"/>
        <v>0.12929778554778554</v>
      </c>
      <c r="BP457" s="64">
        <f t="shared" si="68"/>
        <v>0.13461538461538464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176</v>
      </c>
      <c r="Y458" s="560">
        <f t="shared" si="64"/>
        <v>179.52</v>
      </c>
      <c r="Z458" s="36">
        <f>IFERROR(IF(Y458=0,"",ROUNDUP(Y458/H458,0)*0.01196),"")</f>
        <v>0.40664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188</v>
      </c>
      <c r="BN458" s="64">
        <f t="shared" si="66"/>
        <v>191.76</v>
      </c>
      <c r="BO458" s="64">
        <f t="shared" si="67"/>
        <v>0.32051282051282048</v>
      </c>
      <c r="BP458" s="64">
        <f t="shared" si="68"/>
        <v>0.32692307692307693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56.628787878787875</v>
      </c>
      <c r="Y463" s="561">
        <f>IFERROR(Y456/H456,"0")+IFERROR(Y457/H457,"0")+IFERROR(Y458/H458,"0")+IFERROR(Y459/H459,"0")+IFERROR(Y460/H460,"0")+IFERROR(Y461/H461,"0")+IFERROR(Y462/H462,"0")</f>
        <v>58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0.69368000000000007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299</v>
      </c>
      <c r="Y464" s="561">
        <f>IFERROR(SUM(Y456:Y462),"0")</f>
        <v>306.24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3937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4055.1800000000012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4118.7121316461316</v>
      </c>
      <c r="Y507" s="561">
        <f>IFERROR(SUM(BN22:BN503),"0")</f>
        <v>4243.1529999999993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7</v>
      </c>
      <c r="Y508" s="38">
        <f>ROUNDUP(SUM(BP22:BP503),0)</f>
        <v>7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4293.7121316461316</v>
      </c>
      <c r="Y509" s="561">
        <f>GrossWeightTotalR+PalletQtyTotalR*25</f>
        <v>4418.1529999999993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564.73745143745145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584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7.2757199999999997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64.800000000000011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37.799999999999997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136.5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58.56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816.60000000000014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84.6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2196</v>
      </c>
      <c r="U516" s="46">
        <f>IFERROR(Y369*1,"0")+IFERROR(Y370*1,"0")+IFERROR(Y371*1,"0")+IFERROR(Y372*1,"0")+IFERROR(Y376*1,"0")+IFERROR(Y380*1,"0")+IFERROR(Y381*1,"0")+IFERROR(Y385*1,"0")</f>
        <v>54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10.8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575.5200000000001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