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НОРД\"/>
    </mc:Choice>
  </mc:AlternateContent>
  <xr:revisionPtr revIDLastSave="0" documentId="13_ncr:1_{7FE923C7-9BA5-44F2-8E85-A257A2F107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" i="1" l="1"/>
  <c r="AJ11" i="1"/>
  <c r="AJ13" i="1"/>
  <c r="AJ14" i="1"/>
  <c r="AJ15" i="1"/>
  <c r="AJ16" i="1"/>
  <c r="AJ17" i="1"/>
  <c r="AJ6" i="1"/>
  <c r="T16" i="1"/>
  <c r="T12" i="1"/>
  <c r="AJ12" i="1" s="1"/>
  <c r="T9" i="1"/>
  <c r="AJ9" i="1" s="1"/>
  <c r="T8" i="1"/>
  <c r="AJ8" i="1" s="1"/>
  <c r="T7" i="1"/>
  <c r="AJ7" i="1" s="1"/>
  <c r="T5" i="1" l="1"/>
  <c r="R7" i="1"/>
  <c r="X7" i="1" s="1"/>
  <c r="R8" i="1"/>
  <c r="X8" i="1" s="1"/>
  <c r="R9" i="1"/>
  <c r="X9" i="1" s="1"/>
  <c r="R10" i="1"/>
  <c r="R11" i="1"/>
  <c r="R12" i="1"/>
  <c r="X12" i="1" s="1"/>
  <c r="R13" i="1"/>
  <c r="R14" i="1"/>
  <c r="R15" i="1"/>
  <c r="R16" i="1"/>
  <c r="R17" i="1"/>
  <c r="R6" i="1"/>
  <c r="W6" i="1" s="1"/>
  <c r="W8" i="1" l="1"/>
  <c r="X17" i="1"/>
  <c r="W17" i="1"/>
  <c r="X15" i="1"/>
  <c r="W15" i="1"/>
  <c r="X13" i="1"/>
  <c r="W13" i="1"/>
  <c r="X11" i="1"/>
  <c r="W11" i="1"/>
  <c r="W7" i="1"/>
  <c r="S16" i="1"/>
  <c r="W16" i="1"/>
  <c r="X14" i="1"/>
  <c r="W14" i="1"/>
  <c r="X10" i="1"/>
  <c r="W10" i="1"/>
  <c r="X6" i="1"/>
  <c r="W9" i="1"/>
  <c r="W12" i="1"/>
  <c r="X16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H5" i="1"/>
  <c r="AG5" i="1"/>
  <c r="AF5" i="1"/>
  <c r="AE5" i="1"/>
  <c r="AD5" i="1"/>
  <c r="AC5" i="1"/>
  <c r="AB5" i="1"/>
  <c r="AA5" i="1"/>
  <c r="Z5" i="1"/>
  <c r="Y5" i="1"/>
  <c r="U5" i="1"/>
  <c r="S5" i="1"/>
  <c r="R5" i="1"/>
  <c r="O5" i="1"/>
  <c r="N5" i="1"/>
  <c r="M5" i="1"/>
  <c r="K5" i="1"/>
  <c r="F5" i="1"/>
  <c r="E5" i="1"/>
  <c r="L5" i="1" l="1"/>
</calcChain>
</file>

<file path=xl/sharedStrings.xml><?xml version="1.0" encoding="utf-8"?>
<sst xmlns="http://schemas.openxmlformats.org/spreadsheetml/2006/main" count="84" uniqueCount="61">
  <si>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</si>
  <si>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</si>
  <si>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</si>
  <si>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</si>
  <si>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</si>
  <si>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</si>
  <si>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</si>
  <si>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</si>
  <si>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</si>
  <si>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</si>
  <si>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</si>
  <si>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</si>
  <si>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</si>
  <si>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</si>
  <si>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</si>
  <si>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</si>
  <si>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</si>
  <si>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</si>
  <si>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</si>
  <si>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</si>
  <si>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</si>
  <si>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</si>
  <si>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</si>
  <si>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</si>
  <si>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</si>
  <si>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</si>
  <si>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</si>
  <si>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</si>
  <si>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</si>
  <si>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</si>
  <si>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</si>
  <si>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</si>
  <si>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</si>
  <si>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</si>
  <si>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</si>
  <si>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</si>
  <si>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Горбуша б/г "Скит" 1/22  Норд</t>
  </si>
  <si>
    <t>кг</t>
  </si>
  <si>
    <t>нужно увеличить продажи!!!</t>
  </si>
  <si>
    <t>Котлеты из лосося</t>
  </si>
  <si>
    <t>новинка</t>
  </si>
  <si>
    <t>Креветки Королевские 30-40 1/5  Норд</t>
  </si>
  <si>
    <t>Минтай б/г "Кайтес" 25+ 1/24  Норд</t>
  </si>
  <si>
    <t>Минтай б/г L «КТФ» крупный 1/18 Норд</t>
  </si>
  <si>
    <t>Мойва сахалин "Доримп" 1/20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</si>
  <si>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</si>
  <si>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</si>
  <si>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</t>
  </si>
  <si>
    <t>Сардина иваси L «ОКРФ» крупная</t>
  </si>
  <si>
    <t>Сельдь "ФОР" 300+ 1/30  Норд</t>
  </si>
  <si>
    <t>Скумбрия Н/Р 500-900 Перу 1/20  Норд</t>
  </si>
  <si>
    <t>Филе пангасиуса 220+ 5% 1/10  Норд</t>
  </si>
  <si>
    <t>Форель н/р 800-1200 Турция (вес)  Норд</t>
  </si>
  <si>
    <t>цены стар</t>
  </si>
  <si>
    <t>цены нов</t>
  </si>
  <si>
    <t>нет в наличии</t>
  </si>
  <si>
    <t>перенос с 14,08,25</t>
  </si>
  <si>
    <t>нужно увеличить продажи</t>
  </si>
  <si>
    <t>новинка / 18,08,25 нет в наличии у поставщика</t>
  </si>
  <si>
    <t>заказ</t>
  </si>
  <si>
    <t>21,08,(2)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</si>
</sst>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5" fillId="2" borderId="1" xfId="1" applyNumberFormat="1" applyFont="1" applyFill="1"/>
    <xf numFmtId="2" fontId="1" fillId="5" borderId="1" xfId="1" applyNumberFormat="1" applyFill="1"/>
    <xf numFmtId="2" fontId="1" fillId="6" borderId="1" xfId="1" applyNumberFormat="1" applyFill="1"/>
    <xf numFmtId="164" fontId="1" fillId="6" borderId="1" xfId="1" applyNumberFormat="1" applyFill="1"/>
    <xf numFmtId="164" fontId="7" fillId="0" borderId="1" xfId="1" applyNumberFormat="1" applyFont="1"/>
    <xf numFmtId="164" fontId="5" fillId="2" borderId="1" xfId="1" applyNumberFormat="1" applyFont="1" applyFill="1"/>
    <xf numFmtId="164" fontId="7" fillId="3" borderId="1" xfId="1" applyNumberFormat="1" applyFont="1" applyFill="1"/>
    <xf numFmtId="0" fontId="4" fillId="0" borderId="0" xfId="0" applyFont="1"/>
    <xf numFmtId="164" fontId="8" fillId="7" borderId="1" xfId="1" applyNumberFormat="1" applyFont="1" applyFill="1"/>
    <xf numFmtId="164" fontId="6" fillId="7" borderId="1" xfId="1" applyNumberFormat="1" applyFont="1" applyFill="1"/>
    <xf numFmtId="164" fontId="1" fillId="0" borderId="3" xfId="1" applyNumberFormat="1" applyBorder="1"/>
    <xf numFmtId="164" fontId="1" fillId="7" borderId="2" xfId="1" applyNumberFormat="1" applyFill="1" applyBorder="1" applyAlignment="1">
      <alignment horizontal="center"/>
    </xf>
    <xf numFmtId="164" fontId="1" fillId="5" borderId="1" xfId="1" applyNumberFormat="1" applyFill="1"/>
    <xf numFmtId="164" fontId="7" fillId="5" borderId="1" xfId="1" applyNumberFormat="1" applyFont="1" applyFill="1"/>
    <xf numFmtId="164" fontId="1" fillId="5" borderId="2" xfId="1" applyNumberFormat="1" applyFill="1" applyBorder="1" applyAlignment="1">
      <alignment horizontal="center"/>
    </xf>
    <xf numFmtId="164" fontId="1" fillId="0" borderId="2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9" width="0.42578125" customWidth="1"/>
    <col min="10" max="10" width="1" customWidth="1"/>
    <col min="11" max="12" width="7" customWidth="1"/>
    <col min="13" max="14" width="0.28515625" customWidth="1"/>
    <col min="15" max="15" width="7" style="17" customWidth="1"/>
    <col min="16" max="16" width="10" style="5" customWidth="1"/>
    <col min="17" max="17" width="13.5703125" style="5" customWidth="1"/>
    <col min="18" max="21" width="7" customWidth="1"/>
    <col min="22" max="22" width="21" customWidth="1"/>
    <col min="23" max="24" width="5.5703125" customWidth="1"/>
    <col min="25" max="34" width="6" customWidth="1"/>
    <col min="35" max="35" width="41.7109375" customWidth="1"/>
    <col min="36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4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22.5" customHeight="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4" t="s">
        <v>56</v>
      </c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5" t="s">
        <v>14</v>
      </c>
      <c r="P3" s="10" t="s">
        <v>53</v>
      </c>
      <c r="Q3" s="10" t="s">
        <v>54</v>
      </c>
      <c r="R3" s="2" t="s">
        <v>15</v>
      </c>
      <c r="S3" s="3" t="s">
        <v>16</v>
      </c>
      <c r="T3" s="3" t="s">
        <v>59</v>
      </c>
      <c r="U3" s="6" t="s">
        <v>17</v>
      </c>
      <c r="V3" s="6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4" t="s">
        <v>24</v>
      </c>
      <c r="P4" s="8"/>
      <c r="Q4" s="8"/>
      <c r="R4" s="1" t="s">
        <v>25</v>
      </c>
      <c r="S4" s="1"/>
      <c r="T4" s="1" t="s">
        <v>60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209.3</v>
      </c>
      <c r="F5" s="4">
        <f>SUM(F6:F500)</f>
        <v>827.7</v>
      </c>
      <c r="G5" s="8"/>
      <c r="H5" s="1"/>
      <c r="I5" s="1"/>
      <c r="J5" s="1"/>
      <c r="K5" s="4">
        <f t="shared" ref="K5:U5" si="0">SUM(K6:K500)</f>
        <v>207</v>
      </c>
      <c r="L5" s="4">
        <f t="shared" si="0"/>
        <v>2.2999999999999972</v>
      </c>
      <c r="M5" s="4">
        <f t="shared" si="0"/>
        <v>0</v>
      </c>
      <c r="N5" s="4">
        <f t="shared" si="0"/>
        <v>0</v>
      </c>
      <c r="O5" s="16">
        <f t="shared" si="0"/>
        <v>640</v>
      </c>
      <c r="P5" s="8"/>
      <c r="Q5" s="8"/>
      <c r="R5" s="4">
        <f t="shared" si="0"/>
        <v>41.86</v>
      </c>
      <c r="S5" s="4">
        <f t="shared" si="0"/>
        <v>139</v>
      </c>
      <c r="T5" s="4">
        <f t="shared" si="0"/>
        <v>570</v>
      </c>
      <c r="U5" s="4">
        <f t="shared" si="0"/>
        <v>570</v>
      </c>
      <c r="V5" s="1"/>
      <c r="W5" s="1"/>
      <c r="X5" s="1"/>
      <c r="Y5" s="4">
        <f t="shared" ref="Y5:AH5" si="1">SUM(Y6:Y500)</f>
        <v>20</v>
      </c>
      <c r="Z5" s="4">
        <f t="shared" si="1"/>
        <v>12</v>
      </c>
      <c r="AA5" s="4">
        <f t="shared" si="1"/>
        <v>0</v>
      </c>
      <c r="AB5" s="4">
        <f t="shared" si="1"/>
        <v>25</v>
      </c>
      <c r="AC5" s="4">
        <f t="shared" si="1"/>
        <v>20.740000000000002</v>
      </c>
      <c r="AD5" s="4">
        <f t="shared" si="1"/>
        <v>46.98</v>
      </c>
      <c r="AE5" s="4">
        <f t="shared" si="1"/>
        <v>41.56</v>
      </c>
      <c r="AF5" s="4">
        <f t="shared" si="1"/>
        <v>47.142000000000003</v>
      </c>
      <c r="AG5" s="4">
        <f t="shared" si="1"/>
        <v>40.293999999999997</v>
      </c>
      <c r="AH5" s="4">
        <f t="shared" si="1"/>
        <v>24</v>
      </c>
      <c r="AI5" s="1"/>
      <c r="AJ5" s="4">
        <f>SUM(AJ6:AJ500)</f>
        <v>570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132</v>
      </c>
      <c r="D6" s="1"/>
      <c r="E6" s="1"/>
      <c r="F6" s="1">
        <v>130</v>
      </c>
      <c r="G6" s="8">
        <v>1</v>
      </c>
      <c r="H6" s="1"/>
      <c r="I6" s="1"/>
      <c r="J6" s="1"/>
      <c r="K6" s="1"/>
      <c r="L6" s="1">
        <f t="shared" ref="L6:L17" si="2">E6-K6</f>
        <v>0</v>
      </c>
      <c r="M6" s="1"/>
      <c r="N6" s="1"/>
      <c r="O6" s="14"/>
      <c r="P6" s="8">
        <v>465</v>
      </c>
      <c r="Q6" s="8">
        <v>485</v>
      </c>
      <c r="R6" s="1">
        <f>E6/5</f>
        <v>0</v>
      </c>
      <c r="S6" s="20"/>
      <c r="T6" s="25"/>
      <c r="U6" s="21">
        <v>0</v>
      </c>
      <c r="V6" s="1"/>
      <c r="W6" s="1" t="e">
        <f t="shared" ref="W6:W7" si="3">(F6+O6+T6)/R6</f>
        <v>#DIV/0!</v>
      </c>
      <c r="X6" s="1" t="e">
        <f>(F6+O6)/R6</f>
        <v>#DIV/0!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9.0599999999999987</v>
      </c>
      <c r="AE6" s="1">
        <v>0</v>
      </c>
      <c r="AF6" s="1">
        <v>0</v>
      </c>
      <c r="AG6" s="1">
        <v>0</v>
      </c>
      <c r="AH6" s="1">
        <v>0</v>
      </c>
      <c r="AI6" s="18" t="s">
        <v>38</v>
      </c>
      <c r="AJ6" s="1">
        <f>G6*T6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7" t="s">
        <v>39</v>
      </c>
      <c r="B7" s="1" t="s">
        <v>37</v>
      </c>
      <c r="C7" s="1"/>
      <c r="D7" s="1"/>
      <c r="E7" s="1"/>
      <c r="F7" s="1"/>
      <c r="G7" s="8">
        <v>1</v>
      </c>
      <c r="H7" s="1"/>
      <c r="I7" s="1"/>
      <c r="J7" s="1"/>
      <c r="K7" s="1"/>
      <c r="L7" s="1">
        <f t="shared" si="2"/>
        <v>0</v>
      </c>
      <c r="M7" s="1"/>
      <c r="N7" s="1"/>
      <c r="O7" s="14">
        <v>60</v>
      </c>
      <c r="P7" s="8"/>
      <c r="Q7" s="8">
        <v>205</v>
      </c>
      <c r="R7" s="1">
        <f t="shared" ref="R7:R17" si="4">E7/5</f>
        <v>0</v>
      </c>
      <c r="S7" s="20"/>
      <c r="T7" s="25">
        <f>U7</f>
        <v>40</v>
      </c>
      <c r="U7" s="21">
        <v>40</v>
      </c>
      <c r="V7" s="1"/>
      <c r="W7" s="1" t="e">
        <f t="shared" si="3"/>
        <v>#DIV/0!</v>
      </c>
      <c r="X7" s="1" t="e">
        <f t="shared" ref="X7:X17" si="5">(F7+O7)/R7</f>
        <v>#DIV/0!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40</v>
      </c>
      <c r="AJ7" s="1">
        <f t="shared" ref="AJ7:AJ17" si="6">G7*T7</f>
        <v>40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7" t="s">
        <v>41</v>
      </c>
      <c r="B8" s="1" t="s">
        <v>37</v>
      </c>
      <c r="C8" s="1"/>
      <c r="D8" s="1">
        <v>30</v>
      </c>
      <c r="E8" s="1">
        <v>5</v>
      </c>
      <c r="F8" s="1">
        <v>25</v>
      </c>
      <c r="G8" s="8">
        <v>1</v>
      </c>
      <c r="H8" s="1"/>
      <c r="I8" s="1"/>
      <c r="J8" s="1"/>
      <c r="K8" s="1">
        <v>5</v>
      </c>
      <c r="L8" s="1">
        <f t="shared" si="2"/>
        <v>0</v>
      </c>
      <c r="M8" s="1"/>
      <c r="N8" s="1"/>
      <c r="O8" s="14"/>
      <c r="P8" s="8">
        <v>715</v>
      </c>
      <c r="Q8" s="8">
        <v>715</v>
      </c>
      <c r="R8" s="1">
        <f t="shared" si="4"/>
        <v>1</v>
      </c>
      <c r="S8" s="20"/>
      <c r="T8" s="25">
        <f t="shared" ref="T8:T9" si="7">U8</f>
        <v>30</v>
      </c>
      <c r="U8" s="21">
        <v>30</v>
      </c>
      <c r="V8" s="1"/>
      <c r="W8" s="1">
        <f>(F8+O8+T8)/R8</f>
        <v>55</v>
      </c>
      <c r="X8" s="1">
        <f t="shared" si="5"/>
        <v>25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/>
      <c r="AJ8" s="1">
        <f t="shared" si="6"/>
        <v>30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7" t="s">
        <v>42</v>
      </c>
      <c r="B9" s="1" t="s">
        <v>37</v>
      </c>
      <c r="C9" s="1"/>
      <c r="D9" s="1">
        <v>266</v>
      </c>
      <c r="E9" s="1">
        <v>73.3</v>
      </c>
      <c r="F9" s="1">
        <v>192.7</v>
      </c>
      <c r="G9" s="8">
        <v>1</v>
      </c>
      <c r="H9" s="1"/>
      <c r="I9" s="1"/>
      <c r="J9" s="1"/>
      <c r="K9" s="1">
        <v>72</v>
      </c>
      <c r="L9" s="1">
        <f t="shared" si="2"/>
        <v>1.2999999999999972</v>
      </c>
      <c r="M9" s="1"/>
      <c r="N9" s="1"/>
      <c r="O9" s="14"/>
      <c r="P9" s="8">
        <v>185</v>
      </c>
      <c r="Q9" s="12">
        <v>205</v>
      </c>
      <c r="R9" s="1">
        <f t="shared" si="4"/>
        <v>14.66</v>
      </c>
      <c r="S9" s="20"/>
      <c r="T9" s="25">
        <f t="shared" si="7"/>
        <v>260</v>
      </c>
      <c r="U9" s="21">
        <v>260</v>
      </c>
      <c r="V9" s="1"/>
      <c r="W9" s="1">
        <f t="shared" ref="W9:W17" si="8">(F9+O9+T9)/R9</f>
        <v>30.87994542974079</v>
      </c>
      <c r="X9" s="1">
        <f t="shared" si="5"/>
        <v>13.144611186903138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3" t="s">
        <v>43</v>
      </c>
      <c r="AJ9" s="1">
        <f t="shared" si="6"/>
        <v>260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7" t="s">
        <v>44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2"/>
        <v>0</v>
      </c>
      <c r="M10" s="1"/>
      <c r="N10" s="1"/>
      <c r="O10" s="14">
        <v>80</v>
      </c>
      <c r="P10" s="8">
        <v>385</v>
      </c>
      <c r="Q10" s="12">
        <v>385</v>
      </c>
      <c r="R10" s="1">
        <f t="shared" si="4"/>
        <v>0</v>
      </c>
      <c r="S10" s="20"/>
      <c r="T10" s="25"/>
      <c r="U10" s="21">
        <v>0</v>
      </c>
      <c r="V10" s="1"/>
      <c r="W10" s="1" t="e">
        <f t="shared" si="8"/>
        <v>#DIV/0!</v>
      </c>
      <c r="X10" s="1" t="e">
        <f t="shared" si="5"/>
        <v>#DIV/0!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3" t="s">
        <v>45</v>
      </c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7" t="s">
        <v>46</v>
      </c>
      <c r="B11" s="1" t="s">
        <v>37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2"/>
        <v>0</v>
      </c>
      <c r="M11" s="1"/>
      <c r="N11" s="1"/>
      <c r="O11" s="14"/>
      <c r="P11" s="8">
        <v>105</v>
      </c>
      <c r="Q11" s="11" t="s">
        <v>55</v>
      </c>
      <c r="R11" s="1">
        <f t="shared" si="4"/>
        <v>0</v>
      </c>
      <c r="S11" s="20"/>
      <c r="T11" s="25"/>
      <c r="U11" s="21">
        <v>0</v>
      </c>
      <c r="V11" s="1"/>
      <c r="W11" s="1" t="e">
        <f t="shared" si="8"/>
        <v>#DIV/0!</v>
      </c>
      <c r="X11" s="1" t="e">
        <f t="shared" si="5"/>
        <v>#DIV/0!</v>
      </c>
      <c r="Y11" s="1">
        <v>0</v>
      </c>
      <c r="Z11" s="1">
        <v>0</v>
      </c>
      <c r="AA11" s="1">
        <v>0</v>
      </c>
      <c r="AB11" s="1">
        <v>7</v>
      </c>
      <c r="AC11" s="1">
        <v>6.74</v>
      </c>
      <c r="AD11" s="1">
        <v>13.2</v>
      </c>
      <c r="AE11" s="1">
        <v>13.56</v>
      </c>
      <c r="AF11" s="1">
        <v>20.2</v>
      </c>
      <c r="AG11" s="1">
        <v>0</v>
      </c>
      <c r="AH11" s="1">
        <v>0</v>
      </c>
      <c r="AI11" s="1"/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7" t="s">
        <v>47</v>
      </c>
      <c r="B12" s="1" t="s">
        <v>37</v>
      </c>
      <c r="C12" s="1"/>
      <c r="D12" s="1"/>
      <c r="E12" s="1"/>
      <c r="F12" s="1"/>
      <c r="G12" s="8">
        <v>1</v>
      </c>
      <c r="H12" s="1"/>
      <c r="I12" s="1"/>
      <c r="J12" s="1"/>
      <c r="K12" s="1"/>
      <c r="L12" s="1">
        <f t="shared" si="2"/>
        <v>0</v>
      </c>
      <c r="M12" s="1"/>
      <c r="N12" s="1"/>
      <c r="O12" s="14">
        <v>60</v>
      </c>
      <c r="P12" s="8"/>
      <c r="Q12" s="8">
        <v>205</v>
      </c>
      <c r="R12" s="1">
        <f t="shared" si="4"/>
        <v>0</v>
      </c>
      <c r="S12" s="20"/>
      <c r="T12" s="25">
        <f>U12</f>
        <v>40</v>
      </c>
      <c r="U12" s="21">
        <v>40</v>
      </c>
      <c r="V12" s="1"/>
      <c r="W12" s="1" t="e">
        <f t="shared" si="8"/>
        <v>#DIV/0!</v>
      </c>
      <c r="X12" s="1" t="e">
        <f t="shared" si="5"/>
        <v>#DIV/0!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 t="s">
        <v>40</v>
      </c>
      <c r="AJ12" s="1">
        <f t="shared" si="6"/>
        <v>40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7" t="s">
        <v>48</v>
      </c>
      <c r="B13" s="1" t="s">
        <v>37</v>
      </c>
      <c r="C13" s="1"/>
      <c r="D13" s="1"/>
      <c r="E13" s="1"/>
      <c r="F13" s="1"/>
      <c r="G13" s="8">
        <v>1</v>
      </c>
      <c r="H13" s="1"/>
      <c r="I13" s="1"/>
      <c r="J13" s="1"/>
      <c r="K13" s="1"/>
      <c r="L13" s="1">
        <f t="shared" si="2"/>
        <v>0</v>
      </c>
      <c r="M13" s="1"/>
      <c r="N13" s="1"/>
      <c r="O13" s="23">
        <v>440</v>
      </c>
      <c r="P13" s="8"/>
      <c r="Q13" s="8">
        <v>155</v>
      </c>
      <c r="R13" s="1">
        <f t="shared" si="4"/>
        <v>0</v>
      </c>
      <c r="S13" s="20"/>
      <c r="T13" s="25"/>
      <c r="U13" s="24">
        <v>0</v>
      </c>
      <c r="V13" s="1"/>
      <c r="W13" s="1" t="e">
        <f t="shared" si="8"/>
        <v>#DIV/0!</v>
      </c>
      <c r="X13" s="1" t="e">
        <f t="shared" si="5"/>
        <v>#DIV/0!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22" t="s">
        <v>58</v>
      </c>
      <c r="AJ13" s="1">
        <f t="shared" si="6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7" t="s">
        <v>49</v>
      </c>
      <c r="B14" s="1" t="s">
        <v>37</v>
      </c>
      <c r="C14" s="1">
        <v>150</v>
      </c>
      <c r="D14" s="1"/>
      <c r="E14" s="1">
        <v>31</v>
      </c>
      <c r="F14" s="1">
        <v>119</v>
      </c>
      <c r="G14" s="8">
        <v>1</v>
      </c>
      <c r="H14" s="1"/>
      <c r="I14" s="1"/>
      <c r="J14" s="1"/>
      <c r="K14" s="1">
        <v>30</v>
      </c>
      <c r="L14" s="1">
        <f t="shared" si="2"/>
        <v>1</v>
      </c>
      <c r="M14" s="1"/>
      <c r="N14" s="1"/>
      <c r="O14" s="14"/>
      <c r="P14" s="8">
        <v>240</v>
      </c>
      <c r="Q14" s="8">
        <v>240</v>
      </c>
      <c r="R14" s="1">
        <f t="shared" si="4"/>
        <v>6.2</v>
      </c>
      <c r="S14" s="20"/>
      <c r="T14" s="25"/>
      <c r="U14" s="21">
        <v>0</v>
      </c>
      <c r="V14" s="1"/>
      <c r="W14" s="1">
        <f t="shared" si="8"/>
        <v>19.193548387096772</v>
      </c>
      <c r="X14" s="1">
        <f t="shared" si="5"/>
        <v>19.193548387096772</v>
      </c>
      <c r="Y14" s="1">
        <v>6</v>
      </c>
      <c r="Z14" s="1">
        <v>0</v>
      </c>
      <c r="AA14" s="1">
        <v>0</v>
      </c>
      <c r="AB14" s="1">
        <v>0</v>
      </c>
      <c r="AC14" s="1">
        <v>0</v>
      </c>
      <c r="AD14" s="1">
        <v>6.7200000000000006</v>
      </c>
      <c r="AE14" s="1">
        <v>0</v>
      </c>
      <c r="AF14" s="1">
        <v>12.48</v>
      </c>
      <c r="AG14" s="1">
        <v>6.15</v>
      </c>
      <c r="AH14" s="1">
        <v>0</v>
      </c>
      <c r="AI14" s="19" t="s">
        <v>57</v>
      </c>
      <c r="AJ14" s="1">
        <f t="shared" si="6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7" t="s">
        <v>50</v>
      </c>
      <c r="B15" s="1" t="s">
        <v>37</v>
      </c>
      <c r="C15" s="1"/>
      <c r="D15" s="1"/>
      <c r="E15" s="1"/>
      <c r="F15" s="1"/>
      <c r="G15" s="8">
        <v>1</v>
      </c>
      <c r="H15" s="1"/>
      <c r="I15" s="1"/>
      <c r="J15" s="1"/>
      <c r="K15" s="1"/>
      <c r="L15" s="1">
        <f t="shared" si="2"/>
        <v>0</v>
      </c>
      <c r="M15" s="1"/>
      <c r="N15" s="1"/>
      <c r="O15" s="14"/>
      <c r="P15" s="8">
        <v>275</v>
      </c>
      <c r="Q15" s="11" t="s">
        <v>55</v>
      </c>
      <c r="R15" s="1">
        <f t="shared" si="4"/>
        <v>0</v>
      </c>
      <c r="S15" s="20"/>
      <c r="T15" s="25"/>
      <c r="U15" s="21">
        <v>0</v>
      </c>
      <c r="V15" s="1"/>
      <c r="W15" s="1" t="e">
        <f t="shared" si="8"/>
        <v>#DIV/0!</v>
      </c>
      <c r="X15" s="1" t="e">
        <f t="shared" si="5"/>
        <v>#DIV/0!</v>
      </c>
      <c r="Y15" s="1">
        <v>8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/>
      <c r="AJ15" s="1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7" t="s">
        <v>51</v>
      </c>
      <c r="B16" s="1" t="s">
        <v>37</v>
      </c>
      <c r="C16" s="1">
        <v>70.5</v>
      </c>
      <c r="D16" s="1">
        <v>200.5</v>
      </c>
      <c r="E16" s="1">
        <v>100</v>
      </c>
      <c r="F16" s="1">
        <v>161</v>
      </c>
      <c r="G16" s="8">
        <v>1</v>
      </c>
      <c r="H16" s="1"/>
      <c r="I16" s="1"/>
      <c r="J16" s="1"/>
      <c r="K16" s="1">
        <v>100</v>
      </c>
      <c r="L16" s="1">
        <f t="shared" si="2"/>
        <v>0</v>
      </c>
      <c r="M16" s="1"/>
      <c r="N16" s="1"/>
      <c r="O16" s="14"/>
      <c r="P16" s="8">
        <v>250</v>
      </c>
      <c r="Q16" s="8">
        <v>250</v>
      </c>
      <c r="R16" s="1">
        <f t="shared" si="4"/>
        <v>20</v>
      </c>
      <c r="S16" s="20">
        <f t="shared" ref="S16" si="9">15*R16-O16-F16</f>
        <v>139</v>
      </c>
      <c r="T16" s="25">
        <f>U16</f>
        <v>200</v>
      </c>
      <c r="U16" s="21">
        <v>200</v>
      </c>
      <c r="V16" s="1"/>
      <c r="W16" s="1">
        <f t="shared" si="8"/>
        <v>18.05</v>
      </c>
      <c r="X16" s="1">
        <f t="shared" si="5"/>
        <v>8.0500000000000007</v>
      </c>
      <c r="Y16" s="1">
        <v>6</v>
      </c>
      <c r="Z16" s="1">
        <v>12</v>
      </c>
      <c r="AA16" s="1">
        <v>0</v>
      </c>
      <c r="AB16" s="1">
        <v>18</v>
      </c>
      <c r="AC16" s="1">
        <v>14</v>
      </c>
      <c r="AD16" s="1">
        <v>18</v>
      </c>
      <c r="AE16" s="1">
        <v>18</v>
      </c>
      <c r="AF16" s="1">
        <v>12.8</v>
      </c>
      <c r="AG16" s="1">
        <v>28</v>
      </c>
      <c r="AH16" s="1">
        <v>20</v>
      </c>
      <c r="AI16" s="1"/>
      <c r="AJ16" s="1">
        <f t="shared" si="6"/>
        <v>200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52</v>
      </c>
      <c r="B17" s="1" t="s">
        <v>37</v>
      </c>
      <c r="C17" s="1">
        <v>202</v>
      </c>
      <c r="D17" s="1"/>
      <c r="E17" s="1"/>
      <c r="F17" s="1">
        <v>200</v>
      </c>
      <c r="G17" s="8">
        <v>1</v>
      </c>
      <c r="H17" s="1"/>
      <c r="I17" s="1"/>
      <c r="J17" s="1"/>
      <c r="K17" s="1"/>
      <c r="L17" s="1">
        <f t="shared" si="2"/>
        <v>0</v>
      </c>
      <c r="M17" s="1"/>
      <c r="N17" s="1"/>
      <c r="O17" s="14"/>
      <c r="P17" s="8">
        <v>757</v>
      </c>
      <c r="Q17" s="8">
        <v>705</v>
      </c>
      <c r="R17" s="1">
        <f t="shared" si="4"/>
        <v>0</v>
      </c>
      <c r="S17" s="20"/>
      <c r="T17" s="25"/>
      <c r="U17" s="21">
        <v>0</v>
      </c>
      <c r="V17" s="1"/>
      <c r="W17" s="1" t="e">
        <f t="shared" si="8"/>
        <v>#DIV/0!</v>
      </c>
      <c r="X17" s="1" t="e">
        <f t="shared" si="5"/>
        <v>#DIV/0!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10</v>
      </c>
      <c r="AF17" s="1">
        <v>1.6619999999999999</v>
      </c>
      <c r="AG17" s="1">
        <v>6.1440000000000001</v>
      </c>
      <c r="AH17" s="1">
        <v>4</v>
      </c>
      <c r="AI17" s="18" t="s">
        <v>38</v>
      </c>
      <c r="AJ17" s="1">
        <f t="shared" si="6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4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4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4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4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4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4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4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4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4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4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4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4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4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4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4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4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4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4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4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4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4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4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4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4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4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4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4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4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4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4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4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4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4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4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4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4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4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4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4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4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4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4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4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4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4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4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4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4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4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4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4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4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4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4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4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4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4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4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4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4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4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4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4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4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4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4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4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4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4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4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4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4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4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4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4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4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4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4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4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4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4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4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4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4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4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4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4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4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4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4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4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4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4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4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4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4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4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4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4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4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4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4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4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4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4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4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4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4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4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4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4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4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4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4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4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4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4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4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4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4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4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4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4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4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4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4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4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4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4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4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4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4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4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4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4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4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4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4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4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4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4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4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4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4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4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4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4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4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4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4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4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4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4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4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4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4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4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4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4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4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4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4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4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4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4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4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4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4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4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4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4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4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4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4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4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4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4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4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4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4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4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4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4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4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4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4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4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4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4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4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4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4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4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4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4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4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4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4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4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4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4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4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4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4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4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4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4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4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4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4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4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4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4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4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4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4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4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4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4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4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4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4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4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4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4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4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4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4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4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4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4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4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4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4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4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4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4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4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4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4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4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4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4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4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4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4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4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4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4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4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4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4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4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4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4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4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4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4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4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4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4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4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4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4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4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4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4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4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4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4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4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4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4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4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4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4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4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4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4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4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4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4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4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4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4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4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4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4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4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4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4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4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4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4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4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4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4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4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4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4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4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4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4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4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4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4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4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4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4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4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4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4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4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4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4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4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4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4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4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4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4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4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4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4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4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4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4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4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4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4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4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4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4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4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4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4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4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4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4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4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4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4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4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4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4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4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4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4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4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4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4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4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4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4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4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4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4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4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4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4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4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4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4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4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4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4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4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4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4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4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4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4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4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4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4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4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4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4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4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4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4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4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4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4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4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4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4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4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4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4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4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4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4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4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4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4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4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4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4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4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4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4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4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4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4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4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4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4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4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4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4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4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4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4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4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4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4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4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4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4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4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4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4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4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4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4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4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4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4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4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4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4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4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4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4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4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4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4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4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4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4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4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4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4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4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4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4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4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4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4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4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4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4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4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4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4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4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4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4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4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4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4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4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4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4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4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4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4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4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4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4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4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4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4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4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4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4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4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4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4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4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4"/>
      <c r="P499" s="8"/>
      <c r="Q499" s="8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4"/>
      <c r="P500" s="8"/>
      <c r="Q500" s="8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J1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2025-08-15T13:10:44Z</dcterms:created>
  <dcterms:modified xsi:type="dcterms:W3CDTF">2025-08-18T09:29:06Z</dcterms:modified>
</cp:coreProperties>
</file>