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КИ Ташкент\"/>
    </mc:Choice>
  </mc:AlternateContent>
  <xr:revisionPtr revIDLastSave="0" documentId="13_ncr:1_{AA01228C-BE9E-4E3A-A38F-137BFBB2656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Лист1!$A$1:$O$105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4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2" i="1"/>
  <c r="O84" i="1"/>
  <c r="I84" i="1"/>
  <c r="H84" i="1"/>
  <c r="C84" i="1"/>
  <c r="I71" i="1"/>
  <c r="H71" i="1"/>
  <c r="C71" i="1"/>
  <c r="G50" i="1" l="1"/>
  <c r="G51" i="1"/>
  <c r="L70" i="1" l="1"/>
  <c r="G16" i="1"/>
  <c r="N105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2" i="1"/>
  <c r="O73" i="1"/>
  <c r="O74" i="1"/>
  <c r="O75" i="1"/>
  <c r="O76" i="1"/>
  <c r="O77" i="1"/>
  <c r="O78" i="1"/>
  <c r="O79" i="1"/>
  <c r="O80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2" i="1"/>
  <c r="O105" i="1" l="1"/>
</calcChain>
</file>

<file path=xl/sharedStrings.xml><?xml version="1.0" encoding="utf-8"?>
<sst xmlns="http://schemas.openxmlformats.org/spreadsheetml/2006/main" count="531" uniqueCount="236">
  <si>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</si>
  <si>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</si>
  <si>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</si>
  <si>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</si>
  <si>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</si>
  <si>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</si>
  <si>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</si>
  <si>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</si>
  <si>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</si>
  <si>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Колбаса вареная Молочная п/а ОХЛ 470*6 (2,82 кг) ООО "Мираторг-Курск" РОССИЯ</t>
  </si>
  <si>
    <t>МХБ Курск</t>
  </si>
  <si>
    <t>Шт</t>
  </si>
  <si>
    <t>МХБ Колбаса вареная С молоком ОХЛ п/а 470г*6 (2,82кг) ООО "Мираторг-Курск" РОССИЯ</t>
  </si>
  <si>
    <t>МХБ Колбаса вареная С молоком охл п/а ~1200г*4 (~4,8кг)ООО "Мираторг-Курск" РОССИЯ</t>
  </si>
  <si>
    <t>Кг</t>
  </si>
  <si>
    <t>МХБ Колбаса вареная Филейная п/а ОХЛ 400г*6 (2,4кг) ООО "Мираторг-Курск" РОССИЯ</t>
  </si>
  <si>
    <t>МХБ Колбаса вареная Докторская п/а ОХЛ 470г*6 (2,82 кг) ООО "Мираторг-Курск" РОССИЯ</t>
  </si>
  <si>
    <t>МХБ Колбаса вареная Докторская п/а ~1200г*4 (~4,8кг)ООО "Мираторг-Курск" РОССИЯ</t>
  </si>
  <si>
    <t>МХБ Колбаса вареная Классическая ОХЛ п/а 470г*6 (2,82кг) ООО "Мираторг-Курск" РОССИЯ</t>
  </si>
  <si>
    <t>МХБ Колбаса вареная Классическая п/а охл ~1200г*4(~4,8кг) ООО "Мираторг-Курск" РОССИЯ</t>
  </si>
  <si>
    <t>МХБ Колбаса вареная Телячья cинюга охл 450г*6 (2,7кг) ООО "Мираторг-Курск" РОССИЯ</t>
  </si>
  <si>
    <t>МХБ Колбаса вареная Докторская cинюга 450г*6 (2,7кг) ООО "Мираторг-Курск" РОССИЯ</t>
  </si>
  <si>
    <t>МХБ Колбаса полукопченая Чесночная ф/о ОХЛ 375г*6 (2,25кг)ООО "Мираторг-Курск" РОССИЯ</t>
  </si>
  <si>
    <t>МХБ Колбаса варено-копченая Московская ф/о охл ~750г*5 (~3,75кг) ООО "Мираторг-Курск" РОССИЯ</t>
  </si>
  <si>
    <t>МХБ Колбаса варено-копченая Московская Ф/О ОХЛ В/У 375г*6 (2,25кг) ООО "Мираторг-Курск" РОССИЯ</t>
  </si>
  <si>
    <t>МХБ Колбаса варено-копченая Сервелат ф/о охл ~750г*5 (~3,75кг) ООО "Мираторг-Курск" РОССИЯ</t>
  </si>
  <si>
    <t>МХБ Колбаса варено-копченая Сервелат Ф/О ОХЛ В/У 375г*6 (2,25кг) ООО "Мираторг-Курск" РОССИЯ</t>
  </si>
  <si>
    <t>МХБ Колбаса варено-копченая Сервелат Коньячный Ф/О ОХЛ В/У 375г*6 (2,25кг)ООО "Мираторг-Курск" РОССИЯ</t>
  </si>
  <si>
    <t>МХБ Колбаса варено-копченая Сервелат Финский Ф/О ОХЛ В/У 375г*6 (2,25кг) ООО "Мираторг-Курск" РОССИЯ</t>
  </si>
  <si>
    <t>МХБ Ветчина для завтрака ОХЛ п/а 400г*6 (2,4кг) ООО "Мираторг-Курск" РОССИЯ</t>
  </si>
  <si>
    <t>МХБ Ветчина Сочная п/а ОХЛ 400*6 (2,4 кг )ООО "Мираторг-Курск" РОССИЯ</t>
  </si>
  <si>
    <t>МХБ Ветчина для завтрака б/о охл 400г*6 (2,4кг) ООО "Мираторг-Курск" РОССИЯ</t>
  </si>
  <si>
    <t>МХБ Продукт из свинины копчено-вареный Грудинка Классическая ОХЛ ВУ 360г*6 (2,16кг) ООО "Мираторг-Курск" РОССИЯ</t>
  </si>
  <si>
    <t>МХБ Продукт из свинины копчено-вареный Карбонад классический 360г*6 (2,16кг)ООО "Мираторг-Курск" РОССИЯ</t>
  </si>
  <si>
    <t>МХБ Ребрышки По-домашнему ВУ~500г*4(2кг) ООО «Мираторг-Курск» РОССИЯ</t>
  </si>
  <si>
    <t>МХБ Мясной продукт из свинины сырокопченый Бекон  ОХЛ ВУ 200г*10 (2 кг) ООО "Мираторг-Курск" РОССИЯ</t>
  </si>
  <si>
    <t>МХБ Колбаса сырокопченая Брауншвейгская нарезка охл ГЗМС 100г*10 (1,0 кг) ООО "Мираторг-Курск" РОССИЯ</t>
  </si>
  <si>
    <t>МХБ Карбонад классический нарезка охл ВУ 150г*10 (1,5кг) ООО "Мираторг-Курск" Россия</t>
  </si>
  <si>
    <t>МХБ Ветчина из окорока нарезка ОХЛ ВУ 150гр*10 (1,5кг) ООО "Мираторг-Курск" РОССИЯ</t>
  </si>
  <si>
    <t>МХБ Окорок классич ВУ 150гр*10 (1.5кг) ООО "Мираторг-Курск" РОССИЯ</t>
  </si>
  <si>
    <t>МХБ Колбаса вареная Докторская ОХЛ ГЗМЗ нарезка 160г*6 (960г)ООО "Мираторг-Курск" РОССИЯ</t>
  </si>
  <si>
    <t>МХБ Колбаса вареная Классическая ОХЛ ГЗМС нарезка 160гр*6 (0,96кг)ООО "Мираторг-Курск" РОССИЯ</t>
  </si>
  <si>
    <t>МХБ Колбаса вареная С молоком ГЗМЗ нарезка 160гр*6(0,96кг)ООО "Мираторг-Курск" РОССИЯ</t>
  </si>
  <si>
    <t>МХБ Колбаса варено-копченая Сервелат Финский нарезка ОХЛ ГЗМС 100г*10 (1,0 кг)ООО "Мираторг-Курск" РОССИЯ</t>
  </si>
  <si>
    <t>МХБ Ветчина Сочная нарезка охл ГЗМС 160г*6 (0,96кг) ООО "Мираторг-Курск" РОССИЯ</t>
  </si>
  <si>
    <t>МХБ Террин "Иль-де-Франс" 0,120кг*6 (0,72кг) ООО "Мираторг-Курск" РОССИЯ</t>
  </si>
  <si>
    <t>МХБ Сухиничи из куриного филе ОХЛ ГЗМС 40г*10 (0,4кг) ООО "Мираторг-Курск" Россия</t>
  </si>
  <si>
    <t>МХБ Сухиничи из мраморной говядины ОХЛ ГЗМС 40г*10 (0,4кг) ООО "Мираторг-Курск" Россия</t>
  </si>
  <si>
    <t>МХБ Сухиничи из свинины классические ОХЛ ГЗМС 40г*10 (0,4кг) ООО "Мираторг-Курск" Россия</t>
  </si>
  <si>
    <t>МХБ Сервелат Мраморный в/к ВУ ОХЛ 330г*6</t>
  </si>
  <si>
    <t>МХБ Колбаса вар. Докторская п/а 400г</t>
  </si>
  <si>
    <t>МХБ Бекон "Венгерский" к/в ОХЛ 180г*10</t>
  </si>
  <si>
    <t>МХБ Колбаса Филейная охл п/а 350*6</t>
  </si>
  <si>
    <t>МХБ Колб вк "Серв Коньячный" нарОХЛв/у100*10</t>
  </si>
  <si>
    <t>Мясной паштет банка 130*6 (0,78кг) МИРАТОРГ (Брянск) Россия</t>
  </si>
  <si>
    <t>Брянская мясная компания</t>
  </si>
  <si>
    <t>Паштет с копченым беконом банка 130*6 (0,78кг) МИРАТОРГ (Брянск) Россия</t>
  </si>
  <si>
    <t>МХБ Колб ленивые С перцем чили 100г*10</t>
  </si>
  <si>
    <t>МХБ Колб ленивые Классические 100г*10</t>
  </si>
  <si>
    <t>EXP МХБ ГМ Колб вар Ориг п/а ОХЛ 400г*6</t>
  </si>
  <si>
    <t>EXP МХБ ГМ Сос С дымком охл ВЕС ~980г*2</t>
  </si>
  <si>
    <t>МХБ "Чиполетти" вк ОХЛ ГЗМС 260*6</t>
  </si>
  <si>
    <t>МХБ колб в/к Чип с сыром ОХЛ ГЗМС 260г*6</t>
  </si>
  <si>
    <t>МХБ Сосис "Оригинальные" п/а ОХЛ ГЗМС 350*6</t>
  </si>
  <si>
    <t>МХБ Сосиски Сочные охл п/а 350*6</t>
  </si>
  <si>
    <t>МХБ Сос Молочные Оригиналь охл п/а 400*6</t>
  </si>
  <si>
    <t>МХБ Сосиски "Сочные" п/а ОХЛ ~ 980г*2</t>
  </si>
  <si>
    <t>МХБ Набор с/к колбас ГОСТ нар 100г*10</t>
  </si>
  <si>
    <t>МХБ Колбаски в/к с дымком ОХЛ 300г*6</t>
  </si>
  <si>
    <t>МХБ Колбаски в/к с сыром ОХЛ ВУ 300г*6</t>
  </si>
  <si>
    <t>МХБ Сосиски Нежные п/а охл 350г*6 (45)</t>
  </si>
  <si>
    <t>МХБ Сосиски Нежные охл ВЕС ~980г*2</t>
  </si>
  <si>
    <t>МХБ Колбаса Сервелат ГОСТ в/к ОХЛ 250г*8</t>
  </si>
  <si>
    <t>МХБ Сервелат Коньячный в/к ОХЛ 250г*8</t>
  </si>
  <si>
    <t>МХБ Колбаса Чесночная п/к ОХЛ 250г*8 (2кг)</t>
  </si>
  <si>
    <t>МХБ Колб ск Неаполитано ГЗМС ОХЛ 100г*10</t>
  </si>
  <si>
    <t>МХБ Паштет Эльзасский ОХЛ ВУ 0,120кг*6 (0,72 кг)</t>
  </si>
  <si>
    <t>Жареные ломтики из свинины 80г*6 (0,48кг)</t>
  </si>
  <si>
    <t>ЗКБ Брянск</t>
  </si>
  <si>
    <t>МХБ Cосиски Сливочные ц/о ОХЛ 400г*6 (2,4 кг) ООО "Мираторг-Курск" РОССИЯ</t>
  </si>
  <si>
    <t>МХБ Сосиски Молочные б/о ОХЛ 350г*6 (2,1кг) ООО "Мираторг-Курск" РОССИЯ</t>
  </si>
  <si>
    <t>МХБ Сосиски Молочные ц/о ОХЛ 400г*6 (2,4кг) ООО "Мираторг-Курск" РОССИЯ</t>
  </si>
  <si>
    <t>ЗКБ Цыпленок тушеный стекло охл 350*4</t>
  </si>
  <si>
    <t>ЗКБ Свинина тушеная стекло охл 350*4</t>
  </si>
  <si>
    <t>ЗКБ Говядина тушеная стекло охл 350*4</t>
  </si>
  <si>
    <t>МХБ Колбаса ск Салями нар охл 100г*10</t>
  </si>
  <si>
    <t>МХБ Колбаса с/к Куршская нар 100г*10</t>
  </si>
  <si>
    <t>МХБ Колбаса с/к Сальчичон нар 100г*10</t>
  </si>
  <si>
    <t>Сервелат Мраморный нарезка ОХЛ ГЗМС 100г</t>
  </si>
  <si>
    <t>МХБ Коппа с/к нарезка ОХЛ ГЗМС 100г*10</t>
  </si>
  <si>
    <t>МХБ Ветчина Парма ск нар ГЗМС 100г*10</t>
  </si>
  <si>
    <t>МХБ Прошутто ск нар ГЗМС 100г*10</t>
  </si>
  <si>
    <t>МХБ Сосис Венские ОХЛ ГЗМС 350г*6(2,1кг)</t>
  </si>
  <si>
    <t>МХБ Сос Баварские ОХЛ ГЗМС 350г*6(2,1кг)</t>
  </si>
  <si>
    <t>МХБ Колб ск Тапас ОХЛ ГЗМС 70г*10</t>
  </si>
  <si>
    <t>МХБ Колб ск Тапас с чили ОХЛ ГЗМС 70г*10</t>
  </si>
  <si>
    <t>МХБ Бекон кв Венгерский ВУ охл 200г*10</t>
  </si>
  <si>
    <t>МХБ Бастурма Классическая ОХЛ ВУ ~200г*4</t>
  </si>
  <si>
    <t>МХБ Сосиски Мини ОХЛ ГЗМС 475г*4</t>
  </si>
  <si>
    <t>МХБ Мортаделла нарезка ОХЛ ГЗМС 100г*10</t>
  </si>
  <si>
    <t>КП Сосиски Ита с беконом ОХЛ ГЗМС 350г*6</t>
  </si>
  <si>
    <t>КП Колб вк Черная Бергамо ВУ ОХЛ 280г*6</t>
  </si>
  <si>
    <t>КП Сосиски Ита с сыром ОХЛ ГЗМС 350г*6</t>
  </si>
  <si>
    <t>КП Колбаса вк Московская срез 250г*6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</si>
  <si>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</si>
  <si>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</si>
  <si>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</si>
  <si>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</si>
  <si>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</si>
  <si>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</si>
  <si>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</si>
  <si>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ПАШТЕТЫ</t>
  </si>
  <si>
    <t>ЧИПСЫ МЯСНЫЕ</t>
  </si>
  <si>
    <t>СОСИСКИ</t>
  </si>
  <si>
    <t>ЖАРЕНЫЙ БЕКОН</t>
  </si>
  <si>
    <t>КОНСЕРВАЦИЯ</t>
  </si>
  <si>
    <t>СЫРОКОПЧЕНЫЕ ДЕЛИКАТ</t>
  </si>
  <si>
    <t>Заказ короб</t>
  </si>
  <si>
    <t>Заказ КГ</t>
  </si>
  <si>
    <t>ШК шт</t>
  </si>
  <si>
    <t>4670002945201</t>
  </si>
  <si>
    <t>4670002947304</t>
  </si>
  <si>
    <t>2016095000007</t>
  </si>
  <si>
    <t>4670002949896</t>
  </si>
  <si>
    <t>4670002944754</t>
  </si>
  <si>
    <t>2804990000006</t>
  </si>
  <si>
    <t>4670002947298</t>
  </si>
  <si>
    <t>2016093000009</t>
  </si>
  <si>
    <t>4670002945874</t>
  </si>
  <si>
    <t>4670002945867</t>
  </si>
  <si>
    <t>4670081576532</t>
  </si>
  <si>
    <t>4670002949933</t>
  </si>
  <si>
    <t>2804995000001</t>
  </si>
  <si>
    <t>4670002944860</t>
  </si>
  <si>
    <t>2804994000002</t>
  </si>
  <si>
    <t>4670002944846</t>
  </si>
  <si>
    <t>4640106720424</t>
  </si>
  <si>
    <t>4670002949858</t>
  </si>
  <si>
    <t>4670002946130</t>
  </si>
  <si>
    <t>4640106720318</t>
  </si>
  <si>
    <t>4670002945607</t>
  </si>
  <si>
    <t>4670002948004</t>
  </si>
  <si>
    <t>4670002945409</t>
  </si>
  <si>
    <t>4640106722411</t>
  </si>
  <si>
    <t>4640106722800</t>
  </si>
  <si>
    <t>4640106722824</t>
  </si>
  <si>
    <t>4640106722848</t>
  </si>
  <si>
    <t>4640106720523</t>
  </si>
  <si>
    <t>4640106720103</t>
  </si>
  <si>
    <t>4640106720080</t>
  </si>
  <si>
    <t>4640106721117</t>
  </si>
  <si>
    <t>4640106720110</t>
  </si>
  <si>
    <t>4670081571377</t>
  </si>
  <si>
    <t>4640106722879</t>
  </si>
  <si>
    <t>4640106722916</t>
  </si>
  <si>
    <t>4640106722893</t>
  </si>
  <si>
    <t>4640106724149</t>
  </si>
  <si>
    <t>4640106721414</t>
  </si>
  <si>
    <t>4640106724101</t>
  </si>
  <si>
    <t>4640106724125</t>
  </si>
  <si>
    <t>4640106724392</t>
  </si>
  <si>
    <t>4640106724279</t>
  </si>
  <si>
    <t>4640106721124</t>
  </si>
  <si>
    <t>4670002947526</t>
  </si>
  <si>
    <t>4670002945706</t>
  </si>
  <si>
    <t>4640106724378</t>
  </si>
  <si>
    <t>4640106724361</t>
  </si>
  <si>
    <t>4640106724330</t>
  </si>
  <si>
    <t>4640106724583</t>
  </si>
  <si>
    <t>4640106723883</t>
  </si>
  <si>
    <t>4670002949889</t>
  </si>
  <si>
    <t>4670002949902</t>
  </si>
  <si>
    <t>4640106724637</t>
  </si>
  <si>
    <t>4640106724644</t>
  </si>
  <si>
    <t>4640106724651</t>
  </si>
  <si>
    <t>4640106724262</t>
  </si>
  <si>
    <t>4640106724347</t>
  </si>
  <si>
    <t>4640106724453</t>
  </si>
  <si>
    <t>4640106724415</t>
  </si>
  <si>
    <t>4640106724163</t>
  </si>
  <si>
    <t>4640106724675</t>
  </si>
  <si>
    <t>4610095481040</t>
  </si>
  <si>
    <t>4670002945584</t>
  </si>
  <si>
    <t>4670081570479</t>
  </si>
  <si>
    <t>4670002945577</t>
  </si>
  <si>
    <t>4640106721070</t>
  </si>
  <si>
    <t>4640106722404</t>
  </si>
  <si>
    <t>4640106725290</t>
  </si>
  <si>
    <t>4640106721100</t>
  </si>
  <si>
    <t>4640106724484</t>
  </si>
  <si>
    <t>4640106721049</t>
  </si>
  <si>
    <t>4640106724613</t>
  </si>
  <si>
    <t>4640106724965</t>
  </si>
  <si>
    <t>4640106724972</t>
  </si>
  <si>
    <t>4670081570431</t>
  </si>
  <si>
    <t>4670081570448</t>
  </si>
  <si>
    <t>4640106725184</t>
  </si>
  <si>
    <t>4640106725061</t>
  </si>
  <si>
    <t>2032502000002</t>
  </si>
  <si>
    <t>4640106725139</t>
  </si>
  <si>
    <t>4640106725245</t>
  </si>
  <si>
    <t>4640106725283</t>
  </si>
  <si>
    <t>4640106725221</t>
  </si>
  <si>
    <t>4640106724354</t>
  </si>
  <si>
    <t>4610095483174</t>
  </si>
  <si>
    <t>4610095483181</t>
  </si>
  <si>
    <t>4610095483167</t>
  </si>
  <si>
    <t>2031030000003</t>
  </si>
  <si>
    <t>4640106724590</t>
  </si>
  <si>
    <t>2026572000000</t>
  </si>
  <si>
    <t>2031141000008</t>
  </si>
  <si>
    <t>2030995000004</t>
  </si>
  <si>
    <t>4640106724217</t>
  </si>
  <si>
    <t>4640106724989</t>
  </si>
  <si>
    <t>Колб полусухая «Салями» ВУ ОХЛ 300гр*6</t>
  </si>
  <si>
    <t>МХБ Колбаса ск "Венская" ВУ ОХЛ 0,28кг*6</t>
  </si>
  <si>
    <t>МХБ Колбаса с/к "Куршская" ВУ ОХЛ 280г*6</t>
  </si>
  <si>
    <t>МХБ Колбаса "Брауншвейгская" 280гр*8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</si>
  <si>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</si>
  <si>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</si>
  <si>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</si>
  <si>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</si>
  <si>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</si>
  <si>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</si>
  <si>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</si>
  <si>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</si>
  <si>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</si>
  <si>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вк Сервелат ГОСТ охл 300г*6</t>
  </si>
  <si>
    <t>МХБ Колбаса сырокопченая Сервелат полусухой ф/о охл 300г*6 (1,8кг) ООО "Мираторг-Курск" РОССИЯ</t>
  </si>
  <si>
    <t>МХБ Колбаса сырокопченая Сервелат полусухой ф/о охл 280г*6 (1,8кг) ООО "Мираторг-Курск" РОССИЯ</t>
  </si>
  <si>
    <t xml:space="preserve"> основной для заказа</t>
  </si>
  <si>
    <t xml:space="preserve"> это артикул  не для заказа на пр-во,   Но бывает на остатках как исключение.</t>
  </si>
  <si>
    <t>КП сервелат в/к Коньячный ОХЛ ВУ 300г*6</t>
  </si>
  <si>
    <t>КП Колбаса пс Салями ВУ ОХЛ 280г*6</t>
  </si>
  <si>
    <t>4640106724194</t>
  </si>
  <si>
    <t>3 кв 2025, руб/шт. РЕГУЛЯР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</si>
</sst>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sz val="10"/>
      <color rgb="FFFF0000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b/>
      <sz val="10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8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2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2" fillId="0" borderId="1" xfId="0" applyFont="1" applyBorder="1"/>
    <xf numFmtId="0" fontId="4" fillId="0" borderId="1" xfId="0" applyNumberFormat="1" applyFont="1" applyFill="1" applyBorder="1" applyAlignment="1" applyProtection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0" fillId="2" borderId="0" xfId="0" applyFill="1"/>
    <xf numFmtId="0" fontId="10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" fontId="1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vertical="center"/>
    </xf>
    <xf numFmtId="4" fontId="3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" fontId="3" fillId="5" borderId="2" xfId="0" applyNumberFormat="1" applyFont="1" applyFill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 vertical="center"/>
    </xf>
    <xf numFmtId="4" fontId="9" fillId="4" borderId="1" xfId="0" applyNumberFormat="1" applyFont="1" applyFill="1" applyBorder="1" applyAlignment="1">
      <alignment horizontal="center" vertical="center" wrapText="1"/>
    </xf>
    <xf numFmtId="4" fontId="12" fillId="5" borderId="2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grohold.ru\DFS\DMD\Documents\&#1054;&#1090;&#1076;&#1077;&#1083;%20&#1101;&#1082;&#1089;&#1087;&#1086;&#1088;&#1090;&#1072;\PRICE\&#1056;&#1048;&#1058;&#1045;&#1049;&#1051;%20&#1057;&#1053;&#1043;\2025\3%20&#1050;&#1074;&#1072;&#1088;&#1090;&#1072;&#1083;\EXP%20&#1055;&#1088;&#1072;&#1081;&#1089;%203&#1082;&#1074;%202025%20&#1087;&#1088;&#1077;&#1076;&#1086;&#1087;&#1083;&#1072;&#1090;&#1072;%20&#1089;%20&#1083;&#1086;&#1075;&#1080;&#1089;&#1090;&#1080;&#1082;&#1086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 3кв 2025"/>
      <sheetName val="Автоподгрузка цен"/>
      <sheetName val="Автоподгрузка НСИ"/>
      <sheetName val="EXP Прайс 3кв 2025 предоплата с"/>
    </sheetNames>
    <sheetDataSet>
      <sheetData sheetId="0"/>
      <sheetData sheetId="1"/>
      <sheetData sheetId="2">
        <row r="2">
          <cell r="A2" t="str">
            <v>Номер материала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workbookViewId="0">
      <selection activeCell="Q3" sqref="Q3"/>
    </sheetView>
  </sheetViews>
  <sheetFormatPr defaultRowHeight="15" outlineLevelCol="1" x14ac:dyDescent="0.25"/>
  <cols>
    <col min="1" max="1" width="11.7109375" style="29" customWidth="1"/>
    <col min="2" max="2" width="62" style="30" customWidth="1"/>
    <col min="3" max="3" width="25.140625" style="31" customWidth="1" outlineLevel="1"/>
    <col min="4" max="4" width="15.7109375" style="31" customWidth="1" outlineLevel="1"/>
    <col min="5" max="8" width="5.7109375" style="31" customWidth="1" outlineLevel="1"/>
    <col min="9" max="9" width="15.7109375" style="31" customWidth="1" outlineLevel="1"/>
    <col min="10" max="10" width="18.140625" style="31" customWidth="1" outlineLevel="1"/>
    <col min="11" max="11" width="18.140625" style="65" customWidth="1" outlineLevel="1"/>
    <col min="12" max="12" width="15.7109375" style="65" customWidth="1"/>
    <col min="13" max="13" width="15.7109375" style="31" customWidth="1"/>
    <col min="14" max="14" width="11" style="33" customWidth="1"/>
    <col min="15" max="15" width="9.140625" style="33"/>
    <col min="16" max="16" width="4" customWidth="1"/>
  </cols>
  <sheetData>
    <row r="1" spans="1:15" s="36" customFormat="1" ht="48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119</v>
      </c>
      <c r="K1" s="78" t="s">
        <v>235</v>
      </c>
      <c r="L1" s="78" t="s">
        <v>218</v>
      </c>
      <c r="M1" s="38" t="s">
        <v>219</v>
      </c>
      <c r="N1" s="40" t="s">
        <v>117</v>
      </c>
      <c r="O1" s="40" t="s">
        <v>118</v>
      </c>
    </row>
    <row r="2" spans="1:15" ht="15" customHeight="1" x14ac:dyDescent="0.25">
      <c r="A2" s="1">
        <v>1010015952</v>
      </c>
      <c r="B2" s="2" t="s">
        <v>9</v>
      </c>
      <c r="C2" s="2" t="s">
        <v>104</v>
      </c>
      <c r="D2" s="3" t="s">
        <v>10</v>
      </c>
      <c r="E2" s="1" t="s">
        <v>11</v>
      </c>
      <c r="F2" s="4">
        <v>0.47</v>
      </c>
      <c r="G2" s="4">
        <v>2.82</v>
      </c>
      <c r="H2" s="1">
        <v>75</v>
      </c>
      <c r="I2" s="1">
        <v>1601009901</v>
      </c>
      <c r="J2" s="1" t="s">
        <v>120</v>
      </c>
      <c r="K2" s="5">
        <f>L2*F2</f>
        <v>163.42369999999997</v>
      </c>
      <c r="L2" s="11">
        <v>347.71</v>
      </c>
      <c r="M2" s="11">
        <v>316.09999999999997</v>
      </c>
      <c r="N2" s="32">
        <v>0</v>
      </c>
      <c r="O2" s="32">
        <f t="shared" ref="O2:O49" si="0">N2*G2</f>
        <v>0</v>
      </c>
    </row>
    <row r="3" spans="1:15" ht="15" customHeight="1" x14ac:dyDescent="0.25">
      <c r="A3" s="7">
        <v>1010016094</v>
      </c>
      <c r="B3" s="8" t="s">
        <v>12</v>
      </c>
      <c r="C3" s="2" t="s">
        <v>104</v>
      </c>
      <c r="D3" s="9" t="s">
        <v>10</v>
      </c>
      <c r="E3" s="7" t="s">
        <v>11</v>
      </c>
      <c r="F3" s="10">
        <v>0.47</v>
      </c>
      <c r="G3" s="10">
        <v>2.82</v>
      </c>
      <c r="H3" s="7">
        <v>75</v>
      </c>
      <c r="I3" s="1">
        <v>1601009901</v>
      </c>
      <c r="J3" s="1" t="s">
        <v>121</v>
      </c>
      <c r="K3" s="5">
        <f t="shared" ref="K3:K66" si="1">L3*F3</f>
        <v>137.57369999999997</v>
      </c>
      <c r="L3" s="11">
        <v>292.70999999999998</v>
      </c>
      <c r="M3" s="11">
        <v>266.09999999999997</v>
      </c>
      <c r="N3" s="32">
        <v>0</v>
      </c>
      <c r="O3" s="32">
        <f t="shared" si="0"/>
        <v>0</v>
      </c>
    </row>
    <row r="4" spans="1:15" ht="15" customHeight="1" x14ac:dyDescent="0.25">
      <c r="A4" s="7">
        <v>1010016095</v>
      </c>
      <c r="B4" s="8" t="s">
        <v>13</v>
      </c>
      <c r="C4" s="2" t="s">
        <v>104</v>
      </c>
      <c r="D4" s="9" t="s">
        <v>10</v>
      </c>
      <c r="E4" s="7" t="s">
        <v>14</v>
      </c>
      <c r="F4" s="10">
        <v>1</v>
      </c>
      <c r="G4" s="10">
        <v>4.8</v>
      </c>
      <c r="H4" s="7">
        <v>75</v>
      </c>
      <c r="I4" s="1">
        <v>1601009901</v>
      </c>
      <c r="J4" s="1" t="s">
        <v>122</v>
      </c>
      <c r="K4" s="5">
        <f t="shared" si="1"/>
        <v>299.86</v>
      </c>
      <c r="L4" s="11">
        <v>299.86</v>
      </c>
      <c r="M4" s="11">
        <v>272.59999999999997</v>
      </c>
      <c r="N4" s="32">
        <v>0</v>
      </c>
      <c r="O4" s="32">
        <f t="shared" si="0"/>
        <v>0</v>
      </c>
    </row>
    <row r="5" spans="1:15" ht="15" customHeight="1" x14ac:dyDescent="0.25">
      <c r="A5" s="7">
        <v>1010017107</v>
      </c>
      <c r="B5" s="8" t="s">
        <v>15</v>
      </c>
      <c r="C5" s="2" t="s">
        <v>104</v>
      </c>
      <c r="D5" s="9" t="s">
        <v>10</v>
      </c>
      <c r="E5" s="7" t="s">
        <v>11</v>
      </c>
      <c r="F5" s="10">
        <v>0.4</v>
      </c>
      <c r="G5" s="10">
        <v>2.4</v>
      </c>
      <c r="H5" s="7">
        <v>75</v>
      </c>
      <c r="I5" s="1">
        <v>1601009901</v>
      </c>
      <c r="J5" s="1" t="s">
        <v>123</v>
      </c>
      <c r="K5" s="5">
        <f t="shared" si="1"/>
        <v>106.78800000000001</v>
      </c>
      <c r="L5" s="11">
        <v>266.97000000000003</v>
      </c>
      <c r="M5" s="11">
        <v>242.7</v>
      </c>
      <c r="N5" s="32">
        <v>0</v>
      </c>
      <c r="O5" s="32">
        <f t="shared" si="0"/>
        <v>0</v>
      </c>
    </row>
    <row r="6" spans="1:15" ht="15" customHeight="1" x14ac:dyDescent="0.25">
      <c r="A6" s="7">
        <v>1010015954</v>
      </c>
      <c r="B6" s="8" t="s">
        <v>16</v>
      </c>
      <c r="C6" s="2" t="s">
        <v>104</v>
      </c>
      <c r="D6" s="9" t="s">
        <v>10</v>
      </c>
      <c r="E6" s="7" t="s">
        <v>11</v>
      </c>
      <c r="F6" s="10">
        <v>0.47</v>
      </c>
      <c r="G6" s="10">
        <v>2.82</v>
      </c>
      <c r="H6" s="7">
        <v>75</v>
      </c>
      <c r="I6" s="1">
        <v>1601009901</v>
      </c>
      <c r="J6" s="1" t="s">
        <v>124</v>
      </c>
      <c r="K6" s="5">
        <f t="shared" si="1"/>
        <v>172.52289999999999</v>
      </c>
      <c r="L6" s="11">
        <v>367.07</v>
      </c>
      <c r="M6" s="11">
        <v>300.31</v>
      </c>
      <c r="N6" s="32">
        <v>0</v>
      </c>
      <c r="O6" s="32">
        <f t="shared" si="0"/>
        <v>0</v>
      </c>
    </row>
    <row r="7" spans="1:15" ht="15" customHeight="1" x14ac:dyDescent="0.25">
      <c r="A7" s="7">
        <v>1010015940</v>
      </c>
      <c r="B7" s="8" t="s">
        <v>17</v>
      </c>
      <c r="C7" s="2" t="s">
        <v>104</v>
      </c>
      <c r="D7" s="9" t="s">
        <v>10</v>
      </c>
      <c r="E7" s="7" t="s">
        <v>14</v>
      </c>
      <c r="F7" s="10">
        <v>1</v>
      </c>
      <c r="G7" s="10">
        <v>4.8</v>
      </c>
      <c r="H7" s="7">
        <v>75</v>
      </c>
      <c r="I7" s="1">
        <v>1601009901</v>
      </c>
      <c r="J7" s="1" t="s">
        <v>125</v>
      </c>
      <c r="K7" s="5">
        <f t="shared" si="1"/>
        <v>359.48</v>
      </c>
      <c r="L7" s="11">
        <v>359.48</v>
      </c>
      <c r="M7" s="11">
        <v>326.8</v>
      </c>
      <c r="N7" s="32">
        <v>0</v>
      </c>
      <c r="O7" s="32">
        <f t="shared" si="0"/>
        <v>0</v>
      </c>
    </row>
    <row r="8" spans="1:15" ht="15" customHeight="1" x14ac:dyDescent="0.25">
      <c r="A8" s="7">
        <v>1010016092</v>
      </c>
      <c r="B8" s="8" t="s">
        <v>18</v>
      </c>
      <c r="C8" s="2" t="s">
        <v>104</v>
      </c>
      <c r="D8" s="9" t="s">
        <v>10</v>
      </c>
      <c r="E8" s="7" t="s">
        <v>11</v>
      </c>
      <c r="F8" s="10">
        <v>0.47</v>
      </c>
      <c r="G8" s="10">
        <v>2.82</v>
      </c>
      <c r="H8" s="7">
        <v>75</v>
      </c>
      <c r="I8" s="1">
        <v>1601009901</v>
      </c>
      <c r="J8" s="1" t="s">
        <v>126</v>
      </c>
      <c r="K8" s="5">
        <f t="shared" si="1"/>
        <v>124.7521</v>
      </c>
      <c r="L8" s="11">
        <v>265.43</v>
      </c>
      <c r="M8" s="11">
        <v>241.3</v>
      </c>
      <c r="N8" s="32">
        <v>0</v>
      </c>
      <c r="O8" s="32">
        <f t="shared" si="0"/>
        <v>0</v>
      </c>
    </row>
    <row r="9" spans="1:15" ht="15" customHeight="1" x14ac:dyDescent="0.25">
      <c r="A9" s="7">
        <v>1010016093</v>
      </c>
      <c r="B9" s="8" t="s">
        <v>19</v>
      </c>
      <c r="C9" s="2" t="s">
        <v>104</v>
      </c>
      <c r="D9" s="9" t="s">
        <v>10</v>
      </c>
      <c r="E9" s="7" t="s">
        <v>14</v>
      </c>
      <c r="F9" s="10">
        <v>1</v>
      </c>
      <c r="G9" s="10">
        <v>4.8</v>
      </c>
      <c r="H9" s="7">
        <v>75</v>
      </c>
      <c r="I9" s="1">
        <v>1601009901</v>
      </c>
      <c r="J9" s="1" t="s">
        <v>127</v>
      </c>
      <c r="K9" s="5">
        <f t="shared" si="1"/>
        <v>269.17</v>
      </c>
      <c r="L9" s="11">
        <v>269.17</v>
      </c>
      <c r="M9" s="11">
        <v>244.7</v>
      </c>
      <c r="N9" s="32">
        <v>0</v>
      </c>
      <c r="O9" s="32">
        <f t="shared" si="0"/>
        <v>0</v>
      </c>
    </row>
    <row r="10" spans="1:15" ht="15" customHeight="1" x14ac:dyDescent="0.25">
      <c r="A10" s="7">
        <v>1010022320</v>
      </c>
      <c r="B10" s="8" t="s">
        <v>20</v>
      </c>
      <c r="C10" s="2" t="s">
        <v>104</v>
      </c>
      <c r="D10" s="9" t="s">
        <v>10</v>
      </c>
      <c r="E10" s="7" t="s">
        <v>11</v>
      </c>
      <c r="F10" s="10">
        <v>0.45</v>
      </c>
      <c r="G10" s="10">
        <v>2.7</v>
      </c>
      <c r="H10" s="7">
        <v>35</v>
      </c>
      <c r="I10" s="1">
        <v>1601009901</v>
      </c>
      <c r="J10" s="1" t="s">
        <v>128</v>
      </c>
      <c r="K10" s="5">
        <f t="shared" si="1"/>
        <v>200.673</v>
      </c>
      <c r="L10" s="11">
        <v>445.94</v>
      </c>
      <c r="M10" s="11">
        <v>405.4</v>
      </c>
      <c r="N10" s="32">
        <v>0</v>
      </c>
      <c r="O10" s="32">
        <f t="shared" si="0"/>
        <v>0</v>
      </c>
    </row>
    <row r="11" spans="1:15" ht="15" customHeight="1" x14ac:dyDescent="0.25">
      <c r="A11" s="7">
        <v>1010015941</v>
      </c>
      <c r="B11" s="8" t="s">
        <v>21</v>
      </c>
      <c r="C11" s="2" t="s">
        <v>104</v>
      </c>
      <c r="D11" s="9" t="s">
        <v>10</v>
      </c>
      <c r="E11" s="7" t="s">
        <v>11</v>
      </c>
      <c r="F11" s="10">
        <v>0.45</v>
      </c>
      <c r="G11" s="10">
        <v>2.7</v>
      </c>
      <c r="H11" s="7">
        <v>30</v>
      </c>
      <c r="I11" s="1">
        <v>1601009901</v>
      </c>
      <c r="J11" s="1" t="s">
        <v>129</v>
      </c>
      <c r="K11" s="5">
        <f t="shared" si="1"/>
        <v>186.86250000000004</v>
      </c>
      <c r="L11" s="11">
        <v>415.25000000000006</v>
      </c>
      <c r="M11" s="11">
        <v>377.5</v>
      </c>
      <c r="N11" s="32">
        <v>0</v>
      </c>
      <c r="O11" s="32">
        <f t="shared" si="0"/>
        <v>0</v>
      </c>
    </row>
    <row r="12" spans="1:15" ht="15" customHeight="1" thickBot="1" x14ac:dyDescent="0.3">
      <c r="A12" s="52">
        <v>1010033324</v>
      </c>
      <c r="B12" s="52" t="s">
        <v>224</v>
      </c>
      <c r="C12" s="2" t="s">
        <v>105</v>
      </c>
      <c r="D12" s="9" t="s">
        <v>10</v>
      </c>
      <c r="E12" s="7" t="s">
        <v>11</v>
      </c>
      <c r="F12" s="10">
        <v>0.3</v>
      </c>
      <c r="G12" s="10">
        <v>1.8</v>
      </c>
      <c r="H12" s="7">
        <v>150</v>
      </c>
      <c r="I12" s="1">
        <v>1601009101</v>
      </c>
      <c r="J12" s="63">
        <v>46700029452329</v>
      </c>
      <c r="K12" s="5">
        <f t="shared" si="1"/>
        <v>263.9670000000001</v>
      </c>
      <c r="L12" s="11">
        <v>879.89000000000033</v>
      </c>
      <c r="M12" s="11">
        <v>799.9000000000002</v>
      </c>
      <c r="N12" s="32">
        <v>0</v>
      </c>
      <c r="O12" s="32">
        <f t="shared" si="0"/>
        <v>0</v>
      </c>
    </row>
    <row r="13" spans="1:15" ht="15" customHeight="1" x14ac:dyDescent="0.25">
      <c r="A13" s="7">
        <v>1010028068</v>
      </c>
      <c r="B13" s="8" t="s">
        <v>214</v>
      </c>
      <c r="C13" s="2" t="s">
        <v>105</v>
      </c>
      <c r="D13" s="9" t="s">
        <v>10</v>
      </c>
      <c r="E13" s="7" t="s">
        <v>11</v>
      </c>
      <c r="F13" s="10">
        <v>0.3</v>
      </c>
      <c r="G13" s="10">
        <v>1.8</v>
      </c>
      <c r="H13" s="7">
        <v>120</v>
      </c>
      <c r="I13" s="1">
        <v>1601009101</v>
      </c>
      <c r="J13" s="1" t="s">
        <v>130</v>
      </c>
      <c r="K13" s="5">
        <f t="shared" si="1"/>
        <v>191.36700000000002</v>
      </c>
      <c r="L13" s="11">
        <v>637.8900000000001</v>
      </c>
      <c r="M13" s="11">
        <v>579.90000000000009</v>
      </c>
      <c r="N13" s="32">
        <v>0</v>
      </c>
      <c r="O13" s="32">
        <f t="shared" si="0"/>
        <v>0</v>
      </c>
    </row>
    <row r="14" spans="1:15" ht="15" customHeight="1" thickBot="1" x14ac:dyDescent="0.3">
      <c r="A14" s="52">
        <v>1010033736</v>
      </c>
      <c r="B14" s="52" t="s">
        <v>221</v>
      </c>
      <c r="C14" s="2" t="s">
        <v>106</v>
      </c>
      <c r="D14" s="9" t="s">
        <v>10</v>
      </c>
      <c r="E14" s="7" t="s">
        <v>11</v>
      </c>
      <c r="F14" s="10">
        <v>0.33</v>
      </c>
      <c r="G14" s="10">
        <v>1.65</v>
      </c>
      <c r="H14" s="7">
        <v>55</v>
      </c>
      <c r="I14" s="7" t="s">
        <v>226</v>
      </c>
      <c r="J14" s="64">
        <v>4640106726426</v>
      </c>
      <c r="K14" s="5">
        <f t="shared" si="1"/>
        <v>198.7062</v>
      </c>
      <c r="L14" s="6">
        <v>602.14</v>
      </c>
      <c r="M14" s="11">
        <v>492.25</v>
      </c>
      <c r="N14" s="32">
        <v>0</v>
      </c>
      <c r="O14" s="32">
        <f t="shared" si="0"/>
        <v>0</v>
      </c>
    </row>
    <row r="15" spans="1:15" ht="15" customHeight="1" x14ac:dyDescent="0.25">
      <c r="A15" s="7">
        <v>1010023122</v>
      </c>
      <c r="B15" s="8" t="s">
        <v>22</v>
      </c>
      <c r="C15" s="2" t="s">
        <v>106</v>
      </c>
      <c r="D15" s="9" t="s">
        <v>10</v>
      </c>
      <c r="E15" s="7" t="s">
        <v>11</v>
      </c>
      <c r="F15" s="10">
        <v>0.375</v>
      </c>
      <c r="G15" s="10">
        <v>2.25</v>
      </c>
      <c r="H15" s="7">
        <v>55</v>
      </c>
      <c r="I15" s="1">
        <v>1601009901</v>
      </c>
      <c r="J15" s="1" t="s">
        <v>131</v>
      </c>
      <c r="K15" s="5">
        <f t="shared" si="1"/>
        <v>147.18</v>
      </c>
      <c r="L15" s="11">
        <v>392.48</v>
      </c>
      <c r="M15" s="11">
        <v>340.8</v>
      </c>
      <c r="N15" s="32">
        <v>0</v>
      </c>
      <c r="O15" s="32">
        <f t="shared" si="0"/>
        <v>0</v>
      </c>
    </row>
    <row r="16" spans="1:15" ht="15" customHeight="1" thickBot="1" x14ac:dyDescent="0.3">
      <c r="A16" s="52">
        <v>1010027650</v>
      </c>
      <c r="B16" s="52" t="s">
        <v>222</v>
      </c>
      <c r="C16" s="2" t="s">
        <v>107</v>
      </c>
      <c r="D16" s="9" t="s">
        <v>10</v>
      </c>
      <c r="E16" s="7" t="s">
        <v>11</v>
      </c>
      <c r="F16" s="10">
        <v>0.3</v>
      </c>
      <c r="G16" s="10">
        <f>0.3*6</f>
        <v>1.7999999999999998</v>
      </c>
      <c r="H16" s="7">
        <v>55</v>
      </c>
      <c r="I16" s="1">
        <v>1601009901</v>
      </c>
      <c r="J16" s="63">
        <v>4640106723814</v>
      </c>
      <c r="K16" s="5">
        <f t="shared" si="1"/>
        <v>132.363</v>
      </c>
      <c r="L16" s="6">
        <v>441.21</v>
      </c>
      <c r="M16" s="11">
        <v>361.69</v>
      </c>
      <c r="N16" s="32">
        <v>0</v>
      </c>
      <c r="O16" s="32">
        <f t="shared" si="0"/>
        <v>0</v>
      </c>
    </row>
    <row r="17" spans="1:15" ht="15" customHeight="1" x14ac:dyDescent="0.25">
      <c r="A17" s="7">
        <v>1010016127</v>
      </c>
      <c r="B17" s="8" t="s">
        <v>23</v>
      </c>
      <c r="C17" s="2" t="s">
        <v>107</v>
      </c>
      <c r="D17" s="9" t="s">
        <v>10</v>
      </c>
      <c r="E17" s="7" t="s">
        <v>14</v>
      </c>
      <c r="F17" s="10">
        <v>1</v>
      </c>
      <c r="G17" s="10">
        <v>3.75</v>
      </c>
      <c r="H17" s="7">
        <v>55</v>
      </c>
      <c r="I17" s="1">
        <v>1601009901</v>
      </c>
      <c r="J17" s="1" t="s">
        <v>132</v>
      </c>
      <c r="K17" s="5">
        <f t="shared" si="1"/>
        <v>807.84000000000026</v>
      </c>
      <c r="L17" s="11">
        <v>807.84000000000026</v>
      </c>
      <c r="M17" s="11">
        <v>734.4000000000002</v>
      </c>
      <c r="N17" s="32">
        <v>0</v>
      </c>
      <c r="O17" s="32">
        <f t="shared" si="0"/>
        <v>0</v>
      </c>
    </row>
    <row r="18" spans="1:15" ht="15" customHeight="1" x14ac:dyDescent="0.25">
      <c r="A18" s="7">
        <v>1010016038</v>
      </c>
      <c r="B18" s="8" t="s">
        <v>24</v>
      </c>
      <c r="C18" s="2" t="s">
        <v>107</v>
      </c>
      <c r="D18" s="9" t="s">
        <v>10</v>
      </c>
      <c r="E18" s="7" t="s">
        <v>11</v>
      </c>
      <c r="F18" s="10">
        <v>0.375</v>
      </c>
      <c r="G18" s="10">
        <v>2.25</v>
      </c>
      <c r="H18" s="7">
        <v>55</v>
      </c>
      <c r="I18" s="1">
        <v>1601009901</v>
      </c>
      <c r="J18" s="1" t="s">
        <v>133</v>
      </c>
      <c r="K18" s="5">
        <f t="shared" si="1"/>
        <v>321.33750000000003</v>
      </c>
      <c r="L18" s="11">
        <v>856.90000000000009</v>
      </c>
      <c r="M18" s="11">
        <v>779</v>
      </c>
      <c r="N18" s="32">
        <v>0</v>
      </c>
      <c r="O18" s="32">
        <f t="shared" si="0"/>
        <v>0</v>
      </c>
    </row>
    <row r="19" spans="1:15" ht="15" customHeight="1" x14ac:dyDescent="0.25">
      <c r="A19" s="7">
        <v>1010016107</v>
      </c>
      <c r="B19" s="8" t="s">
        <v>25</v>
      </c>
      <c r="C19" s="2" t="s">
        <v>107</v>
      </c>
      <c r="D19" s="9" t="s">
        <v>10</v>
      </c>
      <c r="E19" s="7" t="s">
        <v>14</v>
      </c>
      <c r="F19" s="10">
        <v>1</v>
      </c>
      <c r="G19" s="10">
        <v>3.75</v>
      </c>
      <c r="H19" s="7">
        <v>55</v>
      </c>
      <c r="I19" s="1">
        <v>1601009901</v>
      </c>
      <c r="J19" s="1" t="s">
        <v>134</v>
      </c>
      <c r="K19" s="5">
        <f t="shared" si="1"/>
        <v>483.67</v>
      </c>
      <c r="L19" s="11">
        <v>483.67</v>
      </c>
      <c r="M19" s="11">
        <v>439.7</v>
      </c>
      <c r="N19" s="32">
        <v>0</v>
      </c>
      <c r="O19" s="32">
        <f t="shared" si="0"/>
        <v>0</v>
      </c>
    </row>
    <row r="20" spans="1:15" ht="15" customHeight="1" x14ac:dyDescent="0.25">
      <c r="A20" s="7">
        <v>1010016034</v>
      </c>
      <c r="B20" s="8" t="s">
        <v>26</v>
      </c>
      <c r="C20" s="2" t="s">
        <v>107</v>
      </c>
      <c r="D20" s="9" t="s">
        <v>10</v>
      </c>
      <c r="E20" s="7" t="s">
        <v>11</v>
      </c>
      <c r="F20" s="10">
        <v>0.375</v>
      </c>
      <c r="G20" s="10">
        <v>2.25</v>
      </c>
      <c r="H20" s="7">
        <v>55</v>
      </c>
      <c r="I20" s="1">
        <v>1601009901</v>
      </c>
      <c r="J20" s="1" t="s">
        <v>135</v>
      </c>
      <c r="K20" s="5">
        <f t="shared" si="1"/>
        <v>182.49</v>
      </c>
      <c r="L20" s="11">
        <v>486.64</v>
      </c>
      <c r="M20" s="11">
        <v>367.87</v>
      </c>
      <c r="N20" s="32">
        <v>0</v>
      </c>
      <c r="O20" s="32">
        <f t="shared" si="0"/>
        <v>0</v>
      </c>
    </row>
    <row r="21" spans="1:15" ht="15" customHeight="1" x14ac:dyDescent="0.25">
      <c r="A21" s="7">
        <v>1010022952</v>
      </c>
      <c r="B21" s="8" t="s">
        <v>27</v>
      </c>
      <c r="C21" s="2" t="s">
        <v>107</v>
      </c>
      <c r="D21" s="9" t="s">
        <v>10</v>
      </c>
      <c r="E21" s="7" t="s">
        <v>11</v>
      </c>
      <c r="F21" s="10">
        <v>0.375</v>
      </c>
      <c r="G21" s="10">
        <v>2.25</v>
      </c>
      <c r="H21" s="7">
        <v>55</v>
      </c>
      <c r="I21" s="1">
        <v>1601009901</v>
      </c>
      <c r="J21" s="1" t="s">
        <v>136</v>
      </c>
      <c r="K21" s="5">
        <f t="shared" si="1"/>
        <v>165</v>
      </c>
      <c r="L21" s="66">
        <v>440</v>
      </c>
      <c r="M21" s="11">
        <v>328.05</v>
      </c>
      <c r="N21" s="32">
        <v>0</v>
      </c>
      <c r="O21" s="32">
        <f t="shared" si="0"/>
        <v>0</v>
      </c>
    </row>
    <row r="22" spans="1:15" ht="15" customHeight="1" x14ac:dyDescent="0.25">
      <c r="A22" s="7">
        <v>1010022954</v>
      </c>
      <c r="B22" s="8" t="s">
        <v>28</v>
      </c>
      <c r="C22" s="2" t="s">
        <v>107</v>
      </c>
      <c r="D22" s="9" t="s">
        <v>10</v>
      </c>
      <c r="E22" s="7" t="s">
        <v>11</v>
      </c>
      <c r="F22" s="10">
        <v>0.375</v>
      </c>
      <c r="G22" s="10">
        <v>2.25</v>
      </c>
      <c r="H22" s="7">
        <v>55</v>
      </c>
      <c r="I22" s="1">
        <v>1601009901</v>
      </c>
      <c r="J22" s="1" t="s">
        <v>137</v>
      </c>
      <c r="K22" s="5">
        <f t="shared" si="1"/>
        <v>158.97749999999999</v>
      </c>
      <c r="L22" s="11">
        <v>423.94</v>
      </c>
      <c r="M22" s="11">
        <v>342.71999999999997</v>
      </c>
      <c r="N22" s="32">
        <v>0</v>
      </c>
      <c r="O22" s="32">
        <f t="shared" si="0"/>
        <v>0</v>
      </c>
    </row>
    <row r="23" spans="1:15" ht="15" customHeight="1" x14ac:dyDescent="0.25">
      <c r="A23" s="7">
        <v>1010016111</v>
      </c>
      <c r="B23" s="8" t="s">
        <v>29</v>
      </c>
      <c r="C23" s="2" t="s">
        <v>108</v>
      </c>
      <c r="D23" s="9" t="s">
        <v>10</v>
      </c>
      <c r="E23" s="7" t="s">
        <v>11</v>
      </c>
      <c r="F23" s="10">
        <v>0.4</v>
      </c>
      <c r="G23" s="10">
        <v>2.4</v>
      </c>
      <c r="H23" s="7">
        <v>75</v>
      </c>
      <c r="I23" s="1">
        <v>1601009901</v>
      </c>
      <c r="J23" s="1" t="s">
        <v>138</v>
      </c>
      <c r="K23" s="5">
        <f t="shared" si="1"/>
        <v>195.66800000000001</v>
      </c>
      <c r="L23" s="11">
        <v>489.17</v>
      </c>
      <c r="M23" s="11">
        <v>392.99</v>
      </c>
      <c r="N23" s="32">
        <v>0</v>
      </c>
      <c r="O23" s="32">
        <f t="shared" si="0"/>
        <v>0</v>
      </c>
    </row>
    <row r="24" spans="1:15" ht="15" customHeight="1" x14ac:dyDescent="0.25">
      <c r="A24" s="7">
        <v>1010023293</v>
      </c>
      <c r="B24" s="8" t="s">
        <v>30</v>
      </c>
      <c r="C24" s="2" t="s">
        <v>108</v>
      </c>
      <c r="D24" s="9" t="s">
        <v>10</v>
      </c>
      <c r="E24" s="7" t="s">
        <v>11</v>
      </c>
      <c r="F24" s="10">
        <v>0.4</v>
      </c>
      <c r="G24" s="10">
        <v>2.4</v>
      </c>
      <c r="H24" s="7">
        <v>75</v>
      </c>
      <c r="I24" s="1">
        <v>1601009901</v>
      </c>
      <c r="J24" s="1" t="s">
        <v>139</v>
      </c>
      <c r="K24" s="5">
        <f t="shared" si="1"/>
        <v>137.76399999999998</v>
      </c>
      <c r="L24" s="11">
        <v>344.40999999999997</v>
      </c>
      <c r="M24" s="11">
        <v>286.63</v>
      </c>
      <c r="N24" s="32">
        <v>0</v>
      </c>
      <c r="O24" s="32">
        <f t="shared" si="0"/>
        <v>0</v>
      </c>
    </row>
    <row r="25" spans="1:15" ht="15" customHeight="1" x14ac:dyDescent="0.25">
      <c r="A25" s="7">
        <v>1010016109</v>
      </c>
      <c r="B25" s="8" t="s">
        <v>31</v>
      </c>
      <c r="C25" s="2" t="s">
        <v>108</v>
      </c>
      <c r="D25" s="9" t="s">
        <v>10</v>
      </c>
      <c r="E25" s="7" t="s">
        <v>11</v>
      </c>
      <c r="F25" s="10">
        <v>0.4</v>
      </c>
      <c r="G25" s="10">
        <v>2.4</v>
      </c>
      <c r="H25" s="7">
        <v>30</v>
      </c>
      <c r="I25" s="1">
        <v>1601009901</v>
      </c>
      <c r="J25" s="1" t="s">
        <v>140</v>
      </c>
      <c r="K25" s="5">
        <f t="shared" si="1"/>
        <v>212.03600000000003</v>
      </c>
      <c r="L25" s="11">
        <v>530.09</v>
      </c>
      <c r="M25" s="11">
        <v>481.9</v>
      </c>
      <c r="N25" s="32">
        <v>0</v>
      </c>
      <c r="O25" s="32">
        <f t="shared" si="0"/>
        <v>0</v>
      </c>
    </row>
    <row r="26" spans="1:15" ht="15" customHeight="1" x14ac:dyDescent="0.25">
      <c r="A26" s="7">
        <v>1010022846</v>
      </c>
      <c r="B26" s="8" t="s">
        <v>32</v>
      </c>
      <c r="C26" s="2" t="s">
        <v>109</v>
      </c>
      <c r="D26" s="9" t="s">
        <v>10</v>
      </c>
      <c r="E26" s="7" t="s">
        <v>11</v>
      </c>
      <c r="F26" s="10">
        <v>0.36</v>
      </c>
      <c r="G26" s="10">
        <v>2.16</v>
      </c>
      <c r="H26" s="7">
        <v>45</v>
      </c>
      <c r="I26" s="1">
        <v>1602491900</v>
      </c>
      <c r="J26" s="1" t="s">
        <v>141</v>
      </c>
      <c r="K26" s="5">
        <f t="shared" si="1"/>
        <v>261.08280000000002</v>
      </c>
      <c r="L26" s="11">
        <v>725.23000000000013</v>
      </c>
      <c r="M26" s="11">
        <v>589.26</v>
      </c>
      <c r="N26" s="32">
        <v>0</v>
      </c>
      <c r="O26" s="32">
        <f t="shared" si="0"/>
        <v>0</v>
      </c>
    </row>
    <row r="27" spans="1:15" ht="15" customHeight="1" x14ac:dyDescent="0.25">
      <c r="A27" s="7">
        <v>1010022854</v>
      </c>
      <c r="B27" s="8" t="s">
        <v>33</v>
      </c>
      <c r="C27" s="2" t="s">
        <v>109</v>
      </c>
      <c r="D27" s="9" t="s">
        <v>10</v>
      </c>
      <c r="E27" s="7" t="s">
        <v>11</v>
      </c>
      <c r="F27" s="10">
        <v>0.36</v>
      </c>
      <c r="G27" s="10">
        <v>2.16</v>
      </c>
      <c r="H27" s="7">
        <v>45</v>
      </c>
      <c r="I27" s="1">
        <v>1602491900</v>
      </c>
      <c r="J27" s="1" t="s">
        <v>142</v>
      </c>
      <c r="K27" s="5">
        <f t="shared" si="1"/>
        <v>203.86080000000001</v>
      </c>
      <c r="L27" s="11">
        <v>566.28000000000009</v>
      </c>
      <c r="M27" s="11">
        <v>514.80000000000007</v>
      </c>
      <c r="N27" s="32">
        <v>0</v>
      </c>
      <c r="O27" s="32">
        <f t="shared" si="0"/>
        <v>0</v>
      </c>
    </row>
    <row r="28" spans="1:15" ht="15" customHeight="1" x14ac:dyDescent="0.25">
      <c r="A28" s="7">
        <v>1010026572</v>
      </c>
      <c r="B28" s="8" t="s">
        <v>34</v>
      </c>
      <c r="C28" s="2" t="s">
        <v>109</v>
      </c>
      <c r="D28" s="9" t="s">
        <v>10</v>
      </c>
      <c r="E28" s="7" t="s">
        <v>14</v>
      </c>
      <c r="F28" s="10">
        <v>1</v>
      </c>
      <c r="G28" s="10">
        <v>2</v>
      </c>
      <c r="H28" s="7">
        <v>30</v>
      </c>
      <c r="I28" s="1">
        <v>1602491900</v>
      </c>
      <c r="J28" s="37" t="s">
        <v>209</v>
      </c>
      <c r="K28" s="5">
        <f t="shared" si="1"/>
        <v>403.15000000000003</v>
      </c>
      <c r="L28" s="11">
        <v>403.15000000000003</v>
      </c>
      <c r="M28" s="11">
        <v>366.5</v>
      </c>
      <c r="N28" s="32">
        <v>0</v>
      </c>
      <c r="O28" s="32">
        <f t="shared" si="0"/>
        <v>0</v>
      </c>
    </row>
    <row r="29" spans="1:15" ht="15" customHeight="1" x14ac:dyDescent="0.25">
      <c r="A29" s="7">
        <v>1010025585</v>
      </c>
      <c r="B29" s="8" t="s">
        <v>35</v>
      </c>
      <c r="C29" s="2" t="s">
        <v>110</v>
      </c>
      <c r="D29" s="9" t="s">
        <v>10</v>
      </c>
      <c r="E29" s="7" t="s">
        <v>11</v>
      </c>
      <c r="F29" s="10">
        <v>0.2</v>
      </c>
      <c r="G29" s="10">
        <v>2</v>
      </c>
      <c r="H29" s="7">
        <v>90</v>
      </c>
      <c r="I29" s="1">
        <v>1602491900</v>
      </c>
      <c r="J29" s="1" t="s">
        <v>143</v>
      </c>
      <c r="K29" s="5">
        <f t="shared" si="1"/>
        <v>118.31600000000003</v>
      </c>
      <c r="L29" s="11">
        <v>591.58000000000015</v>
      </c>
      <c r="M29" s="11">
        <v>537.80000000000007</v>
      </c>
      <c r="N29" s="32">
        <v>0</v>
      </c>
      <c r="O29" s="32">
        <f t="shared" si="0"/>
        <v>0</v>
      </c>
    </row>
    <row r="30" spans="1:15" ht="15" customHeight="1" x14ac:dyDescent="0.25">
      <c r="A30" s="7">
        <v>1010018239</v>
      </c>
      <c r="B30" s="8" t="s">
        <v>36</v>
      </c>
      <c r="C30" s="2" t="s">
        <v>110</v>
      </c>
      <c r="D30" s="9" t="s">
        <v>10</v>
      </c>
      <c r="E30" s="7" t="s">
        <v>11</v>
      </c>
      <c r="F30" s="10">
        <v>0.1</v>
      </c>
      <c r="G30" s="10">
        <v>1</v>
      </c>
      <c r="H30" s="7">
        <v>90</v>
      </c>
      <c r="I30" s="1">
        <v>1601009901</v>
      </c>
      <c r="J30" s="37" t="s">
        <v>188</v>
      </c>
      <c r="K30" s="5">
        <f t="shared" si="1"/>
        <v>103.80700000000002</v>
      </c>
      <c r="L30" s="11">
        <v>1038.0700000000002</v>
      </c>
      <c r="M30" s="11">
        <v>943.7</v>
      </c>
      <c r="N30" s="32">
        <v>0</v>
      </c>
      <c r="O30" s="32">
        <f t="shared" si="0"/>
        <v>0</v>
      </c>
    </row>
    <row r="31" spans="1:15" ht="15" customHeight="1" x14ac:dyDescent="0.25">
      <c r="A31" s="7">
        <v>1010026651</v>
      </c>
      <c r="B31" s="8" t="s">
        <v>37</v>
      </c>
      <c r="C31" s="2" t="s">
        <v>110</v>
      </c>
      <c r="D31" s="9" t="s">
        <v>10</v>
      </c>
      <c r="E31" s="7" t="s">
        <v>11</v>
      </c>
      <c r="F31" s="10">
        <v>0.15</v>
      </c>
      <c r="G31" s="10">
        <v>1.5</v>
      </c>
      <c r="H31" s="7">
        <v>45</v>
      </c>
      <c r="I31" s="1">
        <v>1602491900</v>
      </c>
      <c r="J31" s="1" t="s">
        <v>144</v>
      </c>
      <c r="K31" s="5">
        <f t="shared" si="1"/>
        <v>104.77499999999999</v>
      </c>
      <c r="L31" s="11">
        <v>698.5</v>
      </c>
      <c r="M31" s="11">
        <v>539.47</v>
      </c>
      <c r="N31" s="32">
        <v>0</v>
      </c>
      <c r="O31" s="32">
        <f t="shared" si="0"/>
        <v>0</v>
      </c>
    </row>
    <row r="32" spans="1:15" ht="15" customHeight="1" x14ac:dyDescent="0.25">
      <c r="A32" s="7">
        <v>1010027117</v>
      </c>
      <c r="B32" s="8" t="s">
        <v>38</v>
      </c>
      <c r="C32" s="2" t="s">
        <v>110</v>
      </c>
      <c r="D32" s="9" t="s">
        <v>10</v>
      </c>
      <c r="E32" s="7" t="s">
        <v>11</v>
      </c>
      <c r="F32" s="10">
        <v>0.15</v>
      </c>
      <c r="G32" s="10">
        <v>1.5</v>
      </c>
      <c r="H32" s="7">
        <v>45</v>
      </c>
      <c r="I32" s="1">
        <v>1602411000</v>
      </c>
      <c r="J32" s="1" t="s">
        <v>145</v>
      </c>
      <c r="K32" s="5">
        <f t="shared" si="1"/>
        <v>101.54100000000003</v>
      </c>
      <c r="L32" s="11">
        <v>676.94000000000017</v>
      </c>
      <c r="M32" s="11">
        <v>615.40000000000009</v>
      </c>
      <c r="N32" s="32">
        <v>0</v>
      </c>
      <c r="O32" s="32">
        <f t="shared" si="0"/>
        <v>0</v>
      </c>
    </row>
    <row r="33" spans="1:15" ht="15" customHeight="1" x14ac:dyDescent="0.25">
      <c r="A33" s="7">
        <v>1010026649</v>
      </c>
      <c r="B33" s="8" t="s">
        <v>39</v>
      </c>
      <c r="C33" s="2" t="s">
        <v>110</v>
      </c>
      <c r="D33" s="9" t="s">
        <v>10</v>
      </c>
      <c r="E33" s="7" t="s">
        <v>11</v>
      </c>
      <c r="F33" s="10">
        <v>0.15</v>
      </c>
      <c r="G33" s="10">
        <v>1.5</v>
      </c>
      <c r="H33" s="7">
        <v>45</v>
      </c>
      <c r="I33" s="1">
        <v>1602411000</v>
      </c>
      <c r="J33" s="1" t="s">
        <v>146</v>
      </c>
      <c r="K33" s="5">
        <f t="shared" si="1"/>
        <v>107.33250000000001</v>
      </c>
      <c r="L33" s="11">
        <v>715.55000000000007</v>
      </c>
      <c r="M33" s="11">
        <v>525.26</v>
      </c>
      <c r="N33" s="32">
        <v>0</v>
      </c>
      <c r="O33" s="32">
        <f t="shared" si="0"/>
        <v>0</v>
      </c>
    </row>
    <row r="34" spans="1:15" ht="15" customHeight="1" x14ac:dyDescent="0.25">
      <c r="A34" s="7">
        <v>1010020988</v>
      </c>
      <c r="B34" s="8" t="s">
        <v>40</v>
      </c>
      <c r="C34" s="2" t="s">
        <v>110</v>
      </c>
      <c r="D34" s="9" t="s">
        <v>10</v>
      </c>
      <c r="E34" s="7" t="s">
        <v>11</v>
      </c>
      <c r="F34" s="10">
        <v>0.16</v>
      </c>
      <c r="G34" s="10">
        <v>0.96</v>
      </c>
      <c r="H34" s="7">
        <v>30</v>
      </c>
      <c r="I34" s="1">
        <v>1601009901</v>
      </c>
      <c r="J34" s="1" t="s">
        <v>147</v>
      </c>
      <c r="K34" s="5">
        <f t="shared" si="1"/>
        <v>78.144000000000005</v>
      </c>
      <c r="L34" s="11">
        <v>488.40000000000003</v>
      </c>
      <c r="M34" s="11">
        <v>444</v>
      </c>
      <c r="N34" s="32">
        <v>0</v>
      </c>
      <c r="O34" s="32">
        <f t="shared" si="0"/>
        <v>0</v>
      </c>
    </row>
    <row r="35" spans="1:15" ht="15" customHeight="1" x14ac:dyDescent="0.25">
      <c r="A35" s="7">
        <v>1010021729</v>
      </c>
      <c r="B35" s="8" t="s">
        <v>41</v>
      </c>
      <c r="C35" s="2" t="s">
        <v>110</v>
      </c>
      <c r="D35" s="9" t="s">
        <v>10</v>
      </c>
      <c r="E35" s="7" t="s">
        <v>11</v>
      </c>
      <c r="F35" s="10">
        <v>0.16</v>
      </c>
      <c r="G35" s="10">
        <v>0.96</v>
      </c>
      <c r="H35" s="7">
        <v>30</v>
      </c>
      <c r="I35" s="1">
        <v>1601009901</v>
      </c>
      <c r="J35" s="1" t="s">
        <v>148</v>
      </c>
      <c r="K35" s="5">
        <f t="shared" si="1"/>
        <v>58.960000000000008</v>
      </c>
      <c r="L35" s="11">
        <v>368.50000000000006</v>
      </c>
      <c r="M35" s="11">
        <v>335</v>
      </c>
      <c r="N35" s="32">
        <v>0</v>
      </c>
      <c r="O35" s="32">
        <f t="shared" si="0"/>
        <v>0</v>
      </c>
    </row>
    <row r="36" spans="1:15" ht="15" customHeight="1" x14ac:dyDescent="0.25">
      <c r="A36" s="7">
        <v>1010021730</v>
      </c>
      <c r="B36" s="8" t="s">
        <v>42</v>
      </c>
      <c r="C36" s="2" t="s">
        <v>110</v>
      </c>
      <c r="D36" s="9" t="s">
        <v>10</v>
      </c>
      <c r="E36" s="7" t="s">
        <v>11</v>
      </c>
      <c r="F36" s="10">
        <v>0.16</v>
      </c>
      <c r="G36" s="10">
        <v>0.96</v>
      </c>
      <c r="H36" s="7">
        <v>30</v>
      </c>
      <c r="I36" s="1">
        <v>1601009901</v>
      </c>
      <c r="J36" s="1" t="s">
        <v>149</v>
      </c>
      <c r="K36" s="5">
        <f t="shared" si="1"/>
        <v>62.972800000000007</v>
      </c>
      <c r="L36" s="11">
        <v>393.58000000000004</v>
      </c>
      <c r="M36" s="11">
        <v>357.8</v>
      </c>
      <c r="N36" s="32">
        <v>0</v>
      </c>
      <c r="O36" s="32">
        <f t="shared" si="0"/>
        <v>0</v>
      </c>
    </row>
    <row r="37" spans="1:15" ht="15" customHeight="1" x14ac:dyDescent="0.25">
      <c r="A37" s="7">
        <v>1010023761</v>
      </c>
      <c r="B37" s="8" t="s">
        <v>43</v>
      </c>
      <c r="C37" s="2" t="s">
        <v>110</v>
      </c>
      <c r="D37" s="9" t="s">
        <v>10</v>
      </c>
      <c r="E37" s="7" t="s">
        <v>11</v>
      </c>
      <c r="F37" s="10">
        <v>0.1</v>
      </c>
      <c r="G37" s="10">
        <v>1</v>
      </c>
      <c r="H37" s="7">
        <v>30</v>
      </c>
      <c r="I37" s="1">
        <v>1601009901</v>
      </c>
      <c r="J37" s="1" t="s">
        <v>150</v>
      </c>
      <c r="K37" s="5">
        <f t="shared" si="1"/>
        <v>51.447000000000003</v>
      </c>
      <c r="L37" s="11">
        <v>514.47</v>
      </c>
      <c r="M37" s="11">
        <v>467.7</v>
      </c>
      <c r="N37" s="32">
        <v>0</v>
      </c>
      <c r="O37" s="32">
        <f t="shared" si="0"/>
        <v>0</v>
      </c>
    </row>
    <row r="38" spans="1:15" ht="15" customHeight="1" x14ac:dyDescent="0.25">
      <c r="A38" s="7">
        <v>1010021819</v>
      </c>
      <c r="B38" s="8" t="s">
        <v>44</v>
      </c>
      <c r="C38" s="2" t="s">
        <v>110</v>
      </c>
      <c r="D38" s="9" t="s">
        <v>10</v>
      </c>
      <c r="E38" s="7" t="s">
        <v>11</v>
      </c>
      <c r="F38" s="10">
        <v>0.16</v>
      </c>
      <c r="G38" s="10">
        <v>0.96</v>
      </c>
      <c r="H38" s="7">
        <v>30</v>
      </c>
      <c r="I38" s="1">
        <v>1601009901</v>
      </c>
      <c r="J38" s="1" t="s">
        <v>151</v>
      </c>
      <c r="K38" s="5">
        <f t="shared" si="1"/>
        <v>68.305600000000013</v>
      </c>
      <c r="L38" s="11">
        <v>426.91000000000008</v>
      </c>
      <c r="M38" s="11">
        <v>388.1</v>
      </c>
      <c r="N38" s="32">
        <v>0</v>
      </c>
      <c r="O38" s="32">
        <f t="shared" si="0"/>
        <v>0</v>
      </c>
    </row>
    <row r="39" spans="1:15" ht="15" customHeight="1" x14ac:dyDescent="0.25">
      <c r="A39" s="7">
        <v>1010024272</v>
      </c>
      <c r="B39" s="8" t="s">
        <v>45</v>
      </c>
      <c r="C39" s="2" t="s">
        <v>111</v>
      </c>
      <c r="D39" s="9" t="s">
        <v>10</v>
      </c>
      <c r="E39" s="7" t="s">
        <v>11</v>
      </c>
      <c r="F39" s="10">
        <v>0.12</v>
      </c>
      <c r="G39" s="10">
        <v>0.72</v>
      </c>
      <c r="H39" s="7">
        <v>30</v>
      </c>
      <c r="I39" s="1">
        <v>1602909909</v>
      </c>
      <c r="J39" s="1" t="s">
        <v>152</v>
      </c>
      <c r="K39" s="5">
        <f t="shared" si="1"/>
        <v>78.104400000000012</v>
      </c>
      <c r="L39" s="11">
        <v>650.87000000000012</v>
      </c>
      <c r="M39" s="11">
        <v>591.70000000000005</v>
      </c>
      <c r="N39" s="32">
        <v>0</v>
      </c>
      <c r="O39" s="32">
        <f t="shared" si="0"/>
        <v>0</v>
      </c>
    </row>
    <row r="40" spans="1:15" ht="15" customHeight="1" x14ac:dyDescent="0.25">
      <c r="A40" s="7">
        <v>1010026904</v>
      </c>
      <c r="B40" s="8" t="s">
        <v>46</v>
      </c>
      <c r="C40" s="2" t="s">
        <v>112</v>
      </c>
      <c r="D40" s="9" t="s">
        <v>10</v>
      </c>
      <c r="E40" s="7" t="s">
        <v>11</v>
      </c>
      <c r="F40" s="10">
        <v>0.04</v>
      </c>
      <c r="G40" s="10">
        <v>0.4</v>
      </c>
      <c r="H40" s="7">
        <v>120</v>
      </c>
      <c r="I40" s="1">
        <v>1602321900</v>
      </c>
      <c r="J40" s="1" t="s">
        <v>153</v>
      </c>
      <c r="K40" s="5">
        <f t="shared" si="1"/>
        <v>72.424000000000007</v>
      </c>
      <c r="L40" s="11">
        <v>1810.6000000000001</v>
      </c>
      <c r="M40" s="11">
        <v>1646</v>
      </c>
      <c r="N40" s="32">
        <v>0</v>
      </c>
      <c r="O40" s="32">
        <f t="shared" si="0"/>
        <v>0</v>
      </c>
    </row>
    <row r="41" spans="1:15" ht="15" customHeight="1" x14ac:dyDescent="0.25">
      <c r="A41" s="7">
        <v>1010026900</v>
      </c>
      <c r="B41" s="8" t="s">
        <v>47</v>
      </c>
      <c r="C41" s="2" t="s">
        <v>112</v>
      </c>
      <c r="D41" s="9" t="s">
        <v>10</v>
      </c>
      <c r="E41" s="7" t="s">
        <v>11</v>
      </c>
      <c r="F41" s="10">
        <v>0.04</v>
      </c>
      <c r="G41" s="10">
        <v>0.4</v>
      </c>
      <c r="H41" s="7">
        <v>120</v>
      </c>
      <c r="I41" s="1">
        <v>1602509509</v>
      </c>
      <c r="J41" s="1" t="s">
        <v>154</v>
      </c>
      <c r="K41" s="5">
        <f t="shared" si="1"/>
        <v>149.30080000000001</v>
      </c>
      <c r="L41" s="11">
        <v>3732.52</v>
      </c>
      <c r="M41" s="11">
        <v>3393.2</v>
      </c>
      <c r="N41" s="32">
        <v>0</v>
      </c>
      <c r="O41" s="32">
        <f t="shared" si="0"/>
        <v>0</v>
      </c>
    </row>
    <row r="42" spans="1:15" ht="15" customHeight="1" x14ac:dyDescent="0.25">
      <c r="A42" s="7">
        <v>1010026898</v>
      </c>
      <c r="B42" s="8" t="s">
        <v>48</v>
      </c>
      <c r="C42" s="2" t="s">
        <v>112</v>
      </c>
      <c r="D42" s="9" t="s">
        <v>10</v>
      </c>
      <c r="E42" s="7" t="s">
        <v>11</v>
      </c>
      <c r="F42" s="10">
        <v>0.04</v>
      </c>
      <c r="G42" s="10">
        <v>0.4</v>
      </c>
      <c r="H42" s="7">
        <v>120</v>
      </c>
      <c r="I42" s="1">
        <v>1602491900</v>
      </c>
      <c r="J42" s="1" t="s">
        <v>155</v>
      </c>
      <c r="K42" s="5">
        <f t="shared" si="1"/>
        <v>78.641200000000012</v>
      </c>
      <c r="L42" s="11">
        <v>1966.0300000000002</v>
      </c>
      <c r="M42" s="11">
        <v>1787.3</v>
      </c>
      <c r="N42" s="32">
        <v>0</v>
      </c>
      <c r="O42" s="32">
        <f t="shared" si="0"/>
        <v>0</v>
      </c>
    </row>
    <row r="43" spans="1:15" ht="15" customHeight="1" x14ac:dyDescent="0.25">
      <c r="A43" s="12">
        <v>1010029655</v>
      </c>
      <c r="B43" s="13" t="s">
        <v>49</v>
      </c>
      <c r="C43" s="2" t="s">
        <v>107</v>
      </c>
      <c r="D43" s="9" t="s">
        <v>10</v>
      </c>
      <c r="E43" s="7" t="s">
        <v>11</v>
      </c>
      <c r="F43" s="10">
        <v>0.33</v>
      </c>
      <c r="G43" s="10">
        <v>1.98</v>
      </c>
      <c r="H43" s="7">
        <v>55</v>
      </c>
      <c r="I43" s="1">
        <v>1601009901</v>
      </c>
      <c r="J43" s="1" t="s">
        <v>156</v>
      </c>
      <c r="K43" s="5">
        <f t="shared" si="1"/>
        <v>174.2037</v>
      </c>
      <c r="L43" s="11">
        <v>527.89</v>
      </c>
      <c r="M43" s="11">
        <v>390.15999999999997</v>
      </c>
      <c r="N43" s="32">
        <v>0</v>
      </c>
      <c r="O43" s="32">
        <f t="shared" si="0"/>
        <v>0</v>
      </c>
    </row>
    <row r="44" spans="1:15" ht="15" customHeight="1" x14ac:dyDescent="0.25">
      <c r="A44" s="12">
        <v>1010024328</v>
      </c>
      <c r="B44" s="13" t="s">
        <v>50</v>
      </c>
      <c r="C44" s="2" t="s">
        <v>104</v>
      </c>
      <c r="D44" s="9" t="s">
        <v>10</v>
      </c>
      <c r="E44" s="7" t="s">
        <v>11</v>
      </c>
      <c r="F44" s="10">
        <v>0.4</v>
      </c>
      <c r="G44" s="10">
        <v>2.4</v>
      </c>
      <c r="H44" s="7">
        <v>75</v>
      </c>
      <c r="I44" s="1">
        <v>1601009901</v>
      </c>
      <c r="J44" s="1" t="s">
        <v>157</v>
      </c>
      <c r="K44" s="5">
        <f t="shared" si="1"/>
        <v>147.66399999999999</v>
      </c>
      <c r="L44" s="11">
        <v>369.15999999999997</v>
      </c>
      <c r="M44" s="11">
        <v>293.8</v>
      </c>
      <c r="N44" s="32">
        <v>0</v>
      </c>
      <c r="O44" s="32">
        <f t="shared" si="0"/>
        <v>0</v>
      </c>
    </row>
    <row r="45" spans="1:15" ht="15" customHeight="1" x14ac:dyDescent="0.25">
      <c r="A45" s="14">
        <v>1010029770</v>
      </c>
      <c r="B45" s="15" t="s">
        <v>215</v>
      </c>
      <c r="C45" s="2" t="s">
        <v>105</v>
      </c>
      <c r="D45" s="9" t="s">
        <v>10</v>
      </c>
      <c r="E45" s="7" t="s">
        <v>11</v>
      </c>
      <c r="F45" s="10">
        <v>0.28000000000000003</v>
      </c>
      <c r="G45" s="10">
        <v>1.68</v>
      </c>
      <c r="H45" s="7">
        <v>180</v>
      </c>
      <c r="I45" s="1">
        <v>1601009101</v>
      </c>
      <c r="J45" s="1" t="s">
        <v>158</v>
      </c>
      <c r="K45" s="5">
        <f t="shared" si="1"/>
        <v>186.95600000000002</v>
      </c>
      <c r="L45" s="11">
        <v>667.7</v>
      </c>
      <c r="M45" s="11">
        <v>607</v>
      </c>
      <c r="N45" s="32">
        <v>0</v>
      </c>
      <c r="O45" s="32">
        <f t="shared" si="0"/>
        <v>0</v>
      </c>
    </row>
    <row r="46" spans="1:15" ht="15" customHeight="1" x14ac:dyDescent="0.25">
      <c r="A46" s="7">
        <v>1010030289</v>
      </c>
      <c r="B46" s="8" t="s">
        <v>51</v>
      </c>
      <c r="C46" s="2" t="s">
        <v>110</v>
      </c>
      <c r="D46" s="9" t="s">
        <v>10</v>
      </c>
      <c r="E46" s="7" t="s">
        <v>11</v>
      </c>
      <c r="F46" s="10">
        <v>0.18</v>
      </c>
      <c r="G46" s="10">
        <v>1.8</v>
      </c>
      <c r="H46" s="7">
        <v>45</v>
      </c>
      <c r="I46" s="1">
        <v>1602491900</v>
      </c>
      <c r="J46" s="1" t="s">
        <v>159</v>
      </c>
      <c r="K46" s="5">
        <f t="shared" si="1"/>
        <v>124.74</v>
      </c>
      <c r="L46" s="11">
        <v>693</v>
      </c>
      <c r="M46" s="11">
        <v>630</v>
      </c>
      <c r="N46" s="32">
        <v>0</v>
      </c>
      <c r="O46" s="32">
        <f t="shared" si="0"/>
        <v>0</v>
      </c>
    </row>
    <row r="47" spans="1:15" ht="15" customHeight="1" x14ac:dyDescent="0.25">
      <c r="A47" s="7">
        <v>1010030636</v>
      </c>
      <c r="B47" s="8" t="s">
        <v>216</v>
      </c>
      <c r="C47" s="2" t="s">
        <v>105</v>
      </c>
      <c r="D47" s="9" t="s">
        <v>10</v>
      </c>
      <c r="E47" s="7" t="s">
        <v>11</v>
      </c>
      <c r="F47" s="10">
        <v>0.28000000000000003</v>
      </c>
      <c r="G47" s="10">
        <v>1.68</v>
      </c>
      <c r="H47" s="7">
        <v>150</v>
      </c>
      <c r="I47" s="1">
        <v>1601009101</v>
      </c>
      <c r="J47" s="1" t="s">
        <v>160</v>
      </c>
      <c r="K47" s="5">
        <f t="shared" si="1"/>
        <v>210.42560000000006</v>
      </c>
      <c r="L47" s="11">
        <v>751.5200000000001</v>
      </c>
      <c r="M47" s="11">
        <v>683.2</v>
      </c>
      <c r="N47" s="32">
        <v>0</v>
      </c>
      <c r="O47" s="32">
        <f t="shared" si="0"/>
        <v>0</v>
      </c>
    </row>
    <row r="48" spans="1:15" ht="15" customHeight="1" x14ac:dyDescent="0.25">
      <c r="A48" s="16">
        <v>1010030635</v>
      </c>
      <c r="B48" s="17" t="s">
        <v>52</v>
      </c>
      <c r="C48" s="2" t="s">
        <v>104</v>
      </c>
      <c r="D48" s="9" t="s">
        <v>10</v>
      </c>
      <c r="E48" s="7" t="s">
        <v>11</v>
      </c>
      <c r="F48" s="10">
        <v>0.35</v>
      </c>
      <c r="G48" s="10">
        <v>2.1</v>
      </c>
      <c r="H48" s="7">
        <v>75</v>
      </c>
      <c r="I48" s="1">
        <v>1601009901</v>
      </c>
      <c r="J48" s="1" t="s">
        <v>161</v>
      </c>
      <c r="K48" s="5">
        <f t="shared" si="1"/>
        <v>94.479000000000013</v>
      </c>
      <c r="L48" s="11">
        <v>269.94000000000005</v>
      </c>
      <c r="M48" s="11">
        <v>245.4</v>
      </c>
      <c r="N48" s="32">
        <v>0</v>
      </c>
      <c r="O48" s="32">
        <f t="shared" si="0"/>
        <v>0</v>
      </c>
    </row>
    <row r="49" spans="1:16" ht="15" customHeight="1" x14ac:dyDescent="0.25">
      <c r="A49" s="7">
        <v>1010023762</v>
      </c>
      <c r="B49" s="8" t="s">
        <v>53</v>
      </c>
      <c r="C49" s="2" t="s">
        <v>110</v>
      </c>
      <c r="D49" s="9" t="s">
        <v>10</v>
      </c>
      <c r="E49" s="7" t="s">
        <v>11</v>
      </c>
      <c r="F49" s="10">
        <v>0.1</v>
      </c>
      <c r="G49" s="10">
        <v>1</v>
      </c>
      <c r="H49" s="7">
        <v>30</v>
      </c>
      <c r="I49" s="1">
        <v>1601009901</v>
      </c>
      <c r="J49" s="1" t="s">
        <v>162</v>
      </c>
      <c r="K49" s="5">
        <f t="shared" si="1"/>
        <v>53.042000000000009</v>
      </c>
      <c r="L49" s="11">
        <v>530.42000000000007</v>
      </c>
      <c r="M49" s="11">
        <v>482.2</v>
      </c>
      <c r="N49" s="32">
        <v>0</v>
      </c>
      <c r="O49" s="32">
        <f t="shared" si="0"/>
        <v>0</v>
      </c>
    </row>
    <row r="50" spans="1:16" ht="15" customHeight="1" x14ac:dyDescent="0.25">
      <c r="A50" s="61">
        <v>1010033332</v>
      </c>
      <c r="B50" s="62" t="s">
        <v>228</v>
      </c>
      <c r="C50" s="2" t="s">
        <v>105</v>
      </c>
      <c r="D50" s="9" t="s">
        <v>10</v>
      </c>
      <c r="E50" s="7" t="s">
        <v>11</v>
      </c>
      <c r="F50" s="23">
        <v>0.3</v>
      </c>
      <c r="G50" s="23">
        <f>0.3*6</f>
        <v>1.7999999999999998</v>
      </c>
      <c r="H50" s="7">
        <v>150</v>
      </c>
      <c r="I50" s="1">
        <v>1601009901</v>
      </c>
      <c r="J50" s="63">
        <v>46700029452499</v>
      </c>
      <c r="K50" s="5">
        <f t="shared" si="1"/>
        <v>272.91000000000003</v>
      </c>
      <c r="L50" s="11">
        <v>909.7</v>
      </c>
      <c r="M50" s="11">
        <v>767.12</v>
      </c>
      <c r="N50" s="32"/>
      <c r="O50" s="32"/>
      <c r="P50" t="s">
        <v>230</v>
      </c>
    </row>
    <row r="51" spans="1:16" ht="15" customHeight="1" x14ac:dyDescent="0.25">
      <c r="A51" s="61">
        <v>1010033333</v>
      </c>
      <c r="B51" s="62" t="s">
        <v>229</v>
      </c>
      <c r="C51" s="2" t="s">
        <v>105</v>
      </c>
      <c r="D51" s="9" t="s">
        <v>10</v>
      </c>
      <c r="E51" s="7" t="s">
        <v>11</v>
      </c>
      <c r="F51" s="10">
        <v>0.28000000000000003</v>
      </c>
      <c r="G51" s="10">
        <f>0.28*6</f>
        <v>1.6800000000000002</v>
      </c>
      <c r="H51" s="7">
        <v>150</v>
      </c>
      <c r="I51" s="1">
        <v>1601009901</v>
      </c>
      <c r="J51" s="63">
        <v>46401067241879</v>
      </c>
      <c r="K51" s="5">
        <f t="shared" si="1"/>
        <v>254.71600000000004</v>
      </c>
      <c r="L51" s="11">
        <v>909.7</v>
      </c>
      <c r="M51" s="11">
        <v>767.12</v>
      </c>
      <c r="N51" s="32">
        <v>0</v>
      </c>
      <c r="O51" s="32">
        <f t="shared" ref="O51:O69" si="2">N51*G51</f>
        <v>0</v>
      </c>
      <c r="P51" t="s">
        <v>231</v>
      </c>
    </row>
    <row r="52" spans="1:16" ht="15" customHeight="1" x14ac:dyDescent="0.25">
      <c r="A52" s="12">
        <v>1010017262</v>
      </c>
      <c r="B52" s="13" t="s">
        <v>54</v>
      </c>
      <c r="C52" s="2" t="s">
        <v>111</v>
      </c>
      <c r="D52" s="18" t="s">
        <v>55</v>
      </c>
      <c r="E52" s="7" t="s">
        <v>11</v>
      </c>
      <c r="F52" s="10">
        <v>0.13</v>
      </c>
      <c r="G52" s="10">
        <v>0.78</v>
      </c>
      <c r="H52" s="7">
        <v>45</v>
      </c>
      <c r="I52" s="1">
        <v>1602493000</v>
      </c>
      <c r="J52" s="1" t="s">
        <v>163</v>
      </c>
      <c r="K52" s="5">
        <f t="shared" si="1"/>
        <v>78.321100000000015</v>
      </c>
      <c r="L52" s="11">
        <v>602.47000000000014</v>
      </c>
      <c r="M52" s="11">
        <v>547.70000000000005</v>
      </c>
      <c r="N52" s="32">
        <v>0</v>
      </c>
      <c r="O52" s="32">
        <f t="shared" si="2"/>
        <v>0</v>
      </c>
    </row>
    <row r="53" spans="1:16" ht="15" customHeight="1" x14ac:dyDescent="0.25">
      <c r="A53" s="12">
        <v>1010017607</v>
      </c>
      <c r="B53" s="13" t="s">
        <v>56</v>
      </c>
      <c r="C53" s="2" t="s">
        <v>111</v>
      </c>
      <c r="D53" s="18" t="s">
        <v>55</v>
      </c>
      <c r="E53" s="7" t="s">
        <v>11</v>
      </c>
      <c r="F53" s="10">
        <v>0.13</v>
      </c>
      <c r="G53" s="10">
        <v>0.78</v>
      </c>
      <c r="H53" s="7">
        <v>45</v>
      </c>
      <c r="I53" s="1">
        <v>1602493000</v>
      </c>
      <c r="J53" s="1" t="s">
        <v>164</v>
      </c>
      <c r="K53" s="5">
        <f t="shared" si="1"/>
        <v>78.650000000000006</v>
      </c>
      <c r="L53" s="11">
        <v>605</v>
      </c>
      <c r="M53" s="11">
        <v>550</v>
      </c>
      <c r="N53" s="32">
        <v>0</v>
      </c>
      <c r="O53" s="32">
        <f t="shared" si="2"/>
        <v>0</v>
      </c>
    </row>
    <row r="54" spans="1:16" ht="15" customHeight="1" x14ac:dyDescent="0.25">
      <c r="A54" s="7">
        <v>1010030908</v>
      </c>
      <c r="B54" s="19" t="s">
        <v>57</v>
      </c>
      <c r="C54" s="2" t="s">
        <v>106</v>
      </c>
      <c r="D54" s="9" t="s">
        <v>10</v>
      </c>
      <c r="E54" s="7" t="s">
        <v>11</v>
      </c>
      <c r="F54" s="10">
        <v>0.1</v>
      </c>
      <c r="G54" s="10">
        <v>1</v>
      </c>
      <c r="H54" s="7">
        <v>55</v>
      </c>
      <c r="I54" s="1">
        <v>1601009901</v>
      </c>
      <c r="J54" s="1" t="s">
        <v>165</v>
      </c>
      <c r="K54" s="5">
        <f t="shared" si="1"/>
        <v>73.876000000000019</v>
      </c>
      <c r="L54" s="11">
        <v>738.7600000000001</v>
      </c>
      <c r="M54" s="11">
        <v>671.6</v>
      </c>
      <c r="N54" s="32">
        <v>0</v>
      </c>
      <c r="O54" s="32">
        <f t="shared" si="2"/>
        <v>0</v>
      </c>
    </row>
    <row r="55" spans="1:16" ht="15" customHeight="1" x14ac:dyDescent="0.25">
      <c r="A55" s="7">
        <v>1010030909</v>
      </c>
      <c r="B55" s="19" t="s">
        <v>58</v>
      </c>
      <c r="C55" s="2" t="s">
        <v>106</v>
      </c>
      <c r="D55" s="9" t="s">
        <v>10</v>
      </c>
      <c r="E55" s="7" t="s">
        <v>11</v>
      </c>
      <c r="F55" s="10">
        <v>0.1</v>
      </c>
      <c r="G55" s="10">
        <v>1</v>
      </c>
      <c r="H55" s="7">
        <v>55</v>
      </c>
      <c r="I55" s="1">
        <v>1601009901</v>
      </c>
      <c r="J55" s="1" t="s">
        <v>166</v>
      </c>
      <c r="K55" s="5">
        <f t="shared" si="1"/>
        <v>73.876000000000019</v>
      </c>
      <c r="L55" s="11">
        <v>738.7600000000001</v>
      </c>
      <c r="M55" s="11">
        <v>671.6</v>
      </c>
      <c r="N55" s="32">
        <v>0</v>
      </c>
      <c r="O55" s="32">
        <f t="shared" si="2"/>
        <v>0</v>
      </c>
    </row>
    <row r="56" spans="1:16" ht="15" customHeight="1" x14ac:dyDescent="0.25">
      <c r="A56" s="7">
        <v>1010031028</v>
      </c>
      <c r="B56" s="8" t="s">
        <v>59</v>
      </c>
      <c r="C56" s="2" t="s">
        <v>104</v>
      </c>
      <c r="D56" s="9" t="s">
        <v>10</v>
      </c>
      <c r="E56" s="7" t="s">
        <v>11</v>
      </c>
      <c r="F56" s="10">
        <v>0.4</v>
      </c>
      <c r="G56" s="10">
        <v>2.4</v>
      </c>
      <c r="H56" s="7">
        <v>75</v>
      </c>
      <c r="I56" s="1">
        <v>1601009901</v>
      </c>
      <c r="J56" s="37" t="s">
        <v>208</v>
      </c>
      <c r="K56" s="5">
        <f t="shared" si="1"/>
        <v>85.624000000000009</v>
      </c>
      <c r="L56" s="11">
        <v>214.06</v>
      </c>
      <c r="M56" s="11">
        <v>194.6</v>
      </c>
      <c r="N56" s="32">
        <v>0</v>
      </c>
      <c r="O56" s="32">
        <f t="shared" si="2"/>
        <v>0</v>
      </c>
    </row>
    <row r="57" spans="1:16" ht="15" customHeight="1" x14ac:dyDescent="0.25">
      <c r="A57" s="7">
        <v>1010031030</v>
      </c>
      <c r="B57" s="8" t="s">
        <v>60</v>
      </c>
      <c r="C57" s="2" t="s">
        <v>113</v>
      </c>
      <c r="D57" s="9" t="s">
        <v>10</v>
      </c>
      <c r="E57" s="7" t="s">
        <v>14</v>
      </c>
      <c r="F57" s="10">
        <v>1</v>
      </c>
      <c r="G57" s="10">
        <v>2</v>
      </c>
      <c r="H57" s="7">
        <v>45</v>
      </c>
      <c r="I57" s="1">
        <v>1601009901</v>
      </c>
      <c r="J57" s="37" t="s">
        <v>207</v>
      </c>
      <c r="K57" s="5">
        <f t="shared" si="1"/>
        <v>320.54000000000002</v>
      </c>
      <c r="L57" s="11">
        <v>320.54000000000002</v>
      </c>
      <c r="M57" s="11">
        <v>291.39999999999998</v>
      </c>
      <c r="N57" s="32">
        <v>0</v>
      </c>
      <c r="O57" s="32">
        <f t="shared" si="2"/>
        <v>0</v>
      </c>
    </row>
    <row r="58" spans="1:16" ht="15" customHeight="1" x14ac:dyDescent="0.25">
      <c r="A58" s="7">
        <v>1010030600</v>
      </c>
      <c r="B58" s="8" t="s">
        <v>61</v>
      </c>
      <c r="C58" s="2" t="s">
        <v>107</v>
      </c>
      <c r="D58" s="9" t="s">
        <v>10</v>
      </c>
      <c r="E58" s="7" t="s">
        <v>11</v>
      </c>
      <c r="F58" s="10">
        <v>0.26</v>
      </c>
      <c r="G58" s="7">
        <v>1.56</v>
      </c>
      <c r="H58" s="7">
        <v>55</v>
      </c>
      <c r="I58" s="1">
        <v>1601009901</v>
      </c>
      <c r="J58" s="1" t="s">
        <v>167</v>
      </c>
      <c r="K58" s="5">
        <f t="shared" si="1"/>
        <v>121.63580000000002</v>
      </c>
      <c r="L58" s="11">
        <v>467.83000000000004</v>
      </c>
      <c r="M58" s="11">
        <v>425.3</v>
      </c>
      <c r="N58" s="32">
        <v>0</v>
      </c>
      <c r="O58" s="32">
        <f t="shared" si="2"/>
        <v>0</v>
      </c>
    </row>
    <row r="59" spans="1:16" ht="15" customHeight="1" x14ac:dyDescent="0.25">
      <c r="A59" s="7">
        <v>1010030939</v>
      </c>
      <c r="B59" s="8" t="s">
        <v>62</v>
      </c>
      <c r="C59" s="2" t="s">
        <v>107</v>
      </c>
      <c r="D59" s="9" t="s">
        <v>10</v>
      </c>
      <c r="E59" s="7" t="s">
        <v>11</v>
      </c>
      <c r="F59" s="10">
        <v>0.26</v>
      </c>
      <c r="G59" s="7">
        <v>1.56</v>
      </c>
      <c r="H59" s="7">
        <v>55</v>
      </c>
      <c r="I59" s="1">
        <v>1601009909</v>
      </c>
      <c r="J59" s="1" t="s">
        <v>168</v>
      </c>
      <c r="K59" s="5">
        <f t="shared" si="1"/>
        <v>128.3854</v>
      </c>
      <c r="L59" s="11">
        <v>493.79</v>
      </c>
      <c r="M59" s="11">
        <v>448.9</v>
      </c>
      <c r="N59" s="32">
        <v>0</v>
      </c>
      <c r="O59" s="32">
        <f t="shared" si="2"/>
        <v>0</v>
      </c>
    </row>
    <row r="60" spans="1:16" ht="15" customHeight="1" x14ac:dyDescent="0.25">
      <c r="A60" s="7">
        <v>1010031149</v>
      </c>
      <c r="B60" s="8" t="s">
        <v>63</v>
      </c>
      <c r="C60" s="2" t="s">
        <v>113</v>
      </c>
      <c r="D60" s="9" t="s">
        <v>10</v>
      </c>
      <c r="E60" s="7" t="s">
        <v>11</v>
      </c>
      <c r="F60" s="10">
        <v>0.35</v>
      </c>
      <c r="G60" s="10">
        <v>2.1</v>
      </c>
      <c r="H60" s="7">
        <v>45</v>
      </c>
      <c r="I60" s="1">
        <v>1601009901</v>
      </c>
      <c r="J60" s="1" t="s">
        <v>169</v>
      </c>
      <c r="K60" s="5">
        <f t="shared" si="1"/>
        <v>123.85449999999999</v>
      </c>
      <c r="L60" s="11">
        <v>353.87</v>
      </c>
      <c r="M60" s="11">
        <v>321.7</v>
      </c>
      <c r="N60" s="32">
        <v>0</v>
      </c>
      <c r="O60" s="32">
        <f t="shared" si="2"/>
        <v>0</v>
      </c>
    </row>
    <row r="61" spans="1:16" ht="15" customHeight="1" x14ac:dyDescent="0.25">
      <c r="A61" s="20">
        <v>1010031142</v>
      </c>
      <c r="B61" s="8" t="s">
        <v>64</v>
      </c>
      <c r="C61" s="2" t="s">
        <v>113</v>
      </c>
      <c r="D61" s="9" t="s">
        <v>10</v>
      </c>
      <c r="E61" s="7" t="s">
        <v>11</v>
      </c>
      <c r="F61" s="10">
        <v>0.35</v>
      </c>
      <c r="G61" s="10">
        <v>2.1</v>
      </c>
      <c r="H61" s="7">
        <v>45</v>
      </c>
      <c r="I61" s="1">
        <v>1601009901</v>
      </c>
      <c r="J61" s="1" t="s">
        <v>170</v>
      </c>
      <c r="K61" s="5">
        <f t="shared" si="1"/>
        <v>117.04</v>
      </c>
      <c r="L61" s="11">
        <v>334.40000000000003</v>
      </c>
      <c r="M61" s="11">
        <v>304</v>
      </c>
      <c r="N61" s="32">
        <v>0</v>
      </c>
      <c r="O61" s="32">
        <f t="shared" si="2"/>
        <v>0</v>
      </c>
    </row>
    <row r="62" spans="1:16" ht="15" customHeight="1" x14ac:dyDescent="0.25">
      <c r="A62" s="20">
        <v>1010031145</v>
      </c>
      <c r="B62" s="8" t="s">
        <v>65</v>
      </c>
      <c r="C62" s="2" t="s">
        <v>113</v>
      </c>
      <c r="D62" s="9" t="s">
        <v>10</v>
      </c>
      <c r="E62" s="7" t="s">
        <v>11</v>
      </c>
      <c r="F62" s="10">
        <v>0.4</v>
      </c>
      <c r="G62" s="10">
        <v>2.4000000000000004</v>
      </c>
      <c r="H62" s="7">
        <v>45</v>
      </c>
      <c r="I62" s="1">
        <v>1601009901</v>
      </c>
      <c r="J62" s="1" t="s">
        <v>171</v>
      </c>
      <c r="K62" s="5">
        <f t="shared" si="1"/>
        <v>132.39600000000002</v>
      </c>
      <c r="L62" s="11">
        <v>330.99</v>
      </c>
      <c r="M62" s="11">
        <v>300.89999999999998</v>
      </c>
      <c r="N62" s="32">
        <v>0</v>
      </c>
      <c r="O62" s="32">
        <f t="shared" si="2"/>
        <v>0</v>
      </c>
    </row>
    <row r="63" spans="1:16" ht="15" customHeight="1" x14ac:dyDescent="0.25">
      <c r="A63" s="7">
        <v>1010031141</v>
      </c>
      <c r="B63" s="8" t="s">
        <v>66</v>
      </c>
      <c r="C63" s="2" t="s">
        <v>113</v>
      </c>
      <c r="D63" s="9" t="s">
        <v>10</v>
      </c>
      <c r="E63" s="7" t="s">
        <v>14</v>
      </c>
      <c r="F63" s="10">
        <v>1</v>
      </c>
      <c r="G63" s="10">
        <v>2</v>
      </c>
      <c r="H63" s="7">
        <v>45</v>
      </c>
      <c r="I63" s="1">
        <v>1601009901</v>
      </c>
      <c r="J63" s="37" t="s">
        <v>210</v>
      </c>
      <c r="K63" s="5">
        <f t="shared" si="1"/>
        <v>297.65999999999997</v>
      </c>
      <c r="L63" s="11">
        <v>297.65999999999997</v>
      </c>
      <c r="M63" s="11">
        <v>270.59999999999997</v>
      </c>
      <c r="N63" s="32">
        <v>0</v>
      </c>
      <c r="O63" s="32">
        <f t="shared" si="2"/>
        <v>0</v>
      </c>
    </row>
    <row r="64" spans="1:16" ht="15" customHeight="1" x14ac:dyDescent="0.25">
      <c r="A64" s="21">
        <v>1010031330</v>
      </c>
      <c r="B64" s="9" t="s">
        <v>67</v>
      </c>
      <c r="C64" s="2" t="s">
        <v>110</v>
      </c>
      <c r="D64" s="9" t="s">
        <v>10</v>
      </c>
      <c r="E64" s="7" t="s">
        <v>11</v>
      </c>
      <c r="F64" s="22">
        <v>0.1</v>
      </c>
      <c r="G64" s="22">
        <v>1</v>
      </c>
      <c r="H64" s="7">
        <v>90</v>
      </c>
      <c r="I64" s="1">
        <v>1601009901</v>
      </c>
      <c r="J64" s="1" t="s">
        <v>172</v>
      </c>
      <c r="K64" s="5">
        <f t="shared" si="1"/>
        <v>101.77200000000002</v>
      </c>
      <c r="L64" s="11">
        <v>1017.7200000000001</v>
      </c>
      <c r="M64" s="11">
        <v>925.2</v>
      </c>
      <c r="N64" s="32">
        <v>0</v>
      </c>
      <c r="O64" s="32">
        <f t="shared" si="2"/>
        <v>0</v>
      </c>
    </row>
    <row r="65" spans="1:15" ht="15" customHeight="1" x14ac:dyDescent="0.25">
      <c r="A65" s="21">
        <v>1010031137</v>
      </c>
      <c r="B65" s="9" t="s">
        <v>68</v>
      </c>
      <c r="C65" s="2" t="s">
        <v>107</v>
      </c>
      <c r="D65" s="9" t="s">
        <v>10</v>
      </c>
      <c r="E65" s="7" t="s">
        <v>11</v>
      </c>
      <c r="F65" s="22">
        <v>0.3</v>
      </c>
      <c r="G65" s="22">
        <v>1.7999999999999998</v>
      </c>
      <c r="H65" s="7">
        <v>55</v>
      </c>
      <c r="I65" s="1">
        <v>1601009901</v>
      </c>
      <c r="J65" s="1" t="s">
        <v>173</v>
      </c>
      <c r="K65" s="5">
        <f t="shared" si="1"/>
        <v>181.76400000000004</v>
      </c>
      <c r="L65" s="11">
        <v>605.88000000000011</v>
      </c>
      <c r="M65" s="11">
        <v>550.80000000000007</v>
      </c>
      <c r="N65" s="32">
        <v>0</v>
      </c>
      <c r="O65" s="32">
        <f t="shared" si="2"/>
        <v>0</v>
      </c>
    </row>
    <row r="66" spans="1:15" ht="15" customHeight="1" x14ac:dyDescent="0.25">
      <c r="A66" s="21">
        <v>1010031138</v>
      </c>
      <c r="B66" s="9" t="s">
        <v>69</v>
      </c>
      <c r="C66" s="2" t="s">
        <v>107</v>
      </c>
      <c r="D66" s="9" t="s">
        <v>10</v>
      </c>
      <c r="E66" s="7" t="s">
        <v>11</v>
      </c>
      <c r="F66" s="22">
        <v>0.3</v>
      </c>
      <c r="G66" s="22">
        <v>1.7999999999999998</v>
      </c>
      <c r="H66" s="7">
        <v>55</v>
      </c>
      <c r="I66" s="1">
        <v>1601009901</v>
      </c>
      <c r="J66" s="1" t="s">
        <v>174</v>
      </c>
      <c r="K66" s="5">
        <f t="shared" si="1"/>
        <v>181.76400000000004</v>
      </c>
      <c r="L66" s="11">
        <v>605.88000000000011</v>
      </c>
      <c r="M66" s="11">
        <v>550.80000000000007</v>
      </c>
      <c r="N66" s="32">
        <v>0</v>
      </c>
      <c r="O66" s="32">
        <f t="shared" si="2"/>
        <v>0</v>
      </c>
    </row>
    <row r="67" spans="1:15" ht="14.25" customHeight="1" x14ac:dyDescent="0.25">
      <c r="A67" s="21">
        <v>1010031327</v>
      </c>
      <c r="B67" s="18" t="s">
        <v>70</v>
      </c>
      <c r="C67" s="2" t="s">
        <v>113</v>
      </c>
      <c r="D67" s="9" t="s">
        <v>10</v>
      </c>
      <c r="E67" s="7" t="s">
        <v>11</v>
      </c>
      <c r="F67" s="22">
        <v>0.35</v>
      </c>
      <c r="G67" s="22">
        <v>2.0999999999999996</v>
      </c>
      <c r="H67" s="7">
        <v>45</v>
      </c>
      <c r="I67" s="1">
        <v>1601009901</v>
      </c>
      <c r="J67" s="1" t="s">
        <v>175</v>
      </c>
      <c r="K67" s="5">
        <f t="shared" ref="K67:K104" si="3">L67*F67</f>
        <v>103.21849999999998</v>
      </c>
      <c r="L67" s="11">
        <v>294.90999999999997</v>
      </c>
      <c r="M67" s="11">
        <v>268.09999999999997</v>
      </c>
      <c r="N67" s="32">
        <v>0</v>
      </c>
      <c r="O67" s="32">
        <f t="shared" si="2"/>
        <v>0</v>
      </c>
    </row>
    <row r="68" spans="1:15" ht="13.5" customHeight="1" x14ac:dyDescent="0.25">
      <c r="A68" s="21">
        <v>1010030995</v>
      </c>
      <c r="B68" s="18" t="s">
        <v>71</v>
      </c>
      <c r="C68" s="2" t="s">
        <v>113</v>
      </c>
      <c r="D68" s="9" t="s">
        <v>10</v>
      </c>
      <c r="E68" s="7" t="s">
        <v>14</v>
      </c>
      <c r="F68" s="22">
        <v>1</v>
      </c>
      <c r="G68" s="22">
        <v>2</v>
      </c>
      <c r="H68" s="7">
        <v>45</v>
      </c>
      <c r="I68" s="1">
        <v>1601009901</v>
      </c>
      <c r="J68" s="37" t="s">
        <v>211</v>
      </c>
      <c r="K68" s="5">
        <f t="shared" si="3"/>
        <v>241.34000000000003</v>
      </c>
      <c r="L68" s="11">
        <v>241.34000000000003</v>
      </c>
      <c r="M68" s="11">
        <v>219.4</v>
      </c>
      <c r="N68" s="32">
        <v>0</v>
      </c>
      <c r="O68" s="32">
        <f t="shared" si="2"/>
        <v>0</v>
      </c>
    </row>
    <row r="69" spans="1:15" s="24" customFormat="1" ht="15" customHeight="1" x14ac:dyDescent="0.2">
      <c r="A69" s="21">
        <v>1010030598</v>
      </c>
      <c r="B69" s="18" t="s">
        <v>72</v>
      </c>
      <c r="C69" s="2" t="s">
        <v>107</v>
      </c>
      <c r="D69" s="9" t="s">
        <v>10</v>
      </c>
      <c r="E69" s="7" t="s">
        <v>11</v>
      </c>
      <c r="F69" s="23">
        <v>0.25</v>
      </c>
      <c r="G69" s="23">
        <v>2</v>
      </c>
      <c r="H69" s="7">
        <v>55</v>
      </c>
      <c r="I69" s="1">
        <v>1601009901</v>
      </c>
      <c r="J69" s="1" t="s">
        <v>176</v>
      </c>
      <c r="K69" s="5">
        <f t="shared" si="3"/>
        <v>122.89750000000001</v>
      </c>
      <c r="L69" s="11">
        <v>491.59000000000003</v>
      </c>
      <c r="M69" s="11">
        <v>446.9</v>
      </c>
      <c r="N69" s="32">
        <v>0</v>
      </c>
      <c r="O69" s="32">
        <f t="shared" si="2"/>
        <v>0</v>
      </c>
    </row>
    <row r="70" spans="1:15" s="24" customFormat="1" ht="15" customHeight="1" x14ac:dyDescent="0.2">
      <c r="A70" s="53">
        <v>1010027653</v>
      </c>
      <c r="B70" s="54" t="s">
        <v>227</v>
      </c>
      <c r="C70" s="2" t="s">
        <v>107</v>
      </c>
      <c r="D70" s="9" t="s">
        <v>10</v>
      </c>
      <c r="E70" s="7" t="s">
        <v>11</v>
      </c>
      <c r="F70" s="23">
        <v>0.3</v>
      </c>
      <c r="G70" s="23">
        <v>1.8</v>
      </c>
      <c r="H70" s="7">
        <v>55</v>
      </c>
      <c r="I70" s="1">
        <v>1601009901</v>
      </c>
      <c r="J70" s="63">
        <v>4640106723845</v>
      </c>
      <c r="K70" s="5">
        <f t="shared" si="3"/>
        <v>146.916</v>
      </c>
      <c r="L70" s="11">
        <f>445.2*1.1</f>
        <v>489.72</v>
      </c>
      <c r="M70" s="11">
        <v>367.87</v>
      </c>
      <c r="N70" s="32"/>
      <c r="O70" s="32"/>
    </row>
    <row r="71" spans="1:15" s="24" customFormat="1" ht="15" customHeight="1" x14ac:dyDescent="0.2">
      <c r="A71" s="67">
        <v>1010032953</v>
      </c>
      <c r="B71" s="68" t="s">
        <v>232</v>
      </c>
      <c r="C71" s="69" t="str">
        <f>VLOOKUP([1]!Прайс2кв[[#This Row],[Артикул]],'[1]Автоподгрузка НСИ'!A:F,6,0)</f>
        <v>ВАРЕНО-КОПЧЕНАЯ</v>
      </c>
      <c r="D71" s="70" t="s">
        <v>10</v>
      </c>
      <c r="E71" s="71" t="s">
        <v>11</v>
      </c>
      <c r="F71" s="72">
        <v>0.3</v>
      </c>
      <c r="G71" s="72">
        <v>1.7999999999999998</v>
      </c>
      <c r="H71" s="73">
        <f>VLOOKUP([1]!Прайс2кв[[#This Row],[Артикул]],'[1]Автоподгрузка НСИ'!A:C,3,0)</f>
        <v>55</v>
      </c>
      <c r="I71" s="73" t="str">
        <f>VLOOKUP([1]!Прайс2кв[[#This Row],[Артикул]],'[1]Автоподгрузка НСИ'!A:B,2,0)</f>
        <v>1601009901</v>
      </c>
      <c r="J71" s="76">
        <v>4640106725580</v>
      </c>
      <c r="K71" s="5">
        <f t="shared" si="3"/>
        <v>132</v>
      </c>
      <c r="L71" s="66">
        <v>440</v>
      </c>
      <c r="M71" s="66">
        <v>328.05</v>
      </c>
      <c r="N71" s="74"/>
      <c r="O71" s="74"/>
    </row>
    <row r="72" spans="1:15" s="24" customFormat="1" ht="15" customHeight="1" x14ac:dyDescent="0.2">
      <c r="A72" s="21">
        <v>1010030745</v>
      </c>
      <c r="B72" s="18" t="s">
        <v>73</v>
      </c>
      <c r="C72" s="2" t="s">
        <v>107</v>
      </c>
      <c r="D72" s="9" t="s">
        <v>10</v>
      </c>
      <c r="E72" s="7" t="s">
        <v>11</v>
      </c>
      <c r="F72" s="23">
        <v>0.25</v>
      </c>
      <c r="G72" s="23">
        <v>2</v>
      </c>
      <c r="H72" s="7">
        <v>55</v>
      </c>
      <c r="I72" s="1">
        <v>1601009901</v>
      </c>
      <c r="J72" s="1" t="s">
        <v>177</v>
      </c>
      <c r="K72" s="5">
        <f t="shared" si="3"/>
        <v>108.57000000000001</v>
      </c>
      <c r="L72" s="11">
        <v>434.28000000000003</v>
      </c>
      <c r="M72" s="11">
        <v>394.8</v>
      </c>
      <c r="N72" s="32">
        <v>0</v>
      </c>
      <c r="O72" s="32">
        <f t="shared" ref="O72:O104" si="4">N72*G72</f>
        <v>0</v>
      </c>
    </row>
    <row r="73" spans="1:15" ht="15" customHeight="1" x14ac:dyDescent="0.25">
      <c r="A73" s="7">
        <v>1010030746</v>
      </c>
      <c r="B73" s="9" t="s">
        <v>74</v>
      </c>
      <c r="C73" s="2" t="s">
        <v>106</v>
      </c>
      <c r="D73" s="9" t="s">
        <v>10</v>
      </c>
      <c r="E73" s="7" t="s">
        <v>11</v>
      </c>
      <c r="F73" s="23">
        <v>0.25</v>
      </c>
      <c r="G73" s="23">
        <v>2</v>
      </c>
      <c r="H73" s="7">
        <v>55</v>
      </c>
      <c r="I73" s="1">
        <v>1601009901</v>
      </c>
      <c r="J73" s="1" t="s">
        <v>178</v>
      </c>
      <c r="K73" s="5">
        <f t="shared" si="3"/>
        <v>100.45750000000001</v>
      </c>
      <c r="L73" s="11">
        <v>401.83000000000004</v>
      </c>
      <c r="M73" s="11">
        <v>365.3</v>
      </c>
      <c r="N73" s="32">
        <v>0</v>
      </c>
      <c r="O73" s="32">
        <f t="shared" si="4"/>
        <v>0</v>
      </c>
    </row>
    <row r="74" spans="1:15" s="24" customFormat="1" ht="15" customHeight="1" x14ac:dyDescent="0.2">
      <c r="A74" s="21">
        <v>1010030118</v>
      </c>
      <c r="B74" s="25" t="s">
        <v>217</v>
      </c>
      <c r="C74" s="2" t="s">
        <v>105</v>
      </c>
      <c r="D74" s="9" t="s">
        <v>10</v>
      </c>
      <c r="E74" s="7" t="s">
        <v>11</v>
      </c>
      <c r="F74" s="23">
        <v>0.28000000000000003</v>
      </c>
      <c r="G74" s="26">
        <v>1.68</v>
      </c>
      <c r="H74" s="7">
        <v>180</v>
      </c>
      <c r="I74" s="1">
        <v>1601009101</v>
      </c>
      <c r="J74" s="1" t="s">
        <v>179</v>
      </c>
      <c r="K74" s="5">
        <f t="shared" si="3"/>
        <v>246.46160000000006</v>
      </c>
      <c r="L74" s="11">
        <v>880.22000000000014</v>
      </c>
      <c r="M74" s="11">
        <v>800.2</v>
      </c>
      <c r="N74" s="32">
        <v>0</v>
      </c>
      <c r="O74" s="32">
        <f t="shared" si="4"/>
        <v>0</v>
      </c>
    </row>
    <row r="75" spans="1:15" ht="15" customHeight="1" x14ac:dyDescent="0.25">
      <c r="A75" s="21">
        <v>1010031341</v>
      </c>
      <c r="B75" s="25" t="s">
        <v>75</v>
      </c>
      <c r="C75" s="2" t="s">
        <v>105</v>
      </c>
      <c r="D75" s="9" t="s">
        <v>10</v>
      </c>
      <c r="E75" s="7" t="s">
        <v>11</v>
      </c>
      <c r="F75" s="22">
        <v>0.1</v>
      </c>
      <c r="G75" s="22">
        <v>1</v>
      </c>
      <c r="H75" s="7">
        <v>120</v>
      </c>
      <c r="I75" s="1">
        <v>1601009101</v>
      </c>
      <c r="J75" s="1" t="s">
        <v>180</v>
      </c>
      <c r="K75" s="5">
        <f t="shared" si="3"/>
        <v>102.96000000000002</v>
      </c>
      <c r="L75" s="11">
        <v>1029.6000000000001</v>
      </c>
      <c r="M75" s="11">
        <v>936</v>
      </c>
      <c r="N75" s="32">
        <v>0</v>
      </c>
      <c r="O75" s="32">
        <f t="shared" si="4"/>
        <v>0</v>
      </c>
    </row>
    <row r="76" spans="1:15" ht="15" customHeight="1" x14ac:dyDescent="0.25">
      <c r="A76" s="21">
        <v>1010030370</v>
      </c>
      <c r="B76" s="25" t="s">
        <v>76</v>
      </c>
      <c r="C76" s="2" t="s">
        <v>111</v>
      </c>
      <c r="D76" s="9" t="s">
        <v>10</v>
      </c>
      <c r="E76" s="7" t="s">
        <v>11</v>
      </c>
      <c r="F76" s="22">
        <v>0.12</v>
      </c>
      <c r="G76" s="22">
        <v>0.72</v>
      </c>
      <c r="H76" s="7">
        <v>30</v>
      </c>
      <c r="I76" s="1">
        <v>1601009901</v>
      </c>
      <c r="J76" s="37" t="s">
        <v>212</v>
      </c>
      <c r="K76" s="5">
        <f t="shared" si="3"/>
        <v>73.721999999999994</v>
      </c>
      <c r="L76" s="11">
        <v>614.35</v>
      </c>
      <c r="M76" s="11">
        <v>558.5</v>
      </c>
      <c r="N76" s="32">
        <v>0</v>
      </c>
      <c r="O76" s="32">
        <f t="shared" si="4"/>
        <v>0</v>
      </c>
    </row>
    <row r="77" spans="1:15" ht="15" customHeight="1" x14ac:dyDescent="0.25">
      <c r="A77" s="21">
        <v>1010025037</v>
      </c>
      <c r="B77" s="9" t="s">
        <v>77</v>
      </c>
      <c r="C77" s="2" t="s">
        <v>114</v>
      </c>
      <c r="D77" s="18" t="s">
        <v>78</v>
      </c>
      <c r="E77" s="7" t="s">
        <v>11</v>
      </c>
      <c r="F77" s="22">
        <v>0.08</v>
      </c>
      <c r="G77" s="22">
        <v>0.48</v>
      </c>
      <c r="H77" s="7">
        <v>60</v>
      </c>
      <c r="I77" s="1">
        <v>1602491900</v>
      </c>
      <c r="J77" s="1" t="s">
        <v>181</v>
      </c>
      <c r="K77" s="5">
        <f t="shared" si="3"/>
        <v>107.14879999999999</v>
      </c>
      <c r="L77" s="11">
        <v>1339.36</v>
      </c>
      <c r="M77" s="11">
        <v>1217.5999999999999</v>
      </c>
      <c r="N77" s="32">
        <v>0</v>
      </c>
      <c r="O77" s="32">
        <f t="shared" si="4"/>
        <v>0</v>
      </c>
    </row>
    <row r="78" spans="1:15" ht="15" customHeight="1" x14ac:dyDescent="0.25">
      <c r="A78" s="27">
        <v>1010015950</v>
      </c>
      <c r="B78" s="28" t="s">
        <v>79</v>
      </c>
      <c r="C78" s="2" t="s">
        <v>113</v>
      </c>
      <c r="D78" s="9" t="s">
        <v>10</v>
      </c>
      <c r="E78" s="7" t="s">
        <v>11</v>
      </c>
      <c r="F78" s="22">
        <v>0.4</v>
      </c>
      <c r="G78" s="22">
        <v>2.4000000000000004</v>
      </c>
      <c r="H78" s="7">
        <v>30</v>
      </c>
      <c r="I78" s="1">
        <v>1601009901</v>
      </c>
      <c r="J78" s="1" t="s">
        <v>182</v>
      </c>
      <c r="K78" s="5">
        <f t="shared" si="3"/>
        <v>172.70000000000005</v>
      </c>
      <c r="L78" s="11">
        <v>431.75000000000006</v>
      </c>
      <c r="M78" s="11">
        <v>392.5</v>
      </c>
      <c r="N78" s="32">
        <v>0</v>
      </c>
      <c r="O78" s="32">
        <f t="shared" si="4"/>
        <v>0</v>
      </c>
    </row>
    <row r="79" spans="1:15" ht="15" customHeight="1" x14ac:dyDescent="0.25">
      <c r="A79" s="27">
        <v>1010015947</v>
      </c>
      <c r="B79" s="28" t="s">
        <v>80</v>
      </c>
      <c r="C79" s="2" t="s">
        <v>113</v>
      </c>
      <c r="D79" s="9" t="s">
        <v>10</v>
      </c>
      <c r="E79" s="7" t="s">
        <v>11</v>
      </c>
      <c r="F79" s="22">
        <v>0.35</v>
      </c>
      <c r="G79" s="22">
        <v>2.0999999999999996</v>
      </c>
      <c r="H79" s="7">
        <v>30</v>
      </c>
      <c r="I79" s="1">
        <v>1601009901</v>
      </c>
      <c r="J79" s="1" t="s">
        <v>183</v>
      </c>
      <c r="K79" s="5">
        <f t="shared" si="3"/>
        <v>150.76600000000002</v>
      </c>
      <c r="L79" s="11">
        <v>430.76000000000005</v>
      </c>
      <c r="M79" s="11">
        <v>391.6</v>
      </c>
      <c r="N79" s="32">
        <v>0</v>
      </c>
      <c r="O79" s="32">
        <f t="shared" si="4"/>
        <v>0</v>
      </c>
    </row>
    <row r="80" spans="1:15" ht="15" customHeight="1" x14ac:dyDescent="0.25">
      <c r="A80" s="27">
        <v>1010015949</v>
      </c>
      <c r="B80" s="28" t="s">
        <v>81</v>
      </c>
      <c r="C80" s="2" t="s">
        <v>113</v>
      </c>
      <c r="D80" s="9" t="s">
        <v>10</v>
      </c>
      <c r="E80" s="7" t="s">
        <v>11</v>
      </c>
      <c r="F80" s="22">
        <v>0.4</v>
      </c>
      <c r="G80" s="22">
        <v>2.4000000000000004</v>
      </c>
      <c r="H80" s="7">
        <v>30</v>
      </c>
      <c r="I80" s="1">
        <v>1601009901</v>
      </c>
      <c r="J80" s="1" t="s">
        <v>184</v>
      </c>
      <c r="K80" s="5">
        <f t="shared" si="3"/>
        <v>159.28000000000003</v>
      </c>
      <c r="L80" s="11">
        <v>398.20000000000005</v>
      </c>
      <c r="M80" s="11">
        <v>330.65999999999997</v>
      </c>
      <c r="N80" s="32">
        <v>0</v>
      </c>
      <c r="O80" s="32">
        <f t="shared" si="4"/>
        <v>0</v>
      </c>
    </row>
    <row r="81" spans="1:15" ht="15" customHeight="1" x14ac:dyDescent="0.25">
      <c r="A81" s="21">
        <v>1010030987</v>
      </c>
      <c r="B81" s="9" t="s">
        <v>82</v>
      </c>
      <c r="C81" s="2" t="s">
        <v>115</v>
      </c>
      <c r="D81" s="18" t="s">
        <v>78</v>
      </c>
      <c r="E81" s="7" t="s">
        <v>11</v>
      </c>
      <c r="F81" s="22">
        <v>0.35</v>
      </c>
      <c r="G81" s="22">
        <v>1.4</v>
      </c>
      <c r="H81" s="7">
        <v>912</v>
      </c>
      <c r="I81" s="1">
        <v>1602321900</v>
      </c>
      <c r="J81" s="1" t="s">
        <v>204</v>
      </c>
      <c r="K81" s="5">
        <f t="shared" si="3"/>
        <v>128.28200000000001</v>
      </c>
      <c r="L81" s="11">
        <v>366.52000000000004</v>
      </c>
      <c r="M81" s="11">
        <v>333.2</v>
      </c>
      <c r="N81" s="32">
        <v>0</v>
      </c>
      <c r="O81" s="32">
        <f t="shared" si="4"/>
        <v>0</v>
      </c>
    </row>
    <row r="82" spans="1:15" ht="15" customHeight="1" x14ac:dyDescent="0.25">
      <c r="A82" s="21">
        <v>1010030988</v>
      </c>
      <c r="B82" s="9" t="s">
        <v>83</v>
      </c>
      <c r="C82" s="2" t="s">
        <v>115</v>
      </c>
      <c r="D82" s="18" t="s">
        <v>78</v>
      </c>
      <c r="E82" s="7" t="s">
        <v>11</v>
      </c>
      <c r="F82" s="22">
        <v>0.35</v>
      </c>
      <c r="G82" s="22">
        <v>1.4</v>
      </c>
      <c r="H82" s="7">
        <v>1095</v>
      </c>
      <c r="I82" s="1">
        <v>1602493000</v>
      </c>
      <c r="J82" s="1" t="s">
        <v>205</v>
      </c>
      <c r="K82" s="5">
        <f t="shared" si="3"/>
        <v>164.31800000000001</v>
      </c>
      <c r="L82" s="11">
        <v>469.48000000000008</v>
      </c>
      <c r="M82" s="11">
        <v>426.8</v>
      </c>
      <c r="N82" s="32">
        <v>0</v>
      </c>
      <c r="O82" s="32">
        <f t="shared" si="4"/>
        <v>0</v>
      </c>
    </row>
    <row r="83" spans="1:15" ht="15" customHeight="1" x14ac:dyDescent="0.25">
      <c r="A83" s="21">
        <v>1010030989</v>
      </c>
      <c r="B83" s="9" t="s">
        <v>84</v>
      </c>
      <c r="C83" s="2" t="s">
        <v>115</v>
      </c>
      <c r="D83" s="18" t="s">
        <v>78</v>
      </c>
      <c r="E83" s="7" t="s">
        <v>11</v>
      </c>
      <c r="F83" s="22">
        <v>0.35</v>
      </c>
      <c r="G83" s="22">
        <v>1.4</v>
      </c>
      <c r="H83" s="7">
        <v>1095</v>
      </c>
      <c r="I83" s="1">
        <v>1602509501</v>
      </c>
      <c r="J83" s="1" t="s">
        <v>206</v>
      </c>
      <c r="K83" s="5">
        <f t="shared" si="3"/>
        <v>217.60200000000003</v>
      </c>
      <c r="L83" s="11">
        <v>621.72000000000014</v>
      </c>
      <c r="M83" s="11">
        <v>565.20000000000005</v>
      </c>
      <c r="N83" s="32">
        <v>0</v>
      </c>
      <c r="O83" s="32">
        <f t="shared" si="4"/>
        <v>0</v>
      </c>
    </row>
    <row r="84" spans="1:15" ht="15" customHeight="1" x14ac:dyDescent="0.25">
      <c r="A84" s="67">
        <v>1010033329</v>
      </c>
      <c r="B84" s="68" t="s">
        <v>233</v>
      </c>
      <c r="C84" s="69" t="str">
        <f>VLOOKUP([1]!Прайс2кв[[#This Row],[Артикул]],'[1]Автоподгрузка НСИ'!A:F,6,0)</f>
        <v>СОСИСКИ</v>
      </c>
      <c r="D84" s="70" t="s">
        <v>10</v>
      </c>
      <c r="E84" s="71" t="s">
        <v>11</v>
      </c>
      <c r="F84" s="72">
        <v>0.28000000000000003</v>
      </c>
      <c r="G84" s="72">
        <v>1.6800000000000002</v>
      </c>
      <c r="H84" s="73">
        <f>VLOOKUP([1]!Прайс2кв[[#This Row],[Артикул]],'[1]Автоподгрузка НСИ'!A:C,3,0)</f>
        <v>30</v>
      </c>
      <c r="I84" s="73" t="str">
        <f>VLOOKUP([1]!Прайс2кв[[#This Row],[Артикул]],'[1]Автоподгрузка НСИ'!A:B,2,0)</f>
        <v>1601009901</v>
      </c>
      <c r="J84" s="77">
        <v>4640106726334</v>
      </c>
      <c r="K84" s="5">
        <f>L84*F84</f>
        <v>180.48800000000003</v>
      </c>
      <c r="L84" s="79">
        <v>644.6</v>
      </c>
      <c r="M84" s="75">
        <v>586</v>
      </c>
      <c r="N84" s="74">
        <v>0</v>
      </c>
      <c r="O84" s="74">
        <f t="shared" si="4"/>
        <v>0</v>
      </c>
    </row>
    <row r="85" spans="1:15" ht="15" customHeight="1" x14ac:dyDescent="0.25">
      <c r="A85" s="21">
        <v>1010031576</v>
      </c>
      <c r="B85" s="9" t="s">
        <v>85</v>
      </c>
      <c r="C85" s="2" t="s">
        <v>110</v>
      </c>
      <c r="D85" s="9" t="s">
        <v>10</v>
      </c>
      <c r="E85" s="7" t="s">
        <v>11</v>
      </c>
      <c r="F85" s="22">
        <v>0.1</v>
      </c>
      <c r="G85" s="22">
        <v>1</v>
      </c>
      <c r="H85" s="7">
        <v>120</v>
      </c>
      <c r="I85" s="1">
        <v>1601009101</v>
      </c>
      <c r="J85" s="1" t="s">
        <v>185</v>
      </c>
      <c r="K85" s="5">
        <f t="shared" si="3"/>
        <v>78.694000000000017</v>
      </c>
      <c r="L85" s="11">
        <v>786.94000000000017</v>
      </c>
      <c r="M85" s="11">
        <v>677.7700000000001</v>
      </c>
      <c r="N85" s="32">
        <v>0</v>
      </c>
      <c r="O85" s="32">
        <f t="shared" si="4"/>
        <v>0</v>
      </c>
    </row>
    <row r="86" spans="1:15" ht="15" customHeight="1" x14ac:dyDescent="0.25">
      <c r="A86" s="21">
        <v>1010031574</v>
      </c>
      <c r="B86" s="9" t="s">
        <v>86</v>
      </c>
      <c r="C86" s="2" t="s">
        <v>110</v>
      </c>
      <c r="D86" s="9" t="s">
        <v>10</v>
      </c>
      <c r="E86" s="7" t="s">
        <v>11</v>
      </c>
      <c r="F86" s="22">
        <v>0.1</v>
      </c>
      <c r="G86" s="22">
        <v>1</v>
      </c>
      <c r="H86" s="7">
        <v>120</v>
      </c>
      <c r="I86" s="1">
        <v>1601009101</v>
      </c>
      <c r="J86" s="37" t="s">
        <v>189</v>
      </c>
      <c r="K86" s="5">
        <f t="shared" si="3"/>
        <v>89.980000000000018</v>
      </c>
      <c r="L86" s="11">
        <v>899.80000000000007</v>
      </c>
      <c r="M86" s="11">
        <v>818</v>
      </c>
      <c r="N86" s="32">
        <v>0</v>
      </c>
      <c r="O86" s="32">
        <f t="shared" si="4"/>
        <v>0</v>
      </c>
    </row>
    <row r="87" spans="1:15" ht="15" customHeight="1" x14ac:dyDescent="0.25">
      <c r="A87" s="21">
        <v>1010031575</v>
      </c>
      <c r="B87" s="9" t="s">
        <v>87</v>
      </c>
      <c r="C87" s="2" t="s">
        <v>110</v>
      </c>
      <c r="D87" s="9" t="s">
        <v>10</v>
      </c>
      <c r="E87" s="7" t="s">
        <v>11</v>
      </c>
      <c r="F87" s="22">
        <v>0.1</v>
      </c>
      <c r="G87" s="22">
        <v>1</v>
      </c>
      <c r="H87" s="7">
        <v>120</v>
      </c>
      <c r="I87" s="1">
        <v>1601009101</v>
      </c>
      <c r="J87" s="37" t="s">
        <v>190</v>
      </c>
      <c r="K87" s="5">
        <f t="shared" si="3"/>
        <v>92.114000000000033</v>
      </c>
      <c r="L87" s="11">
        <v>921.14000000000033</v>
      </c>
      <c r="M87" s="11">
        <v>837.4000000000002</v>
      </c>
      <c r="N87" s="32">
        <v>0</v>
      </c>
      <c r="O87" s="32">
        <f t="shared" si="4"/>
        <v>0</v>
      </c>
    </row>
    <row r="88" spans="1:15" ht="15" customHeight="1" x14ac:dyDescent="0.25">
      <c r="A88" s="21">
        <v>1010031847</v>
      </c>
      <c r="B88" s="9" t="s">
        <v>88</v>
      </c>
      <c r="C88" s="2" t="s">
        <v>107</v>
      </c>
      <c r="D88" s="9" t="s">
        <v>10</v>
      </c>
      <c r="E88" s="7" t="s">
        <v>11</v>
      </c>
      <c r="F88" s="22">
        <v>0.1</v>
      </c>
      <c r="G88" s="22">
        <v>1</v>
      </c>
      <c r="H88" s="7">
        <v>30</v>
      </c>
      <c r="I88" s="1">
        <v>1601009901</v>
      </c>
      <c r="J88" s="37" t="s">
        <v>213</v>
      </c>
      <c r="K88" s="5">
        <f t="shared" si="3"/>
        <v>58.817000000000007</v>
      </c>
      <c r="L88" s="11">
        <v>588.17000000000007</v>
      </c>
      <c r="M88" s="11">
        <v>534.70000000000005</v>
      </c>
      <c r="N88" s="32">
        <v>0</v>
      </c>
      <c r="O88" s="32">
        <f t="shared" si="4"/>
        <v>0</v>
      </c>
    </row>
    <row r="89" spans="1:15" ht="15" customHeight="1" x14ac:dyDescent="0.25">
      <c r="A89" s="21">
        <v>1010030936</v>
      </c>
      <c r="B89" s="9" t="s">
        <v>89</v>
      </c>
      <c r="C89" s="2" t="s">
        <v>110</v>
      </c>
      <c r="D89" s="9" t="s">
        <v>10</v>
      </c>
      <c r="E89" s="7" t="s">
        <v>11</v>
      </c>
      <c r="F89" s="22">
        <v>0.1</v>
      </c>
      <c r="G89" s="22">
        <v>1</v>
      </c>
      <c r="H89" s="7">
        <v>90</v>
      </c>
      <c r="I89" s="1">
        <v>1602491300</v>
      </c>
      <c r="J89" s="37" t="s">
        <v>191</v>
      </c>
      <c r="K89" s="5">
        <f t="shared" si="3"/>
        <v>120.72500000000001</v>
      </c>
      <c r="L89" s="11">
        <v>1207.25</v>
      </c>
      <c r="M89" s="11">
        <v>1097.5</v>
      </c>
      <c r="N89" s="32">
        <v>0</v>
      </c>
      <c r="O89" s="32">
        <f t="shared" si="4"/>
        <v>0</v>
      </c>
    </row>
    <row r="90" spans="1:15" ht="15" customHeight="1" x14ac:dyDescent="0.25">
      <c r="A90" s="27">
        <v>1010032041</v>
      </c>
      <c r="B90" s="28" t="s">
        <v>90</v>
      </c>
      <c r="C90" s="41" t="s">
        <v>110</v>
      </c>
      <c r="D90" s="28" t="s">
        <v>10</v>
      </c>
      <c r="E90" s="42" t="s">
        <v>11</v>
      </c>
      <c r="F90" s="43">
        <v>0.1</v>
      </c>
      <c r="G90" s="43">
        <v>1</v>
      </c>
      <c r="H90" s="42">
        <v>90</v>
      </c>
      <c r="I90" s="44">
        <v>1602491900</v>
      </c>
      <c r="J90" s="45" t="s">
        <v>192</v>
      </c>
      <c r="K90" s="5">
        <f t="shared" si="3"/>
        <v>90.618000000000009</v>
      </c>
      <c r="L90" s="46">
        <v>906.18000000000006</v>
      </c>
      <c r="M90" s="46">
        <v>823.8</v>
      </c>
      <c r="N90" s="47">
        <v>0</v>
      </c>
      <c r="O90" s="47">
        <f t="shared" si="4"/>
        <v>0</v>
      </c>
    </row>
    <row r="91" spans="1:15" ht="15" customHeight="1" x14ac:dyDescent="0.25">
      <c r="A91" s="27">
        <v>1010032043</v>
      </c>
      <c r="B91" s="28" t="s">
        <v>91</v>
      </c>
      <c r="C91" s="41" t="s">
        <v>110</v>
      </c>
      <c r="D91" s="28" t="s">
        <v>10</v>
      </c>
      <c r="E91" s="42" t="s">
        <v>11</v>
      </c>
      <c r="F91" s="43">
        <v>0.1</v>
      </c>
      <c r="G91" s="43">
        <v>1</v>
      </c>
      <c r="H91" s="42">
        <v>90</v>
      </c>
      <c r="I91" s="44">
        <v>1602491900</v>
      </c>
      <c r="J91" s="45" t="s">
        <v>193</v>
      </c>
      <c r="K91" s="5">
        <f t="shared" si="3"/>
        <v>99.110000000000014</v>
      </c>
      <c r="L91" s="46">
        <v>991.10000000000014</v>
      </c>
      <c r="M91" s="46">
        <v>901</v>
      </c>
      <c r="N91" s="47">
        <v>0</v>
      </c>
      <c r="O91" s="47">
        <f t="shared" si="4"/>
        <v>0</v>
      </c>
    </row>
    <row r="92" spans="1:15" ht="15" customHeight="1" x14ac:dyDescent="0.25">
      <c r="A92" s="27">
        <v>1010031948</v>
      </c>
      <c r="B92" s="28" t="s">
        <v>92</v>
      </c>
      <c r="C92" s="41" t="s">
        <v>113</v>
      </c>
      <c r="D92" s="28" t="s">
        <v>10</v>
      </c>
      <c r="E92" s="42" t="s">
        <v>11</v>
      </c>
      <c r="F92" s="43">
        <v>0.35</v>
      </c>
      <c r="G92" s="43">
        <v>2.1</v>
      </c>
      <c r="H92" s="42">
        <v>45</v>
      </c>
      <c r="I92" s="44">
        <v>1601009901</v>
      </c>
      <c r="J92" s="45" t="s">
        <v>194</v>
      </c>
      <c r="K92" s="5">
        <f t="shared" si="3"/>
        <v>131.3235</v>
      </c>
      <c r="L92" s="46">
        <v>375.21</v>
      </c>
      <c r="M92" s="46">
        <v>341.09999999999997</v>
      </c>
      <c r="N92" s="47">
        <v>0</v>
      </c>
      <c r="O92" s="47">
        <f t="shared" si="4"/>
        <v>0</v>
      </c>
    </row>
    <row r="93" spans="1:15" ht="15" customHeight="1" x14ac:dyDescent="0.25">
      <c r="A93" s="27">
        <v>1010031947</v>
      </c>
      <c r="B93" s="28" t="s">
        <v>93</v>
      </c>
      <c r="C93" s="41" t="s">
        <v>113</v>
      </c>
      <c r="D93" s="28" t="s">
        <v>10</v>
      </c>
      <c r="E93" s="42" t="s">
        <v>11</v>
      </c>
      <c r="F93" s="43">
        <v>0.35</v>
      </c>
      <c r="G93" s="43">
        <v>2.1</v>
      </c>
      <c r="H93" s="42">
        <v>45</v>
      </c>
      <c r="I93" s="44">
        <v>1601009901</v>
      </c>
      <c r="J93" s="45" t="s">
        <v>195</v>
      </c>
      <c r="K93" s="5">
        <f t="shared" si="3"/>
        <v>128.08950000000002</v>
      </c>
      <c r="L93" s="46">
        <v>365.97</v>
      </c>
      <c r="M93" s="46">
        <v>332.7</v>
      </c>
      <c r="N93" s="47">
        <v>0</v>
      </c>
      <c r="O93" s="47">
        <f t="shared" si="4"/>
        <v>0</v>
      </c>
    </row>
    <row r="94" spans="1:15" ht="15" customHeight="1" thickBot="1" x14ac:dyDescent="0.3">
      <c r="A94" s="52">
        <v>1010033335</v>
      </c>
      <c r="B94" s="52" t="s">
        <v>223</v>
      </c>
      <c r="C94" s="41" t="s">
        <v>105</v>
      </c>
      <c r="D94" s="28" t="s">
        <v>10</v>
      </c>
      <c r="E94" s="42" t="s">
        <v>11</v>
      </c>
      <c r="F94" s="43">
        <v>0.28000000000000003</v>
      </c>
      <c r="G94" s="43">
        <v>1.68</v>
      </c>
      <c r="H94" s="42">
        <v>180</v>
      </c>
      <c r="I94" s="44">
        <v>1601009101</v>
      </c>
      <c r="J94" s="45" t="s">
        <v>234</v>
      </c>
      <c r="K94" s="5">
        <f t="shared" si="3"/>
        <v>269.31520000000006</v>
      </c>
      <c r="L94" s="6">
        <v>961.84</v>
      </c>
      <c r="M94" s="6">
        <v>874.4</v>
      </c>
      <c r="N94" s="47">
        <v>0</v>
      </c>
      <c r="O94" s="47">
        <f t="shared" si="4"/>
        <v>0</v>
      </c>
    </row>
    <row r="95" spans="1:15" ht="15" customHeight="1" x14ac:dyDescent="0.25">
      <c r="A95" s="27">
        <v>1010032371</v>
      </c>
      <c r="B95" s="28" t="s">
        <v>94</v>
      </c>
      <c r="C95" s="41" t="s">
        <v>105</v>
      </c>
      <c r="D95" s="28" t="s">
        <v>10</v>
      </c>
      <c r="E95" s="42" t="s">
        <v>11</v>
      </c>
      <c r="F95" s="43">
        <v>7.0000000000000007E-2</v>
      </c>
      <c r="G95" s="43">
        <v>0.70000000000000007</v>
      </c>
      <c r="H95" s="42">
        <v>90</v>
      </c>
      <c r="I95" s="44">
        <v>1601009101</v>
      </c>
      <c r="J95" s="45" t="s">
        <v>196</v>
      </c>
      <c r="K95" s="5">
        <f t="shared" si="3"/>
        <v>69.962200000000024</v>
      </c>
      <c r="L95" s="46">
        <v>999.46000000000015</v>
      </c>
      <c r="M95" s="46">
        <v>908.6</v>
      </c>
      <c r="N95" s="47">
        <v>0</v>
      </c>
      <c r="O95" s="47">
        <f t="shared" si="4"/>
        <v>0</v>
      </c>
    </row>
    <row r="96" spans="1:15" ht="15" customHeight="1" x14ac:dyDescent="0.25">
      <c r="A96" s="27">
        <v>1010032372</v>
      </c>
      <c r="B96" s="28" t="s">
        <v>95</v>
      </c>
      <c r="C96" s="41" t="s">
        <v>105</v>
      </c>
      <c r="D96" s="28" t="s">
        <v>10</v>
      </c>
      <c r="E96" s="42" t="s">
        <v>11</v>
      </c>
      <c r="F96" s="43">
        <v>7.0000000000000007E-2</v>
      </c>
      <c r="G96" s="43">
        <v>0.70000000000000007</v>
      </c>
      <c r="H96" s="42">
        <v>90</v>
      </c>
      <c r="I96" s="44">
        <v>1601009101</v>
      </c>
      <c r="J96" s="45" t="s">
        <v>197</v>
      </c>
      <c r="K96" s="5">
        <f t="shared" si="3"/>
        <v>74.620700000000028</v>
      </c>
      <c r="L96" s="46">
        <v>1066.0100000000002</v>
      </c>
      <c r="M96" s="46">
        <v>969.1</v>
      </c>
      <c r="N96" s="47">
        <v>0</v>
      </c>
      <c r="O96" s="47">
        <f t="shared" si="4"/>
        <v>0</v>
      </c>
    </row>
    <row r="97" spans="1:15" ht="15" customHeight="1" x14ac:dyDescent="0.25">
      <c r="A97" s="27">
        <v>1010025625</v>
      </c>
      <c r="B97" s="28" t="s">
        <v>96</v>
      </c>
      <c r="C97" s="41" t="s">
        <v>110</v>
      </c>
      <c r="D97" s="28" t="s">
        <v>10</v>
      </c>
      <c r="E97" s="42" t="s">
        <v>11</v>
      </c>
      <c r="F97" s="43">
        <v>0.2</v>
      </c>
      <c r="G97" s="43">
        <v>2</v>
      </c>
      <c r="H97" s="42">
        <v>45</v>
      </c>
      <c r="I97" s="44">
        <v>1602491900</v>
      </c>
      <c r="J97" s="44" t="s">
        <v>186</v>
      </c>
      <c r="K97" s="5">
        <f t="shared" si="3"/>
        <v>117.30400000000003</v>
      </c>
      <c r="L97" s="46">
        <v>586.5200000000001</v>
      </c>
      <c r="M97" s="46">
        <v>497.71</v>
      </c>
      <c r="N97" s="47">
        <v>0</v>
      </c>
      <c r="O97" s="47">
        <f t="shared" si="4"/>
        <v>0</v>
      </c>
    </row>
    <row r="98" spans="1:15" ht="15" customHeight="1" x14ac:dyDescent="0.25">
      <c r="A98" s="27">
        <v>1010032502</v>
      </c>
      <c r="B98" s="28" t="s">
        <v>97</v>
      </c>
      <c r="C98" s="41" t="s">
        <v>116</v>
      </c>
      <c r="D98" s="28" t="s">
        <v>10</v>
      </c>
      <c r="E98" s="42" t="s">
        <v>14</v>
      </c>
      <c r="F98" s="43">
        <v>1</v>
      </c>
      <c r="G98" s="43">
        <v>0.8</v>
      </c>
      <c r="H98" s="42">
        <v>60</v>
      </c>
      <c r="I98" s="44">
        <v>1602509509</v>
      </c>
      <c r="J98" s="45" t="s">
        <v>198</v>
      </c>
      <c r="K98" s="5">
        <f t="shared" si="3"/>
        <v>3745.0600000000004</v>
      </c>
      <c r="L98" s="46">
        <v>3745.0600000000004</v>
      </c>
      <c r="M98" s="46">
        <v>3404.6</v>
      </c>
      <c r="N98" s="47">
        <v>0</v>
      </c>
      <c r="O98" s="47">
        <f t="shared" si="4"/>
        <v>0</v>
      </c>
    </row>
    <row r="99" spans="1:15" ht="15" customHeight="1" x14ac:dyDescent="0.25">
      <c r="A99" s="27">
        <v>1010032373</v>
      </c>
      <c r="B99" s="28" t="s">
        <v>98</v>
      </c>
      <c r="C99" s="41" t="s">
        <v>113</v>
      </c>
      <c r="D99" s="28" t="s">
        <v>10</v>
      </c>
      <c r="E99" s="42" t="s">
        <v>11</v>
      </c>
      <c r="F99" s="43">
        <v>0.47499999999999998</v>
      </c>
      <c r="G99" s="43">
        <v>1.9</v>
      </c>
      <c r="H99" s="42">
        <v>45</v>
      </c>
      <c r="I99" s="44">
        <v>1601009901</v>
      </c>
      <c r="J99" s="45" t="s">
        <v>199</v>
      </c>
      <c r="K99" s="5">
        <f t="shared" si="3"/>
        <v>169.23775000000001</v>
      </c>
      <c r="L99" s="46">
        <v>356.29</v>
      </c>
      <c r="M99" s="46">
        <v>323.89999999999998</v>
      </c>
      <c r="N99" s="47">
        <v>0</v>
      </c>
      <c r="O99" s="47">
        <f t="shared" si="4"/>
        <v>0</v>
      </c>
    </row>
    <row r="100" spans="1:15" ht="15" customHeight="1" x14ac:dyDescent="0.25">
      <c r="A100" s="27">
        <v>1010032565</v>
      </c>
      <c r="B100" s="28" t="s">
        <v>99</v>
      </c>
      <c r="C100" s="41" t="s">
        <v>104</v>
      </c>
      <c r="D100" s="28" t="s">
        <v>10</v>
      </c>
      <c r="E100" s="42" t="s">
        <v>11</v>
      </c>
      <c r="F100" s="43">
        <v>0.1</v>
      </c>
      <c r="G100" s="43">
        <v>1</v>
      </c>
      <c r="H100" s="48">
        <v>30</v>
      </c>
      <c r="I100" s="44">
        <v>1601009901</v>
      </c>
      <c r="J100" s="45" t="s">
        <v>200</v>
      </c>
      <c r="K100" s="5">
        <f t="shared" si="3"/>
        <v>76.010000000000005</v>
      </c>
      <c r="L100" s="46">
        <v>760.1</v>
      </c>
      <c r="M100" s="46">
        <v>691</v>
      </c>
      <c r="N100" s="47">
        <v>0</v>
      </c>
      <c r="O100" s="47">
        <f t="shared" si="4"/>
        <v>0</v>
      </c>
    </row>
    <row r="101" spans="1:15" ht="15" customHeight="1" x14ac:dyDescent="0.25">
      <c r="A101" s="27">
        <v>1010032677</v>
      </c>
      <c r="B101" s="28" t="s">
        <v>100</v>
      </c>
      <c r="C101" s="41" t="s">
        <v>113</v>
      </c>
      <c r="D101" s="28" t="s">
        <v>10</v>
      </c>
      <c r="E101" s="42" t="s">
        <v>11</v>
      </c>
      <c r="F101" s="43">
        <v>0.35</v>
      </c>
      <c r="G101" s="43">
        <v>2.0999999999999996</v>
      </c>
      <c r="H101" s="42">
        <v>45</v>
      </c>
      <c r="I101" s="44">
        <v>1601009901</v>
      </c>
      <c r="J101" s="45" t="s">
        <v>201</v>
      </c>
      <c r="K101" s="5">
        <f t="shared" si="3"/>
        <v>132.13200000000001</v>
      </c>
      <c r="L101" s="46">
        <v>377.52000000000004</v>
      </c>
      <c r="M101" s="46">
        <v>343.2</v>
      </c>
      <c r="N101" s="47">
        <v>0</v>
      </c>
      <c r="O101" s="47">
        <f t="shared" si="4"/>
        <v>0</v>
      </c>
    </row>
    <row r="102" spans="1:15" ht="15" customHeight="1" x14ac:dyDescent="0.25">
      <c r="A102" s="27">
        <v>1010032754</v>
      </c>
      <c r="B102" s="28" t="s">
        <v>101</v>
      </c>
      <c r="C102" s="41" t="s">
        <v>107</v>
      </c>
      <c r="D102" s="28" t="s">
        <v>10</v>
      </c>
      <c r="E102" s="42" t="s">
        <v>11</v>
      </c>
      <c r="F102" s="43">
        <v>0.28000000000000003</v>
      </c>
      <c r="G102" s="43">
        <v>1.6800000000000002</v>
      </c>
      <c r="H102" s="42">
        <v>55</v>
      </c>
      <c r="I102" s="44">
        <v>1601009901</v>
      </c>
      <c r="J102" s="45" t="s">
        <v>202</v>
      </c>
      <c r="K102" s="5">
        <f t="shared" si="3"/>
        <v>137.42960000000002</v>
      </c>
      <c r="L102" s="46">
        <v>490.82000000000005</v>
      </c>
      <c r="M102" s="46">
        <v>446.2</v>
      </c>
      <c r="N102" s="47">
        <v>0</v>
      </c>
      <c r="O102" s="47">
        <f t="shared" si="4"/>
        <v>0</v>
      </c>
    </row>
    <row r="103" spans="1:15" ht="15" customHeight="1" x14ac:dyDescent="0.25">
      <c r="A103" s="27">
        <v>1010032675</v>
      </c>
      <c r="B103" s="28" t="s">
        <v>102</v>
      </c>
      <c r="C103" s="41" t="s">
        <v>113</v>
      </c>
      <c r="D103" s="28" t="s">
        <v>10</v>
      </c>
      <c r="E103" s="42" t="s">
        <v>11</v>
      </c>
      <c r="F103" s="43">
        <v>0.35</v>
      </c>
      <c r="G103" s="43">
        <v>2.0999999999999996</v>
      </c>
      <c r="H103" s="42">
        <v>45</v>
      </c>
      <c r="I103" s="44">
        <v>1601009901</v>
      </c>
      <c r="J103" s="44" t="s">
        <v>187</v>
      </c>
      <c r="K103" s="5">
        <f t="shared" si="3"/>
        <v>139.90899999999999</v>
      </c>
      <c r="L103" s="46">
        <v>399.74</v>
      </c>
      <c r="M103" s="46">
        <v>363.4</v>
      </c>
      <c r="N103" s="47">
        <v>0</v>
      </c>
      <c r="O103" s="47">
        <f t="shared" si="4"/>
        <v>0</v>
      </c>
    </row>
    <row r="104" spans="1:15" ht="15" customHeight="1" thickBot="1" x14ac:dyDescent="0.3">
      <c r="A104" s="27">
        <v>1010032928</v>
      </c>
      <c r="B104" s="49" t="s">
        <v>103</v>
      </c>
      <c r="C104" s="41" t="s">
        <v>107</v>
      </c>
      <c r="D104" s="28" t="s">
        <v>10</v>
      </c>
      <c r="E104" s="50" t="s">
        <v>11</v>
      </c>
      <c r="F104" s="43">
        <v>0.25</v>
      </c>
      <c r="G104" s="43">
        <v>1.5</v>
      </c>
      <c r="H104" s="42">
        <v>55</v>
      </c>
      <c r="I104" s="44">
        <v>1601009901</v>
      </c>
      <c r="J104" s="45" t="s">
        <v>203</v>
      </c>
      <c r="K104" s="5">
        <f t="shared" si="3"/>
        <v>127.18750000000001</v>
      </c>
      <c r="L104" s="46">
        <v>508.75000000000006</v>
      </c>
      <c r="M104" s="46">
        <v>462.5</v>
      </c>
      <c r="N104" s="51">
        <v>0</v>
      </c>
      <c r="O104" s="51">
        <f t="shared" si="4"/>
        <v>0</v>
      </c>
    </row>
    <row r="105" spans="1:15" ht="24" customHeight="1" thickBot="1" x14ac:dyDescent="0.3">
      <c r="N105" s="34">
        <f>SUM(N2:N104)</f>
        <v>0</v>
      </c>
      <c r="O105" s="35">
        <f>SUM(O2:O104)</f>
        <v>0</v>
      </c>
    </row>
    <row r="107" spans="1:15" x14ac:dyDescent="0.25">
      <c r="M107" s="65"/>
    </row>
  </sheetData>
  <autoFilter ref="A1:O105" xr:uid="{8823EB51-E913-4702-A7A2-61189441E985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 x14ac:dyDescent="0.25"/>
  <cols>
    <col min="1" max="1" width="14.5703125" style="55" customWidth="1"/>
    <col min="2" max="2" width="53.7109375" style="55" customWidth="1"/>
    <col min="3" max="3" width="12.85546875" style="55" customWidth="1"/>
    <col min="4" max="4" width="95.42578125" style="55" customWidth="1"/>
    <col min="5" max="16384" width="9.140625" style="55"/>
  </cols>
  <sheetData>
    <row r="1" spans="1:4" ht="15.75" thickBot="1" x14ac:dyDescent="0.3"/>
    <row r="2" spans="1:4" ht="15.75" thickBot="1" x14ac:dyDescent="0.3">
      <c r="A2" s="56" t="s">
        <v>0</v>
      </c>
      <c r="B2" s="56" t="s">
        <v>220</v>
      </c>
    </row>
    <row r="3" spans="1:4" ht="15.75" thickBot="1" x14ac:dyDescent="0.3">
      <c r="A3" s="57">
        <v>1010033736</v>
      </c>
      <c r="B3" s="57" t="s">
        <v>221</v>
      </c>
    </row>
    <row r="4" spans="1:4" ht="15.75" thickBot="1" x14ac:dyDescent="0.3">
      <c r="A4" s="57">
        <v>1010027650</v>
      </c>
      <c r="B4" s="57" t="s">
        <v>222</v>
      </c>
    </row>
    <row r="5" spans="1:4" ht="15.75" thickBot="1" x14ac:dyDescent="0.3">
      <c r="A5" s="57">
        <v>1010033335</v>
      </c>
      <c r="B5" s="57" t="s">
        <v>223</v>
      </c>
    </row>
    <row r="6" spans="1:4" ht="15.75" thickBot="1" x14ac:dyDescent="0.3">
      <c r="A6" s="57">
        <v>1010033324</v>
      </c>
      <c r="B6" s="57" t="s">
        <v>224</v>
      </c>
    </row>
    <row r="7" spans="1:4" ht="15.75" thickBot="1" x14ac:dyDescent="0.3">
      <c r="A7" s="57">
        <v>1010033332</v>
      </c>
      <c r="B7" s="57" t="s">
        <v>225</v>
      </c>
      <c r="C7" s="59">
        <v>1010033333</v>
      </c>
      <c r="D7" s="60" t="s">
        <v>228</v>
      </c>
    </row>
    <row r="8" spans="1:4" x14ac:dyDescent="0.25">
      <c r="A8" s="58"/>
      <c r="B8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2025-09-08T13:28:00Z</dcterms:modified>
</cp:coreProperties>
</file>