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93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1'!$A$9:$J$181</definedName>
  </definedNames>
  <calcPr calcId="162913"/>
</workbook>
</file>

<file path=xl/calcChain.xml><?xml version="1.0" encoding="utf-8"?>
<calcChain xmlns="http://schemas.openxmlformats.org/spreadsheetml/2006/main">
  <c r="D87" i="2" l="1"/>
  <c r="H181" i="1"/>
  <c r="F181" i="1"/>
  <c r="E181" i="1"/>
  <c r="G180" i="1"/>
  <c r="A180" i="1"/>
  <c r="G179" i="1"/>
  <c r="A179" i="1"/>
  <c r="G178" i="1"/>
  <c r="A178" i="1"/>
  <c r="A177" i="1"/>
  <c r="A176" i="1"/>
  <c r="G175" i="1"/>
  <c r="A175" i="1"/>
  <c r="G174" i="1"/>
  <c r="A174" i="1"/>
  <c r="G173" i="1"/>
  <c r="A173" i="1"/>
  <c r="A172" i="1"/>
  <c r="G171" i="1"/>
  <c r="A171" i="1"/>
  <c r="A170" i="1"/>
  <c r="G169" i="1"/>
  <c r="A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1" i="1" s="1"/>
  <c r="A11" i="1"/>
</calcChain>
</file>

<file path=xl/sharedStrings.xml><?xml version="1.0" encoding="utf-8"?>
<sst xmlns="http://schemas.openxmlformats.org/spreadsheetml/2006/main" count="439" uniqueCount="258">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</sst>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5"/>
  <sheetViews>
    <sheetView tabSelected="1" zoomScale="87" zoomScaleNormal="87" workbookViewId="0">
      <pane ySplit="9" topLeftCell="A157" activePane="bottomLeft" state="frozen"/>
      <selection pane="bottomLeft" activeCell="E181" sqref="E18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45949</v>
      </c>
      <c r="E3" s="7" t="s">
        <v>3</v>
      </c>
      <c r="F3" s="97"/>
      <c r="G3" s="101">
        <v>45952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RIGHT(D11:D180,4)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RIGHT(D17:D183,4)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</v>
      </c>
      <c r="F20" s="23"/>
      <c r="G20" s="23">
        <f>E20*0.3</f>
        <v>24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RIGHT(D27:D195,4)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RIGHT(D28:D198,4)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800</v>
      </c>
      <c r="F34" s="23">
        <v>0.4</v>
      </c>
      <c r="G34" s="23">
        <f>F34*E34</f>
        <v>320</v>
      </c>
      <c r="H34" s="14"/>
      <c r="I34" s="14"/>
      <c r="J34" s="39"/>
    </row>
    <row r="35" spans="1:11" ht="16.5" customHeight="1" x14ac:dyDescent="0.25">
      <c r="A35" s="93" t="str">
        <f>RIGHT(D35:D201,4)</f>
        <v>5851</v>
      </c>
      <c r="B35" s="27" t="s">
        <v>48</v>
      </c>
      <c r="C35" s="30" t="s">
        <v>23</v>
      </c>
      <c r="D35" s="28">
        <v>1001012505851</v>
      </c>
      <c r="E35" s="24">
        <v>50</v>
      </c>
      <c r="F35" s="23">
        <v>1.366666666666666</v>
      </c>
      <c r="G35" s="23">
        <f>E35*1</f>
        <v>50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RIGHT(D36:D202,4)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RIGHT(D37:D202,4)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RIGHT(D38:D204,4)</f>
        <v>6340</v>
      </c>
      <c r="B38" s="95" t="s">
        <v>51</v>
      </c>
      <c r="C38" s="33" t="s">
        <v>26</v>
      </c>
      <c r="D38" s="28">
        <v>1001012816340</v>
      </c>
      <c r="E38" s="24">
        <v>80</v>
      </c>
      <c r="F38" s="23">
        <v>0.5</v>
      </c>
      <c r="G38" s="23">
        <f>E38*0.5</f>
        <v>40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RIGHT(D39:D202,4)</f>
        <v>6353</v>
      </c>
      <c r="B39" s="27" t="s">
        <v>52</v>
      </c>
      <c r="C39" s="33" t="s">
        <v>26</v>
      </c>
      <c r="D39" s="28">
        <v>1001012506353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RIGHT(D40:D203,4)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RIGHT(D41:D206,4)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RIGHT(D42:D208,4)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RIGHT(D43:D209,4)</f>
        <v>7040</v>
      </c>
      <c r="B43" s="27" t="s">
        <v>56</v>
      </c>
      <c r="C43" s="30" t="s">
        <v>26</v>
      </c>
      <c r="D43" s="28">
        <v>1001025027040</v>
      </c>
      <c r="E43" s="24">
        <v>40</v>
      </c>
      <c r="F43" s="23">
        <v>0.27</v>
      </c>
      <c r="G43" s="23">
        <f>F43*E43</f>
        <v>10.8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RIGHT(D44:D208,4)</f>
        <v>7075</v>
      </c>
      <c r="B44" s="27" t="s">
        <v>57</v>
      </c>
      <c r="C44" s="30" t="s">
        <v>23</v>
      </c>
      <c r="D44" s="28">
        <v>1001022657075</v>
      </c>
      <c r="E44" s="24">
        <v>20</v>
      </c>
      <c r="F44" s="23"/>
      <c r="G44" s="23">
        <f>E44</f>
        <v>20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RIGHT(D45:D209,4)</f>
        <v>7070</v>
      </c>
      <c r="B45" s="27" t="s">
        <v>58</v>
      </c>
      <c r="C45" s="30" t="s">
        <v>23</v>
      </c>
      <c r="D45" s="28">
        <v>1001022377070</v>
      </c>
      <c r="E45" s="24">
        <v>1600</v>
      </c>
      <c r="F45" s="23"/>
      <c r="G45" s="23">
        <f>E45</f>
        <v>1600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RIGHT(D46:D207,4)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RIGHT(D48:D209,4)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RIGHT(D49:D210,4)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RIGHT(D50:D213,4)</f>
        <v>6829</v>
      </c>
      <c r="B50" s="27" t="s">
        <v>63</v>
      </c>
      <c r="C50" s="31" t="s">
        <v>23</v>
      </c>
      <c r="D50" s="28">
        <v>1001024976829</v>
      </c>
      <c r="E50" s="24">
        <v>270</v>
      </c>
      <c r="F50" s="23"/>
      <c r="G50" s="23">
        <f>E50*1</f>
        <v>270</v>
      </c>
      <c r="H50" s="14"/>
      <c r="I50" s="14"/>
      <c r="J50" s="39"/>
    </row>
    <row r="51" spans="1:11" ht="16.5" customHeight="1" x14ac:dyDescent="0.25">
      <c r="A51" s="93" t="str">
        <f t="shared" ref="A51:A56" si="2">RIGHT(D51:D218,4)</f>
        <v>7074</v>
      </c>
      <c r="B51" s="27" t="s">
        <v>64</v>
      </c>
      <c r="C51" s="33" t="s">
        <v>26</v>
      </c>
      <c r="D51" s="28">
        <v>1001022657074</v>
      </c>
      <c r="E51" s="24">
        <v>20</v>
      </c>
      <c r="F51" s="23"/>
      <c r="G51" s="23">
        <f>E51*0.6</f>
        <v>12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/>
      <c r="F52" s="23"/>
      <c r="G52" s="23">
        <f>E52*0.35</f>
        <v>0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/>
      <c r="F54" s="23">
        <v>0.41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480</v>
      </c>
      <c r="F55" s="23">
        <v>0.3</v>
      </c>
      <c r="G55" s="23">
        <f>F55*E55</f>
        <v>144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RIGHT(D57:D221,4)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RIGHT(D58:D222,4)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RIGHT(D59:D220,4)</f>
        <v>6303</v>
      </c>
      <c r="B59" s="70" t="s">
        <v>72</v>
      </c>
      <c r="C59" s="30" t="s">
        <v>23</v>
      </c>
      <c r="D59" s="28">
        <v>1001022726303</v>
      </c>
      <c r="E59" s="24"/>
      <c r="F59" s="23">
        <v>1.0666666666666671</v>
      </c>
      <c r="G59" s="23">
        <f>E59*1</f>
        <v>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RIGHT(D60:D221,4)</f>
        <v>7077</v>
      </c>
      <c r="B60" s="70" t="s">
        <v>73</v>
      </c>
      <c r="C60" s="33" t="s">
        <v>26</v>
      </c>
      <c r="D60" s="28">
        <v>1001025507077</v>
      </c>
      <c r="E60" s="24">
        <v>120</v>
      </c>
      <c r="F60" s="23"/>
      <c r="G60" s="23">
        <f>E60*0.4</f>
        <v>48</v>
      </c>
      <c r="H60" s="14"/>
      <c r="I60" s="14"/>
      <c r="J60" s="39"/>
      <c r="K60" s="82"/>
    </row>
    <row r="61" spans="1:11" ht="16.5" customHeight="1" x14ac:dyDescent="0.25">
      <c r="A61" s="93" t="str">
        <f>RIGHT(D61:D221,4)</f>
        <v>7080</v>
      </c>
      <c r="B61" s="45" t="s">
        <v>74</v>
      </c>
      <c r="C61" s="33" t="s">
        <v>26</v>
      </c>
      <c r="D61" s="28">
        <v>1001022467080</v>
      </c>
      <c r="E61" s="24"/>
      <c r="F61" s="23">
        <v>0.45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RIGHT(D62:D222,4)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RIGHT(D63:D222,4)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RIGHT(D64:D223,4)</f>
        <v>7082</v>
      </c>
      <c r="B64" s="45" t="s">
        <v>77</v>
      </c>
      <c r="C64" s="30" t="s">
        <v>23</v>
      </c>
      <c r="D64" s="28">
        <v>1001022467082</v>
      </c>
      <c r="E64" s="24">
        <v>50</v>
      </c>
      <c r="F64" s="23"/>
      <c r="G64" s="23">
        <f>E64*1</f>
        <v>50</v>
      </c>
      <c r="H64" s="14"/>
      <c r="I64" s="14"/>
      <c r="J64" s="39"/>
    </row>
    <row r="65" spans="1:11" ht="16.5" customHeight="1" x14ac:dyDescent="0.25">
      <c r="A65" s="93" t="str">
        <f>RIGHT(D65:D224,4)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RIGHT(D67:D227,4)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RIGHT(D68:D227,4)</f>
        <v>6765</v>
      </c>
      <c r="B68" s="45" t="s">
        <v>81</v>
      </c>
      <c r="C68" s="33" t="s">
        <v>26</v>
      </c>
      <c r="D68" s="28">
        <v>1001023696765</v>
      </c>
      <c r="E68" s="24">
        <v>60</v>
      </c>
      <c r="F68" s="23"/>
      <c r="G68" s="23">
        <f>E68*0.36</f>
        <v>21.599999999999998</v>
      </c>
      <c r="H68" s="14"/>
      <c r="I68" s="14"/>
      <c r="J68" s="39"/>
    </row>
    <row r="69" spans="1:11" ht="16.5" customHeight="1" x14ac:dyDescent="0.25">
      <c r="A69" s="93" t="str">
        <f>RIGHT(D69:D228,4)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RIGHT(D70:D229,4)</f>
        <v>7284</v>
      </c>
      <c r="B70" s="45" t="s">
        <v>83</v>
      </c>
      <c r="C70" s="33" t="s">
        <v>26</v>
      </c>
      <c r="D70" s="28">
        <v>1001025767284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RIGHT(D71:D229,4)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RIGHT(D72:D229,4)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RIGHT(D73:D227,4)</f>
        <v>7066</v>
      </c>
      <c r="B73" s="45" t="s">
        <v>86</v>
      </c>
      <c r="C73" s="33" t="s">
        <v>26</v>
      </c>
      <c r="D73" s="28">
        <v>1001022377066</v>
      </c>
      <c r="E73" s="24">
        <v>300</v>
      </c>
      <c r="F73" s="23">
        <v>0.41</v>
      </c>
      <c r="G73" s="23">
        <f>E73*0.41</f>
        <v>122.99999999999999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RIGHT(D74:D228,4)</f>
        <v>6837</v>
      </c>
      <c r="B74" s="45" t="s">
        <v>87</v>
      </c>
      <c r="C74" s="33" t="s">
        <v>26</v>
      </c>
      <c r="D74" s="28">
        <v>1001022556837</v>
      </c>
      <c r="E74" s="24">
        <v>480</v>
      </c>
      <c r="F74" s="23">
        <v>0.4</v>
      </c>
      <c r="G74" s="23">
        <f>E74*0.4</f>
        <v>192</v>
      </c>
      <c r="H74" s="14"/>
      <c r="I74" s="14"/>
      <c r="J74" s="39"/>
    </row>
    <row r="75" spans="1:11" ht="16.5" customHeight="1" x14ac:dyDescent="0.25">
      <c r="A75" s="93" t="str">
        <f>RIGHT(D75:D229,4)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RIGHT(D76:D229,4)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RIGHT(D77:D230,4)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RIGHT(D78:D231,4)</f>
        <v>6713</v>
      </c>
      <c r="B78" s="27" t="s">
        <v>91</v>
      </c>
      <c r="C78" s="35" t="s">
        <v>26</v>
      </c>
      <c r="D78" s="28">
        <v>1001022246713</v>
      </c>
      <c r="E78" s="24">
        <v>480</v>
      </c>
      <c r="F78" s="23"/>
      <c r="G78" s="23">
        <f>E78*0.41</f>
        <v>196.79999999999998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RIGHT(D80:D228,4)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RIGHT(D81:D231,4)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RIGHT(D82:D232,4)</f>
        <v>7059</v>
      </c>
      <c r="B82" s="46" t="s">
        <v>95</v>
      </c>
      <c r="C82" s="33" t="s">
        <v>26</v>
      </c>
      <c r="D82" s="28">
        <v>1001035277059</v>
      </c>
      <c r="E82" s="24">
        <v>160</v>
      </c>
      <c r="F82" s="23">
        <v>0.3</v>
      </c>
      <c r="G82" s="23">
        <f>F82*E82</f>
        <v>48</v>
      </c>
      <c r="H82" s="14"/>
      <c r="I82" s="14"/>
      <c r="J82" s="39"/>
    </row>
    <row r="83" spans="1:10" ht="16.5" customHeight="1" x14ac:dyDescent="0.25">
      <c r="A83" s="93" t="str">
        <f>RIGHT(D83:D232,4)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RIGHT(D84:D233,4)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RIGHT(D85:D233,4)</f>
        <v>6527</v>
      </c>
      <c r="B85" s="46" t="s">
        <v>98</v>
      </c>
      <c r="C85" s="30" t="s">
        <v>23</v>
      </c>
      <c r="D85" s="28">
        <v>1001031076527</v>
      </c>
      <c r="E85" s="24"/>
      <c r="F85" s="23">
        <v>1.0166666666666671</v>
      </c>
      <c r="G85" s="23">
        <f>E85*1</f>
        <v>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RIGHT(D86:D234,4)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RIGHT(D87:D235,4)</f>
        <v>7232</v>
      </c>
      <c r="B87" s="27" t="s">
        <v>100</v>
      </c>
      <c r="C87" s="33" t="s">
        <v>26</v>
      </c>
      <c r="D87" s="28">
        <v>1001302277232</v>
      </c>
      <c r="E87" s="24">
        <v>200</v>
      </c>
      <c r="F87" s="23">
        <v>0.28000000000000003</v>
      </c>
      <c r="G87" s="23">
        <f>E87*F87</f>
        <v>56.000000000000007</v>
      </c>
      <c r="H87" s="14"/>
      <c r="I87" s="14">
        <v>50</v>
      </c>
      <c r="J87" s="39"/>
    </row>
    <row r="88" spans="1:10" ht="16.5" customHeight="1" x14ac:dyDescent="0.25">
      <c r="A88" s="93" t="str">
        <f>RIGHT(D88:D236,4)</f>
        <v>7332</v>
      </c>
      <c r="B88" s="27" t="s">
        <v>101</v>
      </c>
      <c r="C88" s="33" t="s">
        <v>26</v>
      </c>
      <c r="D88" s="28">
        <v>1001301777332</v>
      </c>
      <c r="E88" s="24">
        <v>40</v>
      </c>
      <c r="F88" s="23">
        <v>0.28000000000000003</v>
      </c>
      <c r="G88" s="23">
        <f>E88*F88</f>
        <v>11.200000000000001</v>
      </c>
      <c r="H88" s="14"/>
      <c r="I88" s="14"/>
      <c r="J88" s="39"/>
    </row>
    <row r="89" spans="1:10" ht="16.5" customHeight="1" x14ac:dyDescent="0.25">
      <c r="A89" s="93" t="str">
        <f>RIGHT(D89:D236,4)</f>
        <v>6785</v>
      </c>
      <c r="B89" s="27" t="s">
        <v>102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RIGHT(D90:D237,4)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RIGHT(D91:D237,4)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RIGHT(D92:D238,4)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RIGHT(D93:D238,4)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RIGHT(D94:D236,4)</f>
        <v>7241</v>
      </c>
      <c r="B94" s="27" t="s">
        <v>107</v>
      </c>
      <c r="C94" s="33" t="s">
        <v>26</v>
      </c>
      <c r="D94" s="28">
        <v>1001303107241</v>
      </c>
      <c r="E94" s="24">
        <v>120</v>
      </c>
      <c r="F94" s="23">
        <v>0.28000000000000003</v>
      </c>
      <c r="G94" s="23">
        <f>E94*0.28</f>
        <v>33.6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RIGHT(D95:D239,4)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RIGHT(D96:D240,4)</f>
        <v>7154</v>
      </c>
      <c r="B96" s="27" t="s">
        <v>109</v>
      </c>
      <c r="C96" s="33" t="s">
        <v>26</v>
      </c>
      <c r="D96" s="28">
        <v>1001300387154</v>
      </c>
      <c r="E96" s="24"/>
      <c r="F96" s="23">
        <v>0.35</v>
      </c>
      <c r="G96" s="23">
        <f>E96*0.35</f>
        <v>0</v>
      </c>
      <c r="H96" s="14"/>
      <c r="I96" s="14">
        <v>50</v>
      </c>
      <c r="J96" s="39"/>
    </row>
    <row r="97" spans="1:10" ht="16.5" customHeight="1" x14ac:dyDescent="0.25">
      <c r="A97" s="93" t="str">
        <f>RIGHT(D97:D242,4)</f>
        <v>6793</v>
      </c>
      <c r="B97" s="27" t="s">
        <v>110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RIGHT(D98:D243,4)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RIGHT(D99:D243,4)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RIGHT(D100:D243,4)</f>
        <v>7236</v>
      </c>
      <c r="B100" s="27" t="s">
        <v>113</v>
      </c>
      <c r="C100" s="33" t="s">
        <v>26</v>
      </c>
      <c r="D100" s="28">
        <v>1001304507236</v>
      </c>
      <c r="E100" s="24">
        <v>1000</v>
      </c>
      <c r="F100" s="23">
        <v>0.28000000000000003</v>
      </c>
      <c r="G100" s="23">
        <f>E100*0.28</f>
        <v>280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6787</v>
      </c>
      <c r="B101" s="27" t="s">
        <v>114</v>
      </c>
      <c r="C101" s="33" t="s">
        <v>26</v>
      </c>
      <c r="D101" s="28">
        <v>1001300456787</v>
      </c>
      <c r="E101" s="24"/>
      <c r="F101" s="23"/>
      <c r="G101" s="23">
        <f>E101*0.33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7157</v>
      </c>
      <c r="B103" s="27" t="s">
        <v>116</v>
      </c>
      <c r="C103" s="33" t="s">
        <v>23</v>
      </c>
      <c r="D103" s="28">
        <v>1001300387157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RIGHT(D104:D247,4)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RIGHT(D105:D246,4)</f>
        <v>7169</v>
      </c>
      <c r="B105" s="64" t="s">
        <v>118</v>
      </c>
      <c r="C105" s="33" t="s">
        <v>26</v>
      </c>
      <c r="D105" s="28">
        <v>1001303987169</v>
      </c>
      <c r="E105" s="24"/>
      <c r="F105" s="23">
        <v>0.35</v>
      </c>
      <c r="G105" s="23">
        <f>E105*F105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RIGHT(D106:D247,4)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7166</v>
      </c>
      <c r="B107" s="64" t="s">
        <v>120</v>
      </c>
      <c r="C107" s="30" t="s">
        <v>23</v>
      </c>
      <c r="D107" s="28">
        <v>1001303987166</v>
      </c>
      <c r="E107" s="24">
        <v>100</v>
      </c>
      <c r="F107" s="23"/>
      <c r="G107" s="23">
        <f>E107*1</f>
        <v>100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6459</v>
      </c>
      <c r="B108" s="64" t="s">
        <v>121</v>
      </c>
      <c r="C108" s="33" t="s">
        <v>26</v>
      </c>
      <c r="D108" s="28">
        <v>1001214196459</v>
      </c>
      <c r="E108" s="24"/>
      <c r="F108" s="23">
        <v>0.1</v>
      </c>
      <c r="G108" s="23">
        <f>E108*F108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RIGHT(D110:D248,4)</f>
        <v>6228</v>
      </c>
      <c r="B110" s="64" t="s">
        <v>123</v>
      </c>
      <c r="C110" s="33" t="s">
        <v>26</v>
      </c>
      <c r="D110" s="28">
        <v>1001225416228</v>
      </c>
      <c r="E110" s="24">
        <v>80</v>
      </c>
      <c r="F110" s="23"/>
      <c r="G110" s="23">
        <f>E110*0.09</f>
        <v>7.1999999999999993</v>
      </c>
      <c r="H110" s="14"/>
      <c r="I110" s="14"/>
      <c r="J110" s="39"/>
    </row>
    <row r="111" spans="1:10" ht="16.5" customHeight="1" x14ac:dyDescent="0.25">
      <c r="A111" s="93" t="str">
        <f>RIGHT(D111:D249,4)</f>
        <v>7087</v>
      </c>
      <c r="B111" s="64" t="s">
        <v>124</v>
      </c>
      <c r="C111" s="33" t="s">
        <v>26</v>
      </c>
      <c r="D111" s="28">
        <v>1001084227087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3" t="str">
        <f>RIGHT(D112:D248,4)</f>
        <v>5544</v>
      </c>
      <c r="B112" s="27" t="s">
        <v>125</v>
      </c>
      <c r="C112" s="30" t="s">
        <v>23</v>
      </c>
      <c r="D112" s="28">
        <v>1001051875544</v>
      </c>
      <c r="E112" s="24"/>
      <c r="F112" s="23">
        <v>0.85</v>
      </c>
      <c r="G112" s="23">
        <f>E112*1</f>
        <v>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RIGHT(D113:D250,4)</f>
        <v>6697</v>
      </c>
      <c r="B113" s="27" t="s">
        <v>126</v>
      </c>
      <c r="C113" s="36" t="s">
        <v>26</v>
      </c>
      <c r="D113" s="28">
        <v>1001301876697</v>
      </c>
      <c r="E113" s="24">
        <v>600</v>
      </c>
      <c r="F113" s="23">
        <v>0.35</v>
      </c>
      <c r="G113" s="23">
        <f>E113*0.35</f>
        <v>210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/>
      <c r="F116" s="23">
        <v>0.1</v>
      </c>
      <c r="G116" s="23">
        <f>E116*0.1</f>
        <v>0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RIGHT(D119:D257,4)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RIGHT(D120:D258,4)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RIGHT(D121:D259,4)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RIGHT(D122:D258,4)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6448</v>
      </c>
      <c r="B123" s="27" t="s">
        <v>136</v>
      </c>
      <c r="C123" s="33" t="s">
        <v>26</v>
      </c>
      <c r="D123" s="28">
        <v>1001234146448</v>
      </c>
      <c r="E123" s="24"/>
      <c r="F123" s="23">
        <v>0.1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6221</v>
      </c>
      <c r="B124" s="27" t="s">
        <v>137</v>
      </c>
      <c r="C124" s="33" t="s">
        <v>26</v>
      </c>
      <c r="D124" s="28">
        <v>1001205376221</v>
      </c>
      <c r="E124" s="24"/>
      <c r="F124" s="23">
        <v>0.09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RIGHT(D125:D260,4)</f>
        <v>5679</v>
      </c>
      <c r="B125" s="27" t="s">
        <v>138</v>
      </c>
      <c r="C125" s="33" t="s">
        <v>26</v>
      </c>
      <c r="D125" s="28">
        <v>1001190765679</v>
      </c>
      <c r="E125" s="24"/>
      <c r="F125" s="23">
        <v>0.15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RIGHT(D126:D262,4)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>RIGHT(D127:D263,4)</f>
        <v>3986</v>
      </c>
      <c r="B127" s="27" t="s">
        <v>140</v>
      </c>
      <c r="C127" s="33" t="s">
        <v>26</v>
      </c>
      <c r="D127" s="28">
        <v>1001061973986</v>
      </c>
      <c r="E127" s="24"/>
      <c r="F127" s="23">
        <v>0.25</v>
      </c>
      <c r="G127" s="23">
        <f>E127*0.25</f>
        <v>0</v>
      </c>
      <c r="H127" s="14"/>
      <c r="I127" s="14"/>
      <c r="J127" s="39"/>
    </row>
    <row r="128" spans="1:10" ht="16.5" customHeight="1" x14ac:dyDescent="0.25">
      <c r="A128" s="93" t="str">
        <f>RIGHT(D128:D263,4)</f>
        <v>7105</v>
      </c>
      <c r="B128" s="27" t="s">
        <v>141</v>
      </c>
      <c r="C128" s="33" t="s">
        <v>26</v>
      </c>
      <c r="D128" s="28">
        <v>1001203207105</v>
      </c>
      <c r="E128" s="24"/>
      <c r="F128" s="23">
        <v>0.09</v>
      </c>
      <c r="G128" s="23">
        <f t="shared" ref="G128:G136" si="4">F128*E128</f>
        <v>0</v>
      </c>
      <c r="H128" s="14"/>
      <c r="I128" s="14"/>
      <c r="J128" s="39"/>
    </row>
    <row r="129" spans="1:10" ht="16.5" customHeight="1" x14ac:dyDescent="0.25">
      <c r="A129" s="93" t="str">
        <f>RIGHT(D129:D264,4)</f>
        <v>7106</v>
      </c>
      <c r="B129" s="27" t="s">
        <v>142</v>
      </c>
      <c r="C129" s="33" t="s">
        <v>26</v>
      </c>
      <c r="D129" s="28">
        <v>1001205447106</v>
      </c>
      <c r="E129" s="24"/>
      <c r="F129" s="23">
        <v>0.09</v>
      </c>
      <c r="G129" s="23">
        <f t="shared" si="4"/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7107</v>
      </c>
      <c r="B130" s="27" t="s">
        <v>143</v>
      </c>
      <c r="C130" s="33" t="s">
        <v>26</v>
      </c>
      <c r="D130" s="28">
        <v>1001205467107</v>
      </c>
      <c r="E130" s="24">
        <v>60</v>
      </c>
      <c r="F130" s="23">
        <v>0.09</v>
      </c>
      <c r="G130" s="23">
        <f t="shared" si="4"/>
        <v>5.3999999999999995</v>
      </c>
      <c r="H130" s="14"/>
      <c r="I130" s="14"/>
      <c r="J130" s="39"/>
    </row>
    <row r="131" spans="1:10" ht="16.5" customHeight="1" x14ac:dyDescent="0.25">
      <c r="A131" s="93" t="str">
        <f>RIGHT(D131:D266,4)</f>
        <v>7147</v>
      </c>
      <c r="B131" s="27" t="s">
        <v>144</v>
      </c>
      <c r="C131" s="33" t="s">
        <v>26</v>
      </c>
      <c r="D131" s="28">
        <v>1001063237147</v>
      </c>
      <c r="E131" s="24"/>
      <c r="F131" s="23">
        <v>0.22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7229</v>
      </c>
      <c r="B132" s="27" t="s">
        <v>145</v>
      </c>
      <c r="C132" s="33" t="s">
        <v>26</v>
      </c>
      <c r="D132" s="28">
        <v>1001063237229</v>
      </c>
      <c r="E132" s="24"/>
      <c r="F132" s="23">
        <v>0.18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7225</v>
      </c>
      <c r="B133" s="27" t="s">
        <v>146</v>
      </c>
      <c r="C133" s="33" t="s">
        <v>26</v>
      </c>
      <c r="D133" s="28">
        <v>1001066537225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7227</v>
      </c>
      <c r="B134" s="27" t="s">
        <v>147</v>
      </c>
      <c r="C134" s="33" t="s">
        <v>26</v>
      </c>
      <c r="D134" s="28">
        <v>1001063097227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7226</v>
      </c>
      <c r="B135" s="27" t="s">
        <v>148</v>
      </c>
      <c r="C135" s="33" t="s">
        <v>26</v>
      </c>
      <c r="D135" s="28">
        <v>1001066527226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3684</v>
      </c>
      <c r="B136" s="27" t="s">
        <v>149</v>
      </c>
      <c r="C136" s="33" t="s">
        <v>26</v>
      </c>
      <c r="D136" s="28">
        <v>1001062353684</v>
      </c>
      <c r="E136" s="24"/>
      <c r="F136" s="23">
        <v>0.25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RIGHT(D137:D263,4)</f>
        <v>5682</v>
      </c>
      <c r="B137" s="27" t="s">
        <v>150</v>
      </c>
      <c r="C137" s="33" t="s">
        <v>26</v>
      </c>
      <c r="D137" s="28">
        <v>1001193115682</v>
      </c>
      <c r="E137" s="24"/>
      <c r="F137" s="23">
        <v>0.12</v>
      </c>
      <c r="G137" s="23">
        <f>E137*0.12</f>
        <v>0</v>
      </c>
      <c r="H137" s="14">
        <v>0.96</v>
      </c>
      <c r="I137" s="14">
        <v>60</v>
      </c>
      <c r="J137" s="39"/>
    </row>
    <row r="138" spans="1:10" ht="16.5" customHeight="1" x14ac:dyDescent="0.25">
      <c r="A138" s="93" t="str">
        <f>RIGHT(D138:D266,4)</f>
        <v>4117</v>
      </c>
      <c r="B138" s="27" t="s">
        <v>151</v>
      </c>
      <c r="C138" s="30" t="s">
        <v>23</v>
      </c>
      <c r="D138" s="28">
        <v>1001062504117</v>
      </c>
      <c r="E138" s="24"/>
      <c r="F138" s="23">
        <v>0.48749999999999999</v>
      </c>
      <c r="G138" s="23">
        <f>E138*1</f>
        <v>0</v>
      </c>
      <c r="H138" s="14">
        <v>3.9</v>
      </c>
      <c r="I138" s="14">
        <v>120</v>
      </c>
      <c r="J138" s="39"/>
    </row>
    <row r="139" spans="1:10" ht="16.5" customHeight="1" x14ac:dyDescent="0.25">
      <c r="A139" s="93" t="str">
        <f>RIGHT(D139:D267,4)</f>
        <v>3680</v>
      </c>
      <c r="B139" s="27" t="s">
        <v>152</v>
      </c>
      <c r="C139" s="30" t="s">
        <v>23</v>
      </c>
      <c r="D139" s="28">
        <v>1001062353680</v>
      </c>
      <c r="E139" s="24"/>
      <c r="F139" s="23"/>
      <c r="G139" s="23">
        <f>E139</f>
        <v>0</v>
      </c>
      <c r="H139" s="14"/>
      <c r="I139" s="14"/>
      <c r="J139" s="39"/>
    </row>
    <row r="140" spans="1:10" ht="16.5" customHeight="1" x14ac:dyDescent="0.25">
      <c r="A140" s="93" t="str">
        <f>RIGHT(D140:D267,4)</f>
        <v>5483</v>
      </c>
      <c r="B140" s="27" t="s">
        <v>153</v>
      </c>
      <c r="C140" s="33" t="s">
        <v>26</v>
      </c>
      <c r="D140" s="28">
        <v>1001062505483</v>
      </c>
      <c r="E140" s="24"/>
      <c r="F140" s="23">
        <v>0.25</v>
      </c>
      <c r="G140" s="23">
        <f>E140*0.25</f>
        <v>0</v>
      </c>
      <c r="H140" s="14">
        <v>2</v>
      </c>
      <c r="I140" s="14">
        <v>120</v>
      </c>
      <c r="J140" s="39"/>
    </row>
    <row r="141" spans="1:10" ht="16.5" customHeight="1" thickBot="1" x14ac:dyDescent="0.3">
      <c r="A141" s="93" t="str">
        <f>RIGHT(D141:D268,4)</f>
        <v>6453</v>
      </c>
      <c r="B141" s="27" t="s">
        <v>154</v>
      </c>
      <c r="C141" s="33" t="s">
        <v>26</v>
      </c>
      <c r="D141" s="28">
        <v>1001202506453</v>
      </c>
      <c r="E141" s="24"/>
      <c r="F141" s="23">
        <v>0.1</v>
      </c>
      <c r="G141" s="23">
        <f>E141*0.1</f>
        <v>0</v>
      </c>
      <c r="H141" s="14">
        <v>0.8</v>
      </c>
      <c r="I141" s="14">
        <v>60</v>
      </c>
      <c r="J141" s="39"/>
    </row>
    <row r="142" spans="1:10" ht="16.5" customHeight="1" thickTop="1" thickBot="1" x14ac:dyDescent="0.3">
      <c r="A142" s="93" t="str">
        <f>RIGHT(D142:D269,4)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RIGHT(D143:D273,4)</f>
        <v>6470</v>
      </c>
      <c r="B143" s="29" t="s">
        <v>156</v>
      </c>
      <c r="C143" s="32" t="s">
        <v>23</v>
      </c>
      <c r="D143" s="80">
        <v>1001092436470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6495</v>
      </c>
      <c r="B144" s="29" t="s">
        <v>157</v>
      </c>
      <c r="C144" s="32" t="s">
        <v>26</v>
      </c>
      <c r="D144" s="80">
        <v>1001092436495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7235</v>
      </c>
      <c r="B145" s="29" t="s">
        <v>158</v>
      </c>
      <c r="C145" s="32" t="s">
        <v>26</v>
      </c>
      <c r="D145" s="80">
        <v>1001095227235</v>
      </c>
      <c r="E145" s="24"/>
      <c r="F145" s="23">
        <v>0.35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6411</v>
      </c>
      <c r="B146" s="29" t="s">
        <v>159</v>
      </c>
      <c r="C146" s="32" t="s">
        <v>26</v>
      </c>
      <c r="D146" s="80">
        <v>1001093316411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RIGHT(D147:D274,4)</f>
        <v>6866</v>
      </c>
      <c r="B147" s="29" t="s">
        <v>160</v>
      </c>
      <c r="C147" s="32" t="s">
        <v>23</v>
      </c>
      <c r="D147" s="80">
        <v>1001095716866</v>
      </c>
      <c r="E147" s="24"/>
      <c r="F147" s="23"/>
      <c r="G147" s="23">
        <f>E147*1</f>
        <v>0</v>
      </c>
      <c r="H147" s="14"/>
      <c r="I147" s="14"/>
      <c r="J147" s="39"/>
    </row>
    <row r="148" spans="1:10" ht="16.5" customHeight="1" x14ac:dyDescent="0.25">
      <c r="A148" s="93" t="str">
        <f>RIGHT(D148:D271,4)</f>
        <v>3215</v>
      </c>
      <c r="B148" s="27" t="s">
        <v>161</v>
      </c>
      <c r="C148" s="37" t="s">
        <v>26</v>
      </c>
      <c r="D148" s="51">
        <v>1001094053215</v>
      </c>
      <c r="E148" s="24"/>
      <c r="F148" s="23">
        <v>0.4</v>
      </c>
      <c r="G148" s="23">
        <f>E148*0.4</f>
        <v>0</v>
      </c>
      <c r="H148" s="14">
        <v>3.2</v>
      </c>
      <c r="I148" s="14">
        <v>60</v>
      </c>
      <c r="J148" s="39"/>
    </row>
    <row r="149" spans="1:10" ht="16.5" customHeight="1" thickBot="1" x14ac:dyDescent="0.3">
      <c r="A149" s="93" t="str">
        <f>RIGHT(D149:D272,4)</f>
        <v>7245</v>
      </c>
      <c r="B149" s="27" t="s">
        <v>162</v>
      </c>
      <c r="C149" s="37" t="s">
        <v>26</v>
      </c>
      <c r="D149" s="51">
        <v>1001092687245</v>
      </c>
      <c r="E149" s="24"/>
      <c r="F149" s="23">
        <v>0.4</v>
      </c>
      <c r="G149" s="23">
        <f>E149*0.4</f>
        <v>0</v>
      </c>
      <c r="H149" s="14"/>
      <c r="I149" s="14"/>
      <c r="J149" s="39"/>
    </row>
    <row r="150" spans="1:10" ht="16.5" customHeight="1" thickTop="1" thickBot="1" x14ac:dyDescent="0.3">
      <c r="A150" s="93" t="str">
        <f>RIGHT(D150:D274,4)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0" ht="16.5" customHeight="1" thickTop="1" x14ac:dyDescent="0.25">
      <c r="A151" s="93" t="str">
        <f>RIGHT(D151:D277,4)</f>
        <v>7090</v>
      </c>
      <c r="B151" s="47" t="s">
        <v>164</v>
      </c>
      <c r="C151" s="35" t="s">
        <v>26</v>
      </c>
      <c r="D151" s="28">
        <v>1001084217090</v>
      </c>
      <c r="E151" s="24"/>
      <c r="F151" s="23">
        <v>0.3</v>
      </c>
      <c r="G151" s="23">
        <f>E151*F151</f>
        <v>0</v>
      </c>
      <c r="H151" s="14"/>
      <c r="I151" s="14">
        <v>50</v>
      </c>
      <c r="J151" s="39"/>
    </row>
    <row r="152" spans="1:10" ht="16.5" customHeight="1" x14ac:dyDescent="0.25">
      <c r="A152" s="93" t="str">
        <f>RIGHT(D152:D278,4)</f>
        <v>4691</v>
      </c>
      <c r="B152" s="47" t="s">
        <v>165</v>
      </c>
      <c r="C152" s="35" t="s">
        <v>26</v>
      </c>
      <c r="D152" s="28">
        <v>1001083424691</v>
      </c>
      <c r="E152" s="24"/>
      <c r="F152" s="23">
        <v>0.3</v>
      </c>
      <c r="G152" s="23">
        <f t="shared" ref="G152:G158" si="5">F152*E152</f>
        <v>0</v>
      </c>
      <c r="H152" s="14"/>
      <c r="I152" s="14"/>
      <c r="J152" s="92"/>
    </row>
    <row r="153" spans="1:10" ht="16.5" customHeight="1" x14ac:dyDescent="0.25">
      <c r="A153" s="93" t="str">
        <f>RIGHT(D153:D279,4)</f>
        <v>7187</v>
      </c>
      <c r="B153" s="47" t="s">
        <v>166</v>
      </c>
      <c r="C153" s="35" t="s">
        <v>26</v>
      </c>
      <c r="D153" s="28">
        <v>1001085637187</v>
      </c>
      <c r="E153" s="24">
        <v>120</v>
      </c>
      <c r="F153" s="23">
        <v>0.3</v>
      </c>
      <c r="G153" s="23">
        <f t="shared" si="5"/>
        <v>36</v>
      </c>
      <c r="H153" s="14"/>
      <c r="I153" s="14"/>
      <c r="J153" s="92"/>
    </row>
    <row r="154" spans="1:10" ht="16.5" customHeight="1" x14ac:dyDescent="0.25">
      <c r="A154" s="93" t="str">
        <f>RIGHT(D154:D280,4)</f>
        <v>6201</v>
      </c>
      <c r="B154" s="47" t="s">
        <v>167</v>
      </c>
      <c r="C154" s="35" t="s">
        <v>26</v>
      </c>
      <c r="D154" s="28">
        <v>1001225636201</v>
      </c>
      <c r="E154" s="24"/>
      <c r="F154" s="23">
        <v>0.15</v>
      </c>
      <c r="G154" s="23">
        <f t="shared" si="5"/>
        <v>0</v>
      </c>
      <c r="H154" s="14"/>
      <c r="I154" s="14"/>
      <c r="J154" s="92"/>
    </row>
    <row r="155" spans="1:10" ht="16.5" customHeight="1" x14ac:dyDescent="0.25">
      <c r="A155" s="93" t="str">
        <f>RIGHT(D155:D280,4)</f>
        <v>6842</v>
      </c>
      <c r="B155" s="47" t="s">
        <v>168</v>
      </c>
      <c r="C155" s="35" t="s">
        <v>26</v>
      </c>
      <c r="D155" s="28">
        <v>1001080216842</v>
      </c>
      <c r="E155" s="24"/>
      <c r="F155" s="23">
        <v>0.3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RIGHT(D156:D280,4)</f>
        <v>6492</v>
      </c>
      <c r="B156" s="47" t="s">
        <v>169</v>
      </c>
      <c r="C156" s="35" t="s">
        <v>26</v>
      </c>
      <c r="D156" s="28">
        <v>1001084226492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6279</v>
      </c>
      <c r="B157" s="47" t="s">
        <v>170</v>
      </c>
      <c r="C157" s="35" t="s">
        <v>26</v>
      </c>
      <c r="D157" s="28">
        <v>1001220286279</v>
      </c>
      <c r="E157" s="24"/>
      <c r="F157" s="23">
        <v>0.15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4786</v>
      </c>
      <c r="B158" s="47" t="s">
        <v>171</v>
      </c>
      <c r="C158" s="35" t="s">
        <v>26</v>
      </c>
      <c r="D158" s="28">
        <v>1001053944786</v>
      </c>
      <c r="E158" s="24"/>
      <c r="F158" s="23">
        <v>7.0000000000000007E-2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7052</v>
      </c>
      <c r="B159" s="47" t="s">
        <v>172</v>
      </c>
      <c r="C159" s="35" t="s">
        <v>23</v>
      </c>
      <c r="D159" s="28">
        <v>1001204447052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RIGHT(D160:D280,4)</f>
        <v>7053</v>
      </c>
      <c r="B160" s="47" t="s">
        <v>173</v>
      </c>
      <c r="C160" s="35" t="s">
        <v>23</v>
      </c>
      <c r="D160" s="28">
        <v>1001223297053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RIGHT(D161:D280,4)</f>
        <v>7092</v>
      </c>
      <c r="B161" s="27" t="s">
        <v>174</v>
      </c>
      <c r="C161" s="33" t="s">
        <v>26</v>
      </c>
      <c r="D161" s="28">
        <v>1001223297092</v>
      </c>
      <c r="E161" s="24">
        <v>120</v>
      </c>
      <c r="F161" s="23">
        <v>0.14000000000000001</v>
      </c>
      <c r="G161" s="23">
        <f>F161*E161</f>
        <v>16.8</v>
      </c>
      <c r="H161" s="14"/>
      <c r="I161" s="14"/>
      <c r="J161" s="39"/>
    </row>
    <row r="162" spans="1:11" ht="16.5" customHeight="1" x14ac:dyDescent="0.25">
      <c r="A162" s="93" t="str">
        <f>RIGHT(D162:D281,4)</f>
        <v>7103</v>
      </c>
      <c r="B162" s="27" t="s">
        <v>175</v>
      </c>
      <c r="C162" s="33" t="s">
        <v>26</v>
      </c>
      <c r="D162" s="28">
        <v>1001223297103</v>
      </c>
      <c r="E162" s="24"/>
      <c r="F162" s="23">
        <v>0.18</v>
      </c>
      <c r="G162" s="23">
        <f>F162*E162</f>
        <v>0</v>
      </c>
      <c r="H162" s="14"/>
      <c r="I162" s="14"/>
      <c r="J162" s="92"/>
    </row>
    <row r="163" spans="1:11" ht="16.5" customHeight="1" thickBot="1" x14ac:dyDescent="0.3">
      <c r="A163" s="93" t="str">
        <f>RIGHT(D163:D278,4)</f>
        <v>6919</v>
      </c>
      <c r="B163" s="47" t="s">
        <v>176</v>
      </c>
      <c r="C163" s="35" t="s">
        <v>26</v>
      </c>
      <c r="D163" s="28">
        <v>1001223296919</v>
      </c>
      <c r="E163" s="24"/>
      <c r="F163" s="23"/>
      <c r="G163" s="23">
        <f>E163*0.18</f>
        <v>0</v>
      </c>
      <c r="H163" s="14"/>
      <c r="I163" s="14"/>
      <c r="J163" s="92"/>
    </row>
    <row r="164" spans="1:11" ht="16.5" customHeight="1" thickTop="1" thickBot="1" x14ac:dyDescent="0.3">
      <c r="A164" s="93" t="str">
        <f>RIGHT(D164:D279,4)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>RIGHT(D165:D282,4)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x14ac:dyDescent="0.25">
      <c r="A166" s="93" t="str">
        <f>RIGHT(D166:D283,4)</f>
        <v>6314</v>
      </c>
      <c r="B166" s="47" t="s">
        <v>179</v>
      </c>
      <c r="C166" s="33" t="s">
        <v>26</v>
      </c>
      <c r="D166" s="28">
        <v>1002112606314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x14ac:dyDescent="0.25">
      <c r="A167" s="93" t="str">
        <f>RIGHT(D167:D284,4)</f>
        <v>6155</v>
      </c>
      <c r="B167" s="47" t="s">
        <v>180</v>
      </c>
      <c r="C167" s="33" t="s">
        <v>26</v>
      </c>
      <c r="D167" s="28">
        <v>1002115036155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x14ac:dyDescent="0.25">
      <c r="A168" s="93" t="str">
        <f>RIGHT(D168:D285,4)</f>
        <v>6157</v>
      </c>
      <c r="B168" s="47" t="s">
        <v>181</v>
      </c>
      <c r="C168" s="33" t="s">
        <v>26</v>
      </c>
      <c r="D168" s="28">
        <v>1002115056157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thickBot="1" x14ac:dyDescent="0.3">
      <c r="A169" s="93" t="str">
        <f t="shared" ref="A169:A180" si="6">RIGHT(D169:D284,4)</f>
        <v>6313</v>
      </c>
      <c r="B169" s="47" t="s">
        <v>182</v>
      </c>
      <c r="C169" s="36" t="s">
        <v>26</v>
      </c>
      <c r="D169" s="28">
        <v>1002112606313</v>
      </c>
      <c r="E169" s="24"/>
      <c r="F169" s="23">
        <v>0.9</v>
      </c>
      <c r="G169" s="23">
        <f>E169*0.9</f>
        <v>0</v>
      </c>
      <c r="H169" s="14">
        <v>9</v>
      </c>
      <c r="I169" s="72">
        <v>120</v>
      </c>
      <c r="J169" s="39"/>
    </row>
    <row r="170" spans="1:11" ht="16.5" customHeight="1" thickTop="1" thickBot="1" x14ac:dyDescent="0.3">
      <c r="A170" s="93" t="str">
        <f t="shared" si="6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6"/>
        <v>4945</v>
      </c>
      <c r="B171" s="47" t="s">
        <v>184</v>
      </c>
      <c r="C171" s="36" t="s">
        <v>26</v>
      </c>
      <c r="D171" s="28">
        <v>1002151784945</v>
      </c>
      <c r="E171" s="24"/>
      <c r="F171" s="23">
        <v>0.5</v>
      </c>
      <c r="G171" s="23">
        <f>E171*0.5</f>
        <v>0</v>
      </c>
      <c r="H171" s="14">
        <v>8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s="88" customFormat="1" ht="16.5" customHeight="1" thickTop="1" thickBot="1" x14ac:dyDescent="0.3">
      <c r="A173" s="93" t="str">
        <f t="shared" si="6"/>
        <v>4956</v>
      </c>
      <c r="B173" s="89" t="s">
        <v>186</v>
      </c>
      <c r="C173" s="90" t="s">
        <v>26</v>
      </c>
      <c r="D173" s="83">
        <v>1002133974956</v>
      </c>
      <c r="E173" s="84"/>
      <c r="F173" s="85">
        <v>0.42</v>
      </c>
      <c r="G173" s="85">
        <f>E173*0.42</f>
        <v>0</v>
      </c>
      <c r="H173" s="86">
        <v>4.2</v>
      </c>
      <c r="I173" s="91">
        <v>120</v>
      </c>
      <c r="J173" s="86"/>
      <c r="K173" s="87"/>
    </row>
    <row r="174" spans="1:11" ht="16.5" customHeight="1" thickTop="1" x14ac:dyDescent="0.25">
      <c r="A174" s="93" t="str">
        <f t="shared" si="6"/>
        <v>1762</v>
      </c>
      <c r="B174" s="47" t="s">
        <v>187</v>
      </c>
      <c r="C174" s="33" t="s">
        <v>26</v>
      </c>
      <c r="D174" s="28">
        <v>1002131151762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Bot="1" x14ac:dyDescent="0.3">
      <c r="A175" s="93" t="str">
        <f t="shared" si="6"/>
        <v>1764</v>
      </c>
      <c r="B175" s="47" t="s">
        <v>188</v>
      </c>
      <c r="C175" s="36" t="s">
        <v>26</v>
      </c>
      <c r="D175" s="28">
        <v>1002131181764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Top="1" thickBot="1" x14ac:dyDescent="0.3">
      <c r="A176" s="93" t="str">
        <f t="shared" si="6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>6004</v>
      </c>
      <c r="B178" s="47" t="s">
        <v>191</v>
      </c>
      <c r="C178" s="36" t="s">
        <v>26</v>
      </c>
      <c r="D178" s="68" t="s">
        <v>192</v>
      </c>
      <c r="E178" s="24"/>
      <c r="F178" s="23">
        <v>1</v>
      </c>
      <c r="G178" s="23">
        <f>E178*1</f>
        <v>0</v>
      </c>
      <c r="H178" s="14">
        <v>8</v>
      </c>
      <c r="I178" s="72">
        <v>120</v>
      </c>
      <c r="J178" s="39"/>
    </row>
    <row r="179" spans="1:10" ht="15.75" customHeight="1" thickTop="1" x14ac:dyDescent="0.25">
      <c r="A179" s="93" t="str">
        <f t="shared" si="6"/>
        <v>5417</v>
      </c>
      <c r="B179" s="47" t="s">
        <v>193</v>
      </c>
      <c r="C179" s="30" t="s">
        <v>23</v>
      </c>
      <c r="D179" s="68" t="s">
        <v>194</v>
      </c>
      <c r="E179" s="24"/>
      <c r="F179" s="23">
        <v>2</v>
      </c>
      <c r="G179" s="23">
        <f>E179*1</f>
        <v>0</v>
      </c>
      <c r="H179" s="14">
        <v>6</v>
      </c>
      <c r="I179" s="72">
        <v>90</v>
      </c>
      <c r="J179" s="39"/>
    </row>
    <row r="180" spans="1:10" ht="15.75" customHeight="1" thickBot="1" x14ac:dyDescent="0.3">
      <c r="A180" s="93" t="str">
        <f t="shared" si="6"/>
        <v>6019</v>
      </c>
      <c r="B180" s="47" t="s">
        <v>195</v>
      </c>
      <c r="C180" s="36" t="s">
        <v>26</v>
      </c>
      <c r="D180" s="69" t="s">
        <v>196</v>
      </c>
      <c r="E180" s="24"/>
      <c r="F180" s="23">
        <v>1</v>
      </c>
      <c r="G180" s="23">
        <f>E180*1</f>
        <v>0</v>
      </c>
      <c r="H180" s="14">
        <v>12</v>
      </c>
      <c r="I180" s="72">
        <v>120</v>
      </c>
      <c r="J180" s="39"/>
    </row>
    <row r="181" spans="1:10" ht="16.5" customHeight="1" thickTop="1" thickBot="1" x14ac:dyDescent="0.3">
      <c r="A181" s="77"/>
      <c r="B181" s="77" t="s">
        <v>197</v>
      </c>
      <c r="C181" s="16"/>
      <c r="D181" s="48"/>
      <c r="E181" s="17">
        <f>SUM(E5:E180)</f>
        <v>8290</v>
      </c>
      <c r="F181" s="17">
        <f>SUM(F10:F180)</f>
        <v>46.683333333333309</v>
      </c>
      <c r="G181" s="17">
        <f>SUM(G11:G180)</f>
        <v>4566.3999999999996</v>
      </c>
      <c r="H181" s="17">
        <f>SUM(H10:H177)</f>
        <v>128.91</v>
      </c>
      <c r="I181" s="17"/>
      <c r="J181" s="17"/>
    </row>
    <row r="182" spans="1:10" ht="15.75" customHeight="1" thickTop="1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</sheetData>
  <autoFilter ref="A9:J181"/>
  <mergeCells count="2">
    <mergeCell ref="E1:J1"/>
    <mergeCell ref="G3:J3"/>
  </mergeCells>
  <dataValidations disablePrompts="1" count="2">
    <dataValidation type="textLength" operator="lessThanOrEqual" showInputMessage="1" showErrorMessage="1" sqref="B174">
      <formula1>40</formula1>
    </dataValidation>
    <dataValidation type="textLength" operator="equal" showInputMessage="1" showErrorMessage="1" sqref="D178:D18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161</v>
      </c>
    </row>
    <row r="2" spans="2:3" x14ac:dyDescent="0.25">
      <c r="B2" s="58" t="s">
        <v>198</v>
      </c>
      <c r="C2" s="81"/>
    </row>
    <row r="3" spans="2:3" x14ac:dyDescent="0.25">
      <c r="B3" s="27" t="s">
        <v>199</v>
      </c>
      <c r="C3" s="63"/>
    </row>
    <row r="4" spans="2:3" x14ac:dyDescent="0.25">
      <c r="B4" s="44" t="s">
        <v>200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151</v>
      </c>
      <c r="C6" s="61"/>
    </row>
    <row r="7" spans="2:3" x14ac:dyDescent="0.25">
      <c r="B7" s="71" t="s">
        <v>201</v>
      </c>
      <c r="C7" s="81"/>
    </row>
    <row r="8" spans="2:3" x14ac:dyDescent="0.25">
      <c r="B8" s="27" t="s">
        <v>36</v>
      </c>
    </row>
    <row r="9" spans="2:3" x14ac:dyDescent="0.25">
      <c r="B9" s="79" t="s">
        <v>202</v>
      </c>
      <c r="C9" s="81"/>
    </row>
    <row r="10" spans="2:3" x14ac:dyDescent="0.25">
      <c r="B10" s="29" t="s">
        <v>203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204</v>
      </c>
    </row>
    <row r="14" spans="2:3" x14ac:dyDescent="0.25">
      <c r="B14" s="27" t="s">
        <v>205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206</v>
      </c>
    </row>
    <row r="18" spans="2:3" x14ac:dyDescent="0.25">
      <c r="B18" s="27" t="s">
        <v>207</v>
      </c>
      <c r="C18" s="62"/>
    </row>
    <row r="19" spans="2:3" x14ac:dyDescent="0.25">
      <c r="B19" s="58" t="s">
        <v>208</v>
      </c>
      <c r="C19" s="61"/>
    </row>
    <row r="20" spans="2:3" x14ac:dyDescent="0.25">
      <c r="B20" s="70" t="s">
        <v>153</v>
      </c>
    </row>
    <row r="21" spans="2:3" x14ac:dyDescent="0.25">
      <c r="B21" s="58" t="s">
        <v>209</v>
      </c>
      <c r="C21" s="81"/>
    </row>
    <row r="22" spans="2:3" x14ac:dyDescent="0.25">
      <c r="B22" s="67" t="s">
        <v>210</v>
      </c>
      <c r="C22" s="61"/>
    </row>
    <row r="23" spans="2:3" x14ac:dyDescent="0.25">
      <c r="B23" s="27" t="s">
        <v>125</v>
      </c>
    </row>
    <row r="24" spans="2:3" x14ac:dyDescent="0.25">
      <c r="B24" s="27" t="s">
        <v>150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211</v>
      </c>
    </row>
    <row r="28" spans="2:3" x14ac:dyDescent="0.25">
      <c r="B28" s="78" t="s">
        <v>76</v>
      </c>
      <c r="C28" s="61"/>
    </row>
    <row r="29" spans="2:3" x14ac:dyDescent="0.25">
      <c r="B29" s="45" t="s">
        <v>212</v>
      </c>
    </row>
    <row r="30" spans="2:3" x14ac:dyDescent="0.25">
      <c r="B30" s="70" t="s">
        <v>48</v>
      </c>
    </row>
    <row r="31" spans="2:3" x14ac:dyDescent="0.25">
      <c r="B31" s="66" t="s">
        <v>213</v>
      </c>
      <c r="C31" s="61"/>
    </row>
    <row r="32" spans="2:3" x14ac:dyDescent="0.25">
      <c r="B32" s="79" t="s">
        <v>214</v>
      </c>
      <c r="C32" s="81"/>
    </row>
    <row r="33" spans="2:3" x14ac:dyDescent="0.25">
      <c r="B33" s="79" t="s">
        <v>215</v>
      </c>
      <c r="C33" s="61"/>
    </row>
    <row r="34" spans="2:3" x14ac:dyDescent="0.25">
      <c r="B34" s="66" t="s">
        <v>216</v>
      </c>
      <c r="C34" s="61"/>
    </row>
    <row r="35" spans="2:3" x14ac:dyDescent="0.25">
      <c r="B35" s="27" t="s">
        <v>217</v>
      </c>
    </row>
    <row r="36" spans="2:3" x14ac:dyDescent="0.25">
      <c r="B36" s="27" t="s">
        <v>218</v>
      </c>
    </row>
    <row r="37" spans="2:3" x14ac:dyDescent="0.25">
      <c r="B37" s="79" t="s">
        <v>170</v>
      </c>
      <c r="C37" s="81"/>
    </row>
    <row r="38" spans="2:3" x14ac:dyDescent="0.25">
      <c r="B38" s="66" t="s">
        <v>219</v>
      </c>
      <c r="C38" s="61"/>
    </row>
    <row r="39" spans="2:3" x14ac:dyDescent="0.25">
      <c r="B39" s="27" t="s">
        <v>220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221</v>
      </c>
    </row>
    <row r="45" spans="2:3" x14ac:dyDescent="0.25">
      <c r="B45" s="27" t="s">
        <v>222</v>
      </c>
    </row>
    <row r="46" spans="2:3" x14ac:dyDescent="0.25">
      <c r="B46" s="66" t="s">
        <v>223</v>
      </c>
      <c r="C46" s="61"/>
    </row>
    <row r="47" spans="2:3" x14ac:dyDescent="0.25">
      <c r="B47" s="27" t="s">
        <v>224</v>
      </c>
    </row>
    <row r="48" spans="2:3" x14ac:dyDescent="0.25">
      <c r="B48" s="66" t="s">
        <v>225</v>
      </c>
      <c r="C48" s="61"/>
    </row>
    <row r="49" spans="2:3" x14ac:dyDescent="0.25">
      <c r="B49" s="66" t="s">
        <v>226</v>
      </c>
      <c r="C49" s="61"/>
    </row>
    <row r="50" spans="2:3" x14ac:dyDescent="0.25">
      <c r="B50" s="66" t="s">
        <v>227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228</v>
      </c>
      <c r="C52" s="61"/>
    </row>
    <row r="53" spans="2:3" x14ac:dyDescent="0.25">
      <c r="B53" s="79" t="s">
        <v>229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230</v>
      </c>
      <c r="C55" s="81"/>
    </row>
    <row r="56" spans="2:3" x14ac:dyDescent="0.25">
      <c r="B56" s="70" t="s">
        <v>154</v>
      </c>
    </row>
    <row r="57" spans="2:3" x14ac:dyDescent="0.25">
      <c r="B57" s="27" t="s">
        <v>129</v>
      </c>
    </row>
    <row r="58" spans="2:3" x14ac:dyDescent="0.25">
      <c r="B58" s="79" t="s">
        <v>231</v>
      </c>
      <c r="C58" s="61"/>
    </row>
    <row r="59" spans="2:3" x14ac:dyDescent="0.25">
      <c r="B59" s="79" t="s">
        <v>232</v>
      </c>
      <c r="C59" s="61"/>
    </row>
    <row r="60" spans="2:3" x14ac:dyDescent="0.25">
      <c r="B60" s="79" t="s">
        <v>233</v>
      </c>
      <c r="C60" s="81"/>
    </row>
    <row r="61" spans="2:3" x14ac:dyDescent="0.25">
      <c r="B61" s="27" t="s">
        <v>126</v>
      </c>
    </row>
    <row r="62" spans="2:3" x14ac:dyDescent="0.25">
      <c r="B62" s="66" t="s">
        <v>234</v>
      </c>
      <c r="C62" s="61"/>
    </row>
    <row r="63" spans="2:3" x14ac:dyDescent="0.25">
      <c r="B63" s="79" t="s">
        <v>235</v>
      </c>
      <c r="C63" s="81"/>
    </row>
    <row r="64" spans="2:3" x14ac:dyDescent="0.25">
      <c r="B64" s="55" t="s">
        <v>98</v>
      </c>
    </row>
    <row r="65" spans="2:3" x14ac:dyDescent="0.25">
      <c r="B65" s="55" t="s">
        <v>236</v>
      </c>
      <c r="C65" s="61"/>
    </row>
    <row r="66" spans="2:3" x14ac:dyDescent="0.25">
      <c r="B66" s="55" t="s">
        <v>237</v>
      </c>
      <c r="C66" s="61"/>
    </row>
    <row r="67" spans="2:3" x14ac:dyDescent="0.25">
      <c r="B67" s="79" t="s">
        <v>238</v>
      </c>
      <c r="C67" s="61"/>
    </row>
    <row r="68" spans="2:3" x14ac:dyDescent="0.25">
      <c r="B68" s="79" t="s">
        <v>239</v>
      </c>
      <c r="C68" s="61"/>
    </row>
    <row r="69" spans="2:3" x14ac:dyDescent="0.25">
      <c r="B69" s="79" t="s">
        <v>240</v>
      </c>
      <c r="C69" s="61"/>
    </row>
    <row r="70" spans="2:3" x14ac:dyDescent="0.25">
      <c r="B70" s="79" t="s">
        <v>241</v>
      </c>
      <c r="C70" s="61"/>
    </row>
    <row r="71" spans="2:3" x14ac:dyDescent="0.25">
      <c r="B71" s="79" t="s">
        <v>242</v>
      </c>
      <c r="C71" s="61"/>
    </row>
    <row r="72" spans="2:3" x14ac:dyDescent="0.25">
      <c r="B72" s="79" t="s">
        <v>243</v>
      </c>
      <c r="C72" s="81"/>
    </row>
    <row r="73" spans="2:3" x14ac:dyDescent="0.25">
      <c r="B73" s="79" t="s">
        <v>244</v>
      </c>
      <c r="C73" s="81"/>
    </row>
    <row r="74" spans="2:3" x14ac:dyDescent="0.25">
      <c r="B74" s="79" t="s">
        <v>245</v>
      </c>
      <c r="C74" s="81"/>
    </row>
    <row r="75" spans="2:3" x14ac:dyDescent="0.25">
      <c r="B75" s="79" t="s">
        <v>246</v>
      </c>
      <c r="C75" s="81"/>
    </row>
    <row r="76" spans="2:3" x14ac:dyDescent="0.25">
      <c r="B76" s="60" t="s">
        <v>247</v>
      </c>
      <c r="C76" s="61"/>
    </row>
    <row r="77" spans="2:3" x14ac:dyDescent="0.25">
      <c r="B77" s="60" t="s">
        <v>248</v>
      </c>
      <c r="C77" s="61"/>
    </row>
    <row r="78" spans="2:3" x14ac:dyDescent="0.25">
      <c r="B78" s="60" t="s">
        <v>249</v>
      </c>
      <c r="C78" s="61"/>
    </row>
    <row r="79" spans="2:3" x14ac:dyDescent="0.25">
      <c r="B79" s="60" t="s">
        <v>250</v>
      </c>
      <c r="C79" s="61"/>
    </row>
    <row r="80" spans="2:3" x14ac:dyDescent="0.25">
      <c r="B80" s="60" t="s">
        <v>251</v>
      </c>
      <c r="C80" s="61"/>
    </row>
    <row r="81" spans="2:4" x14ac:dyDescent="0.25">
      <c r="B81" s="60" t="s">
        <v>252</v>
      </c>
      <c r="C81" s="61"/>
    </row>
    <row r="82" spans="2:4" x14ac:dyDescent="0.25">
      <c r="B82" s="60" t="s">
        <v>253</v>
      </c>
      <c r="C82" s="61"/>
    </row>
    <row r="83" spans="2:4" x14ac:dyDescent="0.25">
      <c r="B83" s="60" t="s">
        <v>254</v>
      </c>
      <c r="C83" s="61"/>
    </row>
    <row r="84" spans="2:4" x14ac:dyDescent="0.25">
      <c r="B84" s="60" t="s">
        <v>255</v>
      </c>
      <c r="C84" s="61"/>
    </row>
    <row r="85" spans="2:4" x14ac:dyDescent="0.25">
      <c r="B85" s="60" t="s">
        <v>256</v>
      </c>
      <c r="C85" s="61"/>
    </row>
    <row r="86" spans="2:4" x14ac:dyDescent="0.25">
      <c r="B86" s="67" t="s">
        <v>257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2025-10-17T12:29:09Z</dcterms:modified>
</cp:coreProperties>
</file>