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10,25 Симф Ост\"/>
    </mc:Choice>
  </mc:AlternateContent>
  <xr:revisionPtr revIDLastSave="0" documentId="13_ncr:1_{DA0AE154-D005-44BE-AE6C-68D2C6C089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3" i="1" l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V93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4" i="1"/>
  <c r="V94" i="1" s="1"/>
  <c r="S95" i="1"/>
  <c r="V95" i="1" s="1"/>
  <c r="S96" i="1"/>
  <c r="V96" i="1" s="1"/>
  <c r="S97" i="1"/>
  <c r="V97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7" i="1"/>
  <c r="U7" i="1" s="1"/>
  <c r="X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Y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F6" i="1"/>
  <c r="E6" i="1"/>
  <c r="G8" i="1"/>
  <c r="G9" i="1"/>
  <c r="G10" i="1"/>
  <c r="AG10" i="1" s="1"/>
  <c r="G11" i="1"/>
  <c r="AG11" i="1" s="1"/>
  <c r="G12" i="1"/>
  <c r="G13" i="1"/>
  <c r="G14" i="1"/>
  <c r="AG14" i="1" s="1"/>
  <c r="G15" i="1"/>
  <c r="G16" i="1"/>
  <c r="G17" i="1"/>
  <c r="G18" i="1"/>
  <c r="AG18" i="1" s="1"/>
  <c r="G19" i="1"/>
  <c r="AG19" i="1" s="1"/>
  <c r="G20" i="1"/>
  <c r="G21" i="1"/>
  <c r="G22" i="1"/>
  <c r="AG22" i="1" s="1"/>
  <c r="G23" i="1"/>
  <c r="G24" i="1"/>
  <c r="G25" i="1"/>
  <c r="G26" i="1"/>
  <c r="AG26" i="1" s="1"/>
  <c r="G27" i="1"/>
  <c r="AG27" i="1" s="1"/>
  <c r="G28" i="1"/>
  <c r="G29" i="1"/>
  <c r="G30" i="1"/>
  <c r="AG30" i="1" s="1"/>
  <c r="G31" i="1"/>
  <c r="G32" i="1"/>
  <c r="G33" i="1"/>
  <c r="G34" i="1"/>
  <c r="AG34" i="1" s="1"/>
  <c r="G35" i="1"/>
  <c r="AG35" i="1" s="1"/>
  <c r="G36" i="1"/>
  <c r="G37" i="1"/>
  <c r="G38" i="1"/>
  <c r="AG38" i="1" s="1"/>
  <c r="G39" i="1"/>
  <c r="G40" i="1"/>
  <c r="G41" i="1"/>
  <c r="G42" i="1"/>
  <c r="AG42" i="1" s="1"/>
  <c r="G43" i="1"/>
  <c r="AG43" i="1" s="1"/>
  <c r="G44" i="1"/>
  <c r="G45" i="1"/>
  <c r="G46" i="1"/>
  <c r="AG46" i="1" s="1"/>
  <c r="G47" i="1"/>
  <c r="G48" i="1"/>
  <c r="G49" i="1"/>
  <c r="G50" i="1"/>
  <c r="AG50" i="1" s="1"/>
  <c r="G51" i="1"/>
  <c r="AG51" i="1" s="1"/>
  <c r="G52" i="1"/>
  <c r="G53" i="1"/>
  <c r="G54" i="1"/>
  <c r="AG54" i="1" s="1"/>
  <c r="G55" i="1"/>
  <c r="G56" i="1"/>
  <c r="G57" i="1"/>
  <c r="G58" i="1"/>
  <c r="AG58" i="1" s="1"/>
  <c r="G59" i="1"/>
  <c r="AG59" i="1" s="1"/>
  <c r="G60" i="1"/>
  <c r="G61" i="1"/>
  <c r="G62" i="1"/>
  <c r="AG62" i="1" s="1"/>
  <c r="G63" i="1"/>
  <c r="G64" i="1"/>
  <c r="G65" i="1"/>
  <c r="G66" i="1"/>
  <c r="AG66" i="1" s="1"/>
  <c r="G67" i="1"/>
  <c r="AG67" i="1" s="1"/>
  <c r="G68" i="1"/>
  <c r="G69" i="1"/>
  <c r="G70" i="1"/>
  <c r="AG70" i="1" s="1"/>
  <c r="G71" i="1"/>
  <c r="G72" i="1"/>
  <c r="G73" i="1"/>
  <c r="G74" i="1"/>
  <c r="AG74" i="1" s="1"/>
  <c r="G75" i="1"/>
  <c r="AG75" i="1" s="1"/>
  <c r="G76" i="1"/>
  <c r="G77" i="1"/>
  <c r="G78" i="1"/>
  <c r="AG78" i="1" s="1"/>
  <c r="G79" i="1"/>
  <c r="G80" i="1"/>
  <c r="G81" i="1"/>
  <c r="AF81" i="1" s="1"/>
  <c r="G82" i="1"/>
  <c r="AG82" i="1" s="1"/>
  <c r="G83" i="1"/>
  <c r="AH83" i="1" s="1"/>
  <c r="G84" i="1"/>
  <c r="G85" i="1"/>
  <c r="AF85" i="1" s="1"/>
  <c r="G86" i="1"/>
  <c r="AG86" i="1" s="1"/>
  <c r="G87" i="1"/>
  <c r="AH87" i="1" s="1"/>
  <c r="G88" i="1"/>
  <c r="G89" i="1"/>
  <c r="AH89" i="1" s="1"/>
  <c r="G90" i="1"/>
  <c r="AG90" i="1" s="1"/>
  <c r="G91" i="1"/>
  <c r="AH91" i="1" s="1"/>
  <c r="G92" i="1"/>
  <c r="G93" i="1"/>
  <c r="AH93" i="1" s="1"/>
  <c r="G94" i="1"/>
  <c r="AG94" i="1" s="1"/>
  <c r="G95" i="1"/>
  <c r="AH95" i="1" s="1"/>
  <c r="G96" i="1"/>
  <c r="G97" i="1"/>
  <c r="AH97" i="1" s="1"/>
  <c r="G7" i="1"/>
  <c r="AG7" i="1" s="1"/>
  <c r="AH96" i="1" l="1"/>
  <c r="AG96" i="1"/>
  <c r="AH92" i="1"/>
  <c r="AG92" i="1"/>
  <c r="AH88" i="1"/>
  <c r="AG88" i="1"/>
  <c r="AG84" i="1"/>
  <c r="AH84" i="1"/>
  <c r="AG80" i="1"/>
  <c r="AH80" i="1"/>
  <c r="AG76" i="1"/>
  <c r="AH76" i="1"/>
  <c r="AG72" i="1"/>
  <c r="AH72" i="1"/>
  <c r="AG68" i="1"/>
  <c r="AH68" i="1"/>
  <c r="AG64" i="1"/>
  <c r="AH64" i="1"/>
  <c r="AG60" i="1"/>
  <c r="AH60" i="1"/>
  <c r="AG56" i="1"/>
  <c r="AH56" i="1"/>
  <c r="AG52" i="1"/>
  <c r="AH52" i="1"/>
  <c r="AG48" i="1"/>
  <c r="AH48" i="1"/>
  <c r="AG44" i="1"/>
  <c r="AH44" i="1"/>
  <c r="AG40" i="1"/>
  <c r="AH40" i="1"/>
  <c r="AG36" i="1"/>
  <c r="AH36" i="1"/>
  <c r="AG32" i="1"/>
  <c r="AH32" i="1"/>
  <c r="AG28" i="1"/>
  <c r="AH28" i="1"/>
  <c r="AG24" i="1"/>
  <c r="AH24" i="1"/>
  <c r="AG20" i="1"/>
  <c r="AH20" i="1"/>
  <c r="AG16" i="1"/>
  <c r="AH16" i="1"/>
  <c r="AG12" i="1"/>
  <c r="AH12" i="1"/>
  <c r="AG8" i="1"/>
  <c r="AH8" i="1"/>
  <c r="K6" i="1"/>
  <c r="U11" i="1"/>
  <c r="AA6" i="1"/>
  <c r="AF97" i="1"/>
  <c r="AF95" i="1"/>
  <c r="AF93" i="1"/>
  <c r="AF91" i="1"/>
  <c r="AF89" i="1"/>
  <c r="AF87" i="1"/>
  <c r="AF83" i="1"/>
  <c r="AF78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4" i="1"/>
  <c r="AF10" i="1"/>
  <c r="AG97" i="1"/>
  <c r="AG93" i="1"/>
  <c r="AG89" i="1"/>
  <c r="AG83" i="1"/>
  <c r="AH94" i="1"/>
  <c r="AH86" i="1"/>
  <c r="AH78" i="1"/>
  <c r="AH70" i="1"/>
  <c r="AH62" i="1"/>
  <c r="AH54" i="1"/>
  <c r="AH46" i="1"/>
  <c r="AH38" i="1"/>
  <c r="AH30" i="1"/>
  <c r="AH22" i="1"/>
  <c r="AH14" i="1"/>
  <c r="AH85" i="1"/>
  <c r="AG85" i="1"/>
  <c r="AH81" i="1"/>
  <c r="AG81" i="1"/>
  <c r="AH79" i="1"/>
  <c r="AF79" i="1"/>
  <c r="AH77" i="1"/>
  <c r="AG77" i="1"/>
  <c r="AF77" i="1"/>
  <c r="AH75" i="1"/>
  <c r="AF75" i="1"/>
  <c r="AH73" i="1"/>
  <c r="AG73" i="1"/>
  <c r="AF73" i="1"/>
  <c r="AH71" i="1"/>
  <c r="AF71" i="1"/>
  <c r="AH69" i="1"/>
  <c r="AG69" i="1"/>
  <c r="AF69" i="1"/>
  <c r="AH67" i="1"/>
  <c r="AF67" i="1"/>
  <c r="AH65" i="1"/>
  <c r="AG65" i="1"/>
  <c r="AF65" i="1"/>
  <c r="AH63" i="1"/>
  <c r="AF63" i="1"/>
  <c r="AH61" i="1"/>
  <c r="AG61" i="1"/>
  <c r="AF61" i="1"/>
  <c r="AH59" i="1"/>
  <c r="AF59" i="1"/>
  <c r="AH57" i="1"/>
  <c r="AG57" i="1"/>
  <c r="AF57" i="1"/>
  <c r="AH55" i="1"/>
  <c r="AF55" i="1"/>
  <c r="AH53" i="1"/>
  <c r="AG53" i="1"/>
  <c r="AF53" i="1"/>
  <c r="AH51" i="1"/>
  <c r="AF51" i="1"/>
  <c r="AH49" i="1"/>
  <c r="AG49" i="1"/>
  <c r="AF49" i="1"/>
  <c r="AH47" i="1"/>
  <c r="AF47" i="1"/>
  <c r="AH45" i="1"/>
  <c r="AG45" i="1"/>
  <c r="AF45" i="1"/>
  <c r="AH43" i="1"/>
  <c r="AF43" i="1"/>
  <c r="AH41" i="1"/>
  <c r="AG41" i="1"/>
  <c r="AF41" i="1"/>
  <c r="AH39" i="1"/>
  <c r="AF39" i="1"/>
  <c r="AH37" i="1"/>
  <c r="AG37" i="1"/>
  <c r="AF37" i="1"/>
  <c r="AH35" i="1"/>
  <c r="AF35" i="1"/>
  <c r="AH33" i="1"/>
  <c r="AG33" i="1"/>
  <c r="AF33" i="1"/>
  <c r="AH31" i="1"/>
  <c r="AF31" i="1"/>
  <c r="AH29" i="1"/>
  <c r="AG29" i="1"/>
  <c r="AF29" i="1"/>
  <c r="AH27" i="1"/>
  <c r="AF27" i="1"/>
  <c r="AH25" i="1"/>
  <c r="AG25" i="1"/>
  <c r="AF25" i="1"/>
  <c r="AH23" i="1"/>
  <c r="AF23" i="1"/>
  <c r="AH21" i="1"/>
  <c r="AG21" i="1"/>
  <c r="AF21" i="1"/>
  <c r="AH19" i="1"/>
  <c r="AF19" i="1"/>
  <c r="AH17" i="1"/>
  <c r="AG17" i="1"/>
  <c r="AF17" i="1"/>
  <c r="AH15" i="1"/>
  <c r="AF15" i="1"/>
  <c r="AH13" i="1"/>
  <c r="AG13" i="1"/>
  <c r="AF13" i="1"/>
  <c r="AH11" i="1"/>
  <c r="AF11" i="1"/>
  <c r="AH9" i="1"/>
  <c r="AG9" i="1"/>
  <c r="AF9" i="1"/>
  <c r="L6" i="1"/>
  <c r="AC6" i="1"/>
  <c r="AF7" i="1"/>
  <c r="AF96" i="1"/>
  <c r="AF94" i="1"/>
  <c r="AF92" i="1"/>
  <c r="AF90" i="1"/>
  <c r="AF88" i="1"/>
  <c r="AF86" i="1"/>
  <c r="AF84" i="1"/>
  <c r="AF82" i="1"/>
  <c r="AF80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6" i="1"/>
  <c r="AF12" i="1"/>
  <c r="AF8" i="1"/>
  <c r="AG95" i="1"/>
  <c r="AG91" i="1"/>
  <c r="AG87" i="1"/>
  <c r="AG79" i="1"/>
  <c r="AG71" i="1"/>
  <c r="AG63" i="1"/>
  <c r="AG55" i="1"/>
  <c r="AG47" i="1"/>
  <c r="AG39" i="1"/>
  <c r="AG31" i="1"/>
  <c r="AG23" i="1"/>
  <c r="AG15" i="1"/>
  <c r="AH7" i="1"/>
  <c r="AH90" i="1"/>
  <c r="AH82" i="1"/>
  <c r="AH74" i="1"/>
  <c r="AH66" i="1"/>
  <c r="AH58" i="1"/>
  <c r="AH50" i="1"/>
  <c r="AH42" i="1"/>
  <c r="AH34" i="1"/>
  <c r="AH26" i="1"/>
  <c r="AH18" i="1"/>
  <c r="AH10" i="1"/>
  <c r="AH6" i="1" s="1"/>
  <c r="AF6" i="1"/>
  <c r="S6" i="1"/>
  <c r="AG6" i="1"/>
  <c r="AB6" i="1"/>
  <c r="Z6" i="1"/>
  <c r="J6" i="1"/>
  <c r="I6" i="1"/>
</calcChain>
</file>

<file path=xl/sharedStrings.xml><?xml version="1.0" encoding="utf-8"?>
<sst xmlns="http://schemas.openxmlformats.org/spreadsheetml/2006/main" count="236" uniqueCount="125">
  <si>
    <t>Период: 10.10.2025 - 17.10.2025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</si>
  <si>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</si>
  <si>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</si>
  <si>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</si>
  <si>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</si>
  <si>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</si>
  <si>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</si>
  <si>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</si>
  <si>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</si>
  <si>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</si>
  <si>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</si>
  <si>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</si>
  <si>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3986 Ароматная с/к в/у 1/250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</si>
  <si>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</si>
  <si>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</si>
  <si>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</si>
  <si>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</si>
  <si>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</si>
  <si>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</si>
  <si>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</si>
  <si>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</si>
  <si>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</si>
  <si>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</si>
  <si>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</si>
  <si>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</si>
  <si>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</si>
  <si>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</si>
  <si>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</si>
  <si>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</si>
  <si>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</si>
  <si>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</si>
  <si>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</si>
  <si>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</si>
  <si>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</si>
  <si>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</si>
  <si>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</si>
  <si>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</si>
  <si>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</si>
  <si>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</si>
  <si>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</si>
  <si>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</si>
  <si>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</si>
  <si>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</si>
  <si>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</si>
  <si>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</si>
  <si>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</si>
  <si>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</si>
  <si>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</si>
  <si>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</si>
  <si>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</si>
  <si>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</si>
  <si>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</si>
  <si>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</si>
  <si>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</si>
  <si>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</si>
  <si>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</si>
  <si>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</si>
  <si>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</si>
  <si>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</si>
  <si>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</si>
  <si>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</si>
  <si>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</si>
  <si>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</si>
  <si>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</si>
  <si>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</si>
  <si>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</si>
  <si>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</si>
  <si>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</si>
  <si>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</si>
  <si>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</si>
  <si>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</si>
  <si>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</si>
  <si>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</si>
  <si>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</si>
  <si>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</si>
  <si>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</si>
  <si>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</si>
  <si>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</si>
  <si>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</si>
  <si>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</si>
  <si>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7157 СЕРВЕЛАТ ЗЕРНИСНЫЙ ПМ в/к в/у_50с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</si>
  <si>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</si>
  <si>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</si>
  <si>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</si>
  <si>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</si>
  <si>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</si>
  <si>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</si>
  <si>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</si>
  <si>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</si>
  <si>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</si>
  <si>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</si>
  <si>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</si>
  <si>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</si>
  <si>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</si>
  <si>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7333 СЕРВЕЛАТ ОХОТНИЧИЙ ПМ в/к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</si>
  <si>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</si>
  <si>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</si>
  <si>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7343 СЕЙЧАС СЕЗОН ПМ вар п/о 0,4кг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</si>
  <si>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</si>
  <si>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</si>
  <si>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</si>
  <si>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</si>
  <si>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</si>
  <si>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</si>
  <si>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</si>
  <si>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</si>
  <si>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</si>
  <si>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</si>
  <si>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тк Вит</t>
  </si>
  <si>
    <t>пр</t>
  </si>
  <si>
    <t>комен</t>
  </si>
  <si>
    <t>скид</t>
  </si>
  <si>
    <t>вес</t>
  </si>
  <si>
    <t>18,10,</t>
  </si>
  <si>
    <t>21,10,</t>
  </si>
  <si>
    <t>22,10,</t>
  </si>
  <si>
    <t>23,10,</t>
  </si>
  <si>
    <t>24,10,</t>
  </si>
  <si>
    <t>12,09,</t>
  </si>
  <si>
    <t>19,09,</t>
  </si>
  <si>
    <t>26,09,</t>
  </si>
  <si>
    <t>17,10,</t>
  </si>
  <si>
    <t>4,6т</t>
  </si>
  <si>
    <t>1,6т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</si>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</sst>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10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09.10.2025 - 16.10.2025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Вит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17,10,</v>
          </cell>
          <cell r="L5" t="str">
            <v>18,10,</v>
          </cell>
          <cell r="T5" t="str">
            <v>21,10,</v>
          </cell>
          <cell r="Y5" t="str">
            <v>12,09,</v>
          </cell>
          <cell r="Z5" t="str">
            <v>19,09,</v>
          </cell>
          <cell r="AA5" t="str">
            <v>26,09,</v>
          </cell>
          <cell r="AB5" t="str">
            <v>16,10,</v>
          </cell>
        </row>
        <row r="6">
          <cell r="E6">
            <v>74752.053999999989</v>
          </cell>
          <cell r="F6">
            <v>110072.68199999999</v>
          </cell>
          <cell r="I6">
            <v>77636.95</v>
          </cell>
          <cell r="J6">
            <v>-2884.8959999999997</v>
          </cell>
          <cell r="K6">
            <v>16620</v>
          </cell>
          <cell r="L6">
            <v>14540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14950.4108</v>
          </cell>
          <cell r="T6">
            <v>12800</v>
          </cell>
          <cell r="X6">
            <v>12800</v>
          </cell>
          <cell r="Y6">
            <v>19106.704799999996</v>
          </cell>
          <cell r="Z6">
            <v>17769.053200000006</v>
          </cell>
          <cell r="AA6">
            <v>17325.434799999999</v>
          </cell>
          <cell r="AB6">
            <v>10543.037000000004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715</v>
          </cell>
          <cell r="D7">
            <v>869</v>
          </cell>
          <cell r="E7">
            <v>643</v>
          </cell>
          <cell r="F7">
            <v>912</v>
          </cell>
          <cell r="G7">
            <v>0.4</v>
          </cell>
          <cell r="H7">
            <v>60</v>
          </cell>
          <cell r="I7">
            <v>683</v>
          </cell>
          <cell r="J7">
            <v>-40</v>
          </cell>
          <cell r="K7">
            <v>160</v>
          </cell>
          <cell r="L7">
            <v>80</v>
          </cell>
          <cell r="S7">
            <v>128.6</v>
          </cell>
          <cell r="T7">
            <v>120</v>
          </cell>
          <cell r="U7">
            <v>9.8911353032659406</v>
          </cell>
          <cell r="V7">
            <v>7.091757387247279</v>
          </cell>
          <cell r="X7">
            <v>120</v>
          </cell>
          <cell r="Y7">
            <v>199.4</v>
          </cell>
          <cell r="Z7">
            <v>149.6</v>
          </cell>
          <cell r="AA7">
            <v>152.80000000000001</v>
          </cell>
          <cell r="AB7">
            <v>124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129</v>
          </cell>
          <cell r="D8">
            <v>162</v>
          </cell>
          <cell r="E8">
            <v>85</v>
          </cell>
          <cell r="F8">
            <v>204</v>
          </cell>
          <cell r="G8">
            <v>0.25</v>
          </cell>
          <cell r="H8">
            <v>120</v>
          </cell>
          <cell r="I8">
            <v>87</v>
          </cell>
          <cell r="J8">
            <v>-2</v>
          </cell>
          <cell r="K8">
            <v>40</v>
          </cell>
          <cell r="L8">
            <v>0</v>
          </cell>
          <cell r="S8">
            <v>17</v>
          </cell>
          <cell r="U8">
            <v>14.352941176470589</v>
          </cell>
          <cell r="V8">
            <v>12</v>
          </cell>
          <cell r="X8">
            <v>0</v>
          </cell>
          <cell r="Y8">
            <v>23.4</v>
          </cell>
          <cell r="Z8">
            <v>23.2</v>
          </cell>
          <cell r="AA8">
            <v>20.2</v>
          </cell>
          <cell r="AB8">
            <v>12</v>
          </cell>
          <cell r="AC8">
            <v>0</v>
          </cell>
          <cell r="AD8">
            <v>0</v>
          </cell>
        </row>
        <row r="9">
          <cell r="A9" t="str">
            <v>3986 Ароматная с/к в/у 1/250 ОСТАНКИНО</v>
          </cell>
          <cell r="B9" t="str">
            <v>шт</v>
          </cell>
          <cell r="C9">
            <v>600</v>
          </cell>
          <cell r="D9">
            <v>1024</v>
          </cell>
          <cell r="E9">
            <v>340</v>
          </cell>
          <cell r="F9">
            <v>1596</v>
          </cell>
          <cell r="G9">
            <v>0.25</v>
          </cell>
          <cell r="H9" t="e">
            <v>#N/A</v>
          </cell>
          <cell r="I9">
            <v>369</v>
          </cell>
          <cell r="J9">
            <v>-29</v>
          </cell>
          <cell r="K9">
            <v>0</v>
          </cell>
          <cell r="L9">
            <v>0</v>
          </cell>
          <cell r="S9">
            <v>68</v>
          </cell>
          <cell r="T9">
            <v>240</v>
          </cell>
          <cell r="U9">
            <v>27</v>
          </cell>
          <cell r="V9">
            <v>23.470588235294116</v>
          </cell>
          <cell r="X9">
            <v>240</v>
          </cell>
          <cell r="Y9">
            <v>0</v>
          </cell>
          <cell r="Z9">
            <v>0</v>
          </cell>
          <cell r="AA9">
            <v>0</v>
          </cell>
          <cell r="AB9">
            <v>113</v>
          </cell>
          <cell r="AC9">
            <v>0</v>
          </cell>
          <cell r="AD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2070.02</v>
          </cell>
          <cell r="D10">
            <v>1019.511</v>
          </cell>
          <cell r="E10">
            <v>1375.5260000000001</v>
          </cell>
          <cell r="F10">
            <v>1698.2080000000001</v>
          </cell>
          <cell r="G10">
            <v>1</v>
          </cell>
          <cell r="H10">
            <v>60</v>
          </cell>
          <cell r="I10">
            <v>1343.6189999999999</v>
          </cell>
          <cell r="J10">
            <v>31.907000000000153</v>
          </cell>
          <cell r="K10">
            <v>400</v>
          </cell>
          <cell r="L10">
            <v>400</v>
          </cell>
          <cell r="S10">
            <v>275.10520000000002</v>
          </cell>
          <cell r="T10">
            <v>200</v>
          </cell>
          <cell r="U10">
            <v>9.8079134818244071</v>
          </cell>
          <cell r="V10">
            <v>6.1729403878952489</v>
          </cell>
          <cell r="X10">
            <v>200</v>
          </cell>
          <cell r="Y10">
            <v>316.89999999999998</v>
          </cell>
          <cell r="Z10">
            <v>278.49599999999998</v>
          </cell>
          <cell r="AA10">
            <v>295.3272</v>
          </cell>
          <cell r="AB10">
            <v>180.21600000000001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46.911999999999999</v>
          </cell>
          <cell r="D11">
            <v>72.69</v>
          </cell>
          <cell r="E11">
            <v>41.12</v>
          </cell>
          <cell r="F11">
            <v>77.596000000000004</v>
          </cell>
          <cell r="G11">
            <v>1</v>
          </cell>
          <cell r="H11">
            <v>120</v>
          </cell>
          <cell r="I11">
            <v>40.5</v>
          </cell>
          <cell r="J11">
            <v>0.61999999999999744</v>
          </cell>
          <cell r="K11">
            <v>30</v>
          </cell>
          <cell r="L11">
            <v>0</v>
          </cell>
          <cell r="S11">
            <v>8.2240000000000002</v>
          </cell>
          <cell r="U11">
            <v>13.08317120622568</v>
          </cell>
          <cell r="V11">
            <v>9.4353112840466924</v>
          </cell>
          <cell r="X11">
            <v>0</v>
          </cell>
          <cell r="Y11">
            <v>8.1004000000000005</v>
          </cell>
          <cell r="Z11">
            <v>9.8251999999999988</v>
          </cell>
          <cell r="AA11">
            <v>6.2060000000000004</v>
          </cell>
          <cell r="AB11">
            <v>6.0819999999999999</v>
          </cell>
          <cell r="AC11">
            <v>0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150.28299999999999</v>
          </cell>
          <cell r="D12">
            <v>102.437</v>
          </cell>
          <cell r="E12">
            <v>92.742000000000004</v>
          </cell>
          <cell r="F12">
            <v>159.97800000000001</v>
          </cell>
          <cell r="G12">
            <v>1</v>
          </cell>
          <cell r="H12">
            <v>60</v>
          </cell>
          <cell r="I12">
            <v>88</v>
          </cell>
          <cell r="J12">
            <v>4.7420000000000044</v>
          </cell>
          <cell r="K12">
            <v>20</v>
          </cell>
          <cell r="L12">
            <v>0</v>
          </cell>
          <cell r="S12">
            <v>18.548400000000001</v>
          </cell>
          <cell r="U12">
            <v>9.7031549891095725</v>
          </cell>
          <cell r="V12">
            <v>8.6248948696383518</v>
          </cell>
          <cell r="X12">
            <v>0</v>
          </cell>
          <cell r="Y12">
            <v>24.755400000000002</v>
          </cell>
          <cell r="Z12">
            <v>24.474</v>
          </cell>
          <cell r="AA12">
            <v>20.969799999999999</v>
          </cell>
          <cell r="AB12">
            <v>17.916</v>
          </cell>
          <cell r="AC12">
            <v>0</v>
          </cell>
          <cell r="AD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736.63300000000004</v>
          </cell>
          <cell r="D13">
            <v>475.31799999999998</v>
          </cell>
          <cell r="E13">
            <v>523.51300000000003</v>
          </cell>
          <cell r="F13">
            <v>674.81600000000003</v>
          </cell>
          <cell r="G13">
            <v>1</v>
          </cell>
          <cell r="H13">
            <v>60</v>
          </cell>
          <cell r="I13">
            <v>517.1</v>
          </cell>
          <cell r="J13">
            <v>6.4130000000000109</v>
          </cell>
          <cell r="K13">
            <v>100</v>
          </cell>
          <cell r="L13">
            <v>250</v>
          </cell>
          <cell r="S13">
            <v>104.7026</v>
          </cell>
          <cell r="U13">
            <v>9.7878753727223575</v>
          </cell>
          <cell r="V13">
            <v>6.445073952318281</v>
          </cell>
          <cell r="X13">
            <v>0</v>
          </cell>
          <cell r="Y13">
            <v>117.61500000000001</v>
          </cell>
          <cell r="Z13">
            <v>108.51739999999999</v>
          </cell>
          <cell r="AA13">
            <v>107.50960000000001</v>
          </cell>
          <cell r="AB13">
            <v>57.4</v>
          </cell>
          <cell r="AC13">
            <v>0</v>
          </cell>
          <cell r="AD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904</v>
          </cell>
          <cell r="D14">
            <v>615</v>
          </cell>
          <cell r="E14">
            <v>353</v>
          </cell>
          <cell r="F14">
            <v>1151</v>
          </cell>
          <cell r="G14">
            <v>0.25</v>
          </cell>
          <cell r="H14">
            <v>120</v>
          </cell>
          <cell r="I14">
            <v>369</v>
          </cell>
          <cell r="J14">
            <v>-16</v>
          </cell>
          <cell r="K14">
            <v>0</v>
          </cell>
          <cell r="L14">
            <v>0</v>
          </cell>
          <cell r="S14">
            <v>70.599999999999994</v>
          </cell>
          <cell r="U14">
            <v>16.303116147308785</v>
          </cell>
          <cell r="V14">
            <v>16.303116147308785</v>
          </cell>
          <cell r="X14">
            <v>0</v>
          </cell>
          <cell r="Y14">
            <v>111.6</v>
          </cell>
          <cell r="Z14">
            <v>84.8</v>
          </cell>
          <cell r="AA14">
            <v>75</v>
          </cell>
          <cell r="AB14">
            <v>77</v>
          </cell>
          <cell r="AC14">
            <v>0</v>
          </cell>
          <cell r="AD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186.4</v>
          </cell>
          <cell r="D15">
            <v>12.068</v>
          </cell>
          <cell r="E15">
            <v>84.055999999999997</v>
          </cell>
          <cell r="F15">
            <v>102.34399999999999</v>
          </cell>
          <cell r="G15">
            <v>1</v>
          </cell>
          <cell r="H15">
            <v>30</v>
          </cell>
          <cell r="I15">
            <v>91.9</v>
          </cell>
          <cell r="J15">
            <v>-7.8440000000000083</v>
          </cell>
          <cell r="K15">
            <v>10</v>
          </cell>
          <cell r="L15">
            <v>20</v>
          </cell>
          <cell r="S15">
            <v>16.811199999999999</v>
          </cell>
          <cell r="T15">
            <v>10</v>
          </cell>
          <cell r="U15">
            <v>8.4672123346340538</v>
          </cell>
          <cell r="V15">
            <v>6.0878461977729135</v>
          </cell>
          <cell r="X15">
            <v>10</v>
          </cell>
          <cell r="Y15">
            <v>23.369999999999997</v>
          </cell>
          <cell r="Z15">
            <v>32.660000000000004</v>
          </cell>
          <cell r="AA15">
            <v>17.9802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64.423000000000002</v>
          </cell>
          <cell r="D16">
            <v>23.99</v>
          </cell>
          <cell r="E16">
            <v>14.917999999999999</v>
          </cell>
          <cell r="F16">
            <v>61.652999999999999</v>
          </cell>
          <cell r="G16">
            <v>1</v>
          </cell>
          <cell r="H16">
            <v>30</v>
          </cell>
          <cell r="I16">
            <v>27.1</v>
          </cell>
          <cell r="J16">
            <v>-12.182000000000002</v>
          </cell>
          <cell r="K16">
            <v>0</v>
          </cell>
          <cell r="L16">
            <v>0</v>
          </cell>
          <cell r="S16">
            <v>2.9836</v>
          </cell>
          <cell r="T16">
            <v>10</v>
          </cell>
          <cell r="U16">
            <v>24.015618715645527</v>
          </cell>
          <cell r="V16">
            <v>20.663962997720873</v>
          </cell>
          <cell r="X16">
            <v>10</v>
          </cell>
          <cell r="Y16">
            <v>2.6616</v>
          </cell>
          <cell r="Z16">
            <v>12.0464</v>
          </cell>
          <cell r="AA16">
            <v>6.8903999999999996</v>
          </cell>
          <cell r="AB16">
            <v>0</v>
          </cell>
          <cell r="AC16" t="str">
            <v>увел</v>
          </cell>
          <cell r="AD16">
            <v>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1372</v>
          </cell>
          <cell r="D17">
            <v>1034</v>
          </cell>
          <cell r="E17">
            <v>812</v>
          </cell>
          <cell r="F17">
            <v>1563</v>
          </cell>
          <cell r="G17">
            <v>0.25</v>
          </cell>
          <cell r="H17">
            <v>120</v>
          </cell>
          <cell r="I17">
            <v>852</v>
          </cell>
          <cell r="J17">
            <v>-40</v>
          </cell>
          <cell r="K17">
            <v>1000</v>
          </cell>
          <cell r="L17">
            <v>0</v>
          </cell>
          <cell r="S17">
            <v>162.4</v>
          </cell>
          <cell r="U17">
            <v>15.782019704433496</v>
          </cell>
          <cell r="V17">
            <v>9.6243842364532011</v>
          </cell>
          <cell r="X17">
            <v>0</v>
          </cell>
          <cell r="Y17">
            <v>206.6</v>
          </cell>
          <cell r="Z17">
            <v>171.4</v>
          </cell>
          <cell r="AA17">
            <v>172</v>
          </cell>
          <cell r="AB17">
            <v>160</v>
          </cell>
          <cell r="AC17">
            <v>0</v>
          </cell>
          <cell r="AD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1244.9780000000001</v>
          </cell>
          <cell r="D18">
            <v>1101.6079999999999</v>
          </cell>
          <cell r="E18">
            <v>817.08799999999997</v>
          </cell>
          <cell r="F18">
            <v>1476.0840000000001</v>
          </cell>
          <cell r="G18">
            <v>1</v>
          </cell>
          <cell r="H18">
            <v>45</v>
          </cell>
          <cell r="I18">
            <v>808.87</v>
          </cell>
          <cell r="J18">
            <v>8.2179999999999609</v>
          </cell>
          <cell r="K18">
            <v>200</v>
          </cell>
          <cell r="L18">
            <v>100</v>
          </cell>
          <cell r="S18">
            <v>163.41759999999999</v>
          </cell>
          <cell r="U18">
            <v>10.868376478420929</v>
          </cell>
          <cell r="V18">
            <v>9.0325889010730798</v>
          </cell>
          <cell r="X18">
            <v>0</v>
          </cell>
          <cell r="Y18">
            <v>227.6156</v>
          </cell>
          <cell r="Z18">
            <v>241.70140000000001</v>
          </cell>
          <cell r="AA18">
            <v>238.23079999999999</v>
          </cell>
          <cell r="AB18">
            <v>71.596999999999994</v>
          </cell>
          <cell r="AC18">
            <v>0</v>
          </cell>
          <cell r="AD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334</v>
          </cell>
          <cell r="D19">
            <v>410</v>
          </cell>
          <cell r="E19">
            <v>277</v>
          </cell>
          <cell r="F19">
            <v>456</v>
          </cell>
          <cell r="G19">
            <v>0.15</v>
          </cell>
          <cell r="H19">
            <v>60</v>
          </cell>
          <cell r="I19">
            <v>293</v>
          </cell>
          <cell r="J19">
            <v>-16</v>
          </cell>
          <cell r="K19">
            <v>80</v>
          </cell>
          <cell r="L19">
            <v>0</v>
          </cell>
          <cell r="S19">
            <v>55.4</v>
          </cell>
          <cell r="U19">
            <v>9.6750902527075819</v>
          </cell>
          <cell r="V19">
            <v>8.231046931407942</v>
          </cell>
          <cell r="X19">
            <v>0</v>
          </cell>
          <cell r="Y19">
            <v>102.4</v>
          </cell>
          <cell r="Z19">
            <v>89.8</v>
          </cell>
          <cell r="AA19">
            <v>78.8</v>
          </cell>
          <cell r="AB19">
            <v>54</v>
          </cell>
          <cell r="AC19">
            <v>0</v>
          </cell>
          <cell r="AD19">
            <v>0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1790</v>
          </cell>
          <cell r="D20">
            <v>3297</v>
          </cell>
          <cell r="E20">
            <v>2073</v>
          </cell>
          <cell r="F20">
            <v>2927</v>
          </cell>
          <cell r="G20">
            <v>0.12</v>
          </cell>
          <cell r="H20">
            <v>60</v>
          </cell>
          <cell r="I20">
            <v>2154</v>
          </cell>
          <cell r="J20">
            <v>-81</v>
          </cell>
          <cell r="K20">
            <v>400</v>
          </cell>
          <cell r="L20">
            <v>400</v>
          </cell>
          <cell r="S20">
            <v>414.6</v>
          </cell>
          <cell r="T20">
            <v>400</v>
          </cell>
          <cell r="U20">
            <v>9.9541726965750108</v>
          </cell>
          <cell r="V20">
            <v>7.0598166907862998</v>
          </cell>
          <cell r="X20">
            <v>400</v>
          </cell>
          <cell r="Y20">
            <v>532.79999999999995</v>
          </cell>
          <cell r="Z20">
            <v>466.6</v>
          </cell>
          <cell r="AA20">
            <v>435.6</v>
          </cell>
          <cell r="AB20">
            <v>261</v>
          </cell>
          <cell r="AC20">
            <v>0</v>
          </cell>
          <cell r="AD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-60</v>
          </cell>
          <cell r="D21">
            <v>416</v>
          </cell>
          <cell r="E21">
            <v>9</v>
          </cell>
          <cell r="F21">
            <v>336</v>
          </cell>
          <cell r="G21">
            <v>0</v>
          </cell>
          <cell r="H21">
            <v>120</v>
          </cell>
          <cell r="I21">
            <v>171</v>
          </cell>
          <cell r="J21">
            <v>-162</v>
          </cell>
          <cell r="K21">
            <v>0</v>
          </cell>
          <cell r="L21">
            <v>0</v>
          </cell>
          <cell r="S21">
            <v>1.8</v>
          </cell>
          <cell r="U21">
            <v>186.66666666666666</v>
          </cell>
          <cell r="V21">
            <v>186.66666666666666</v>
          </cell>
          <cell r="X21">
            <v>0</v>
          </cell>
          <cell r="Y21">
            <v>163.19999999999999</v>
          </cell>
          <cell r="Z21">
            <v>151.19999999999999</v>
          </cell>
          <cell r="AA21">
            <v>159</v>
          </cell>
          <cell r="AB21">
            <v>-1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73.81</v>
          </cell>
          <cell r="D22">
            <v>87.61</v>
          </cell>
          <cell r="E22">
            <v>39.334000000000003</v>
          </cell>
          <cell r="F22">
            <v>118.18600000000001</v>
          </cell>
          <cell r="G22">
            <v>1</v>
          </cell>
          <cell r="H22">
            <v>120</v>
          </cell>
          <cell r="I22">
            <v>41.9</v>
          </cell>
          <cell r="J22">
            <v>-2.5659999999999954</v>
          </cell>
          <cell r="K22">
            <v>0</v>
          </cell>
          <cell r="L22">
            <v>0</v>
          </cell>
          <cell r="S22">
            <v>7.8668000000000005</v>
          </cell>
          <cell r="U22">
            <v>15.023389434077389</v>
          </cell>
          <cell r="V22">
            <v>15.023389434077389</v>
          </cell>
          <cell r="X22">
            <v>0</v>
          </cell>
          <cell r="Y22">
            <v>15.3428</v>
          </cell>
          <cell r="Z22">
            <v>11.354600000000001</v>
          </cell>
          <cell r="AA22">
            <v>7.9766000000000004</v>
          </cell>
          <cell r="AB22">
            <v>2.0009999999999999</v>
          </cell>
          <cell r="AC22">
            <v>0</v>
          </cell>
          <cell r="AD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311.93299999999999</v>
          </cell>
          <cell r="D23">
            <v>217.893</v>
          </cell>
          <cell r="E23">
            <v>225.69</v>
          </cell>
          <cell r="F23">
            <v>297.459</v>
          </cell>
          <cell r="G23">
            <v>1</v>
          </cell>
          <cell r="H23">
            <v>60</v>
          </cell>
          <cell r="I23">
            <v>221.5</v>
          </cell>
          <cell r="J23">
            <v>4.1899999999999977</v>
          </cell>
          <cell r="K23">
            <v>50</v>
          </cell>
          <cell r="L23">
            <v>0</v>
          </cell>
          <cell r="S23">
            <v>45.137999999999998</v>
          </cell>
          <cell r="T23">
            <v>110</v>
          </cell>
          <cell r="U23">
            <v>10.134675882848155</v>
          </cell>
          <cell r="V23">
            <v>6.5899906952013829</v>
          </cell>
          <cell r="X23">
            <v>110</v>
          </cell>
          <cell r="Y23">
            <v>56.075400000000002</v>
          </cell>
          <cell r="Z23">
            <v>54.081600000000002</v>
          </cell>
          <cell r="AA23">
            <v>45.067799999999998</v>
          </cell>
          <cell r="AB23">
            <v>28.064</v>
          </cell>
          <cell r="AC23">
            <v>0</v>
          </cell>
          <cell r="AD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2254</v>
          </cell>
          <cell r="D24">
            <v>1849</v>
          </cell>
          <cell r="E24">
            <v>1349</v>
          </cell>
          <cell r="F24">
            <v>2713</v>
          </cell>
          <cell r="G24">
            <v>0.22</v>
          </cell>
          <cell r="H24">
            <v>120</v>
          </cell>
          <cell r="I24">
            <v>1413</v>
          </cell>
          <cell r="J24">
            <v>-64</v>
          </cell>
          <cell r="K24">
            <v>1200</v>
          </cell>
          <cell r="L24">
            <v>0</v>
          </cell>
          <cell r="S24">
            <v>269.8</v>
          </cell>
          <cell r="U24">
            <v>14.50333580429948</v>
          </cell>
          <cell r="V24">
            <v>10.055596738324684</v>
          </cell>
          <cell r="X24">
            <v>0</v>
          </cell>
          <cell r="Y24">
            <v>298.60000000000002</v>
          </cell>
          <cell r="Z24">
            <v>279.60000000000002</v>
          </cell>
          <cell r="AA24">
            <v>245.8</v>
          </cell>
          <cell r="AB24">
            <v>197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393</v>
          </cell>
          <cell r="E25">
            <v>391</v>
          </cell>
          <cell r="F25">
            <v>2</v>
          </cell>
          <cell r="G25">
            <v>0</v>
          </cell>
          <cell r="H25" t="e">
            <v>#N/A</v>
          </cell>
          <cell r="I25">
            <v>839</v>
          </cell>
          <cell r="J25">
            <v>-448</v>
          </cell>
          <cell r="K25">
            <v>0</v>
          </cell>
          <cell r="L25">
            <v>0</v>
          </cell>
          <cell r="S25">
            <v>78.2</v>
          </cell>
          <cell r="U25">
            <v>2.557544757033248E-2</v>
          </cell>
          <cell r="V25">
            <v>2.557544757033248E-2</v>
          </cell>
          <cell r="X25">
            <v>0</v>
          </cell>
          <cell r="Y25">
            <v>240.8</v>
          </cell>
          <cell r="Z25">
            <v>225.2</v>
          </cell>
          <cell r="AA25">
            <v>233.2</v>
          </cell>
          <cell r="AB25">
            <v>-1</v>
          </cell>
          <cell r="AC25">
            <v>0</v>
          </cell>
          <cell r="AD25">
            <v>0</v>
          </cell>
        </row>
        <row r="26">
          <cell r="A26" t="str">
            <v>6220 ГОВЯЖЬЯ Папа может вар п/о  ОСТАНКИНО</v>
          </cell>
          <cell r="B26" t="str">
            <v>кг</v>
          </cell>
          <cell r="C26">
            <v>38.875999999999998</v>
          </cell>
          <cell r="D26">
            <v>1.337</v>
          </cell>
          <cell r="E26">
            <v>5.3630000000000004</v>
          </cell>
          <cell r="F26">
            <v>34.85</v>
          </cell>
          <cell r="G26">
            <v>1</v>
          </cell>
          <cell r="H26" t="e">
            <v>#N/A</v>
          </cell>
          <cell r="I26">
            <v>5.2</v>
          </cell>
          <cell r="J26">
            <v>0.16300000000000026</v>
          </cell>
          <cell r="K26">
            <v>0</v>
          </cell>
          <cell r="L26">
            <v>0</v>
          </cell>
          <cell r="S26">
            <v>1.0726</v>
          </cell>
          <cell r="U26">
            <v>32.491143016968117</v>
          </cell>
          <cell r="V26">
            <v>32.491143016968117</v>
          </cell>
          <cell r="X26">
            <v>0</v>
          </cell>
          <cell r="Y26">
            <v>0</v>
          </cell>
          <cell r="Z26">
            <v>0</v>
          </cell>
          <cell r="AA26">
            <v>4.5752000000000006</v>
          </cell>
          <cell r="AB26">
            <v>2.6640000000000001</v>
          </cell>
          <cell r="AC26" t="str">
            <v>увел</v>
          </cell>
          <cell r="AD26" t="e">
            <v>#N/A</v>
          </cell>
        </row>
        <row r="27">
          <cell r="A27" t="str">
            <v>6221 НЕАПОЛИТАНСКИЙ ДУЭТ с/к с/н мгс 1/90  ОСТАНКИНО</v>
          </cell>
          <cell r="B27" t="str">
            <v>шт</v>
          </cell>
          <cell r="C27">
            <v>701</v>
          </cell>
          <cell r="D27">
            <v>694</v>
          </cell>
          <cell r="E27">
            <v>574</v>
          </cell>
          <cell r="F27">
            <v>807</v>
          </cell>
          <cell r="G27">
            <v>0.09</v>
          </cell>
          <cell r="H27" t="e">
            <v>#N/A</v>
          </cell>
          <cell r="I27">
            <v>578</v>
          </cell>
          <cell r="J27">
            <v>-4</v>
          </cell>
          <cell r="K27">
            <v>120</v>
          </cell>
          <cell r="L27">
            <v>40</v>
          </cell>
          <cell r="S27">
            <v>114.8</v>
          </cell>
          <cell r="T27">
            <v>120</v>
          </cell>
          <cell r="U27">
            <v>9.468641114982578</v>
          </cell>
          <cell r="V27">
            <v>7.029616724738676</v>
          </cell>
          <cell r="X27">
            <v>120</v>
          </cell>
          <cell r="Y27">
            <v>140.4</v>
          </cell>
          <cell r="Z27">
            <v>159.6</v>
          </cell>
          <cell r="AA27">
            <v>165</v>
          </cell>
          <cell r="AB27">
            <v>75</v>
          </cell>
          <cell r="AC27">
            <v>0</v>
          </cell>
          <cell r="AD27">
            <v>0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493</v>
          </cell>
          <cell r="D28">
            <v>417</v>
          </cell>
          <cell r="E28">
            <v>438</v>
          </cell>
          <cell r="F28">
            <v>461</v>
          </cell>
          <cell r="G28">
            <v>0.09</v>
          </cell>
          <cell r="H28">
            <v>45</v>
          </cell>
          <cell r="I28">
            <v>462</v>
          </cell>
          <cell r="J28">
            <v>-24</v>
          </cell>
          <cell r="K28">
            <v>80</v>
          </cell>
          <cell r="L28">
            <v>40</v>
          </cell>
          <cell r="S28">
            <v>87.6</v>
          </cell>
          <cell r="T28">
            <v>240</v>
          </cell>
          <cell r="U28">
            <v>9.3721461187214619</v>
          </cell>
          <cell r="V28">
            <v>5.262557077625571</v>
          </cell>
          <cell r="X28">
            <v>240</v>
          </cell>
          <cell r="Y28">
            <v>133.80000000000001</v>
          </cell>
          <cell r="Z28">
            <v>119.4</v>
          </cell>
          <cell r="AA28">
            <v>106.2</v>
          </cell>
          <cell r="AB28">
            <v>23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131</v>
          </cell>
          <cell r="D29">
            <v>160</v>
          </cell>
          <cell r="E29">
            <v>95</v>
          </cell>
          <cell r="F29">
            <v>196</v>
          </cell>
          <cell r="G29">
            <v>0.4</v>
          </cell>
          <cell r="H29">
            <v>60</v>
          </cell>
          <cell r="I29">
            <v>95</v>
          </cell>
          <cell r="J29">
            <v>0</v>
          </cell>
          <cell r="K29">
            <v>0</v>
          </cell>
          <cell r="L29">
            <v>0</v>
          </cell>
          <cell r="S29">
            <v>19</v>
          </cell>
          <cell r="U29">
            <v>10.315789473684211</v>
          </cell>
          <cell r="V29">
            <v>10.315789473684211</v>
          </cell>
          <cell r="X29">
            <v>0</v>
          </cell>
          <cell r="Y29">
            <v>16.600000000000001</v>
          </cell>
          <cell r="Z29">
            <v>27.4</v>
          </cell>
          <cell r="AA29">
            <v>25</v>
          </cell>
          <cell r="AB29">
            <v>10</v>
          </cell>
          <cell r="AC29">
            <v>0</v>
          </cell>
          <cell r="AD29">
            <v>0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836</v>
          </cell>
          <cell r="D30">
            <v>1118</v>
          </cell>
          <cell r="E30">
            <v>675</v>
          </cell>
          <cell r="F30">
            <v>1241</v>
          </cell>
          <cell r="G30">
            <v>0.4</v>
          </cell>
          <cell r="H30">
            <v>60</v>
          </cell>
          <cell r="I30">
            <v>712</v>
          </cell>
          <cell r="J30">
            <v>-37</v>
          </cell>
          <cell r="K30">
            <v>0</v>
          </cell>
          <cell r="L30">
            <v>80</v>
          </cell>
          <cell r="S30">
            <v>135</v>
          </cell>
          <cell r="U30">
            <v>9.7851851851851848</v>
          </cell>
          <cell r="V30">
            <v>9.1925925925925931</v>
          </cell>
          <cell r="X30">
            <v>0</v>
          </cell>
          <cell r="Y30">
            <v>158</v>
          </cell>
          <cell r="Z30">
            <v>190</v>
          </cell>
          <cell r="AA30">
            <v>166.8</v>
          </cell>
          <cell r="AB30">
            <v>133</v>
          </cell>
          <cell r="AC30">
            <v>0</v>
          </cell>
          <cell r="AD30">
            <v>0</v>
          </cell>
        </row>
        <row r="31">
          <cell r="A31" t="str">
            <v>6279 КОРЕЙКА ПО-ОСТ.к/в в/с с/н в/у 1/150_45с  ОСТАНКИНО</v>
          </cell>
          <cell r="B31" t="str">
            <v>шт</v>
          </cell>
          <cell r="C31">
            <v>525</v>
          </cell>
          <cell r="D31">
            <v>898</v>
          </cell>
          <cell r="E31">
            <v>499</v>
          </cell>
          <cell r="F31">
            <v>876</v>
          </cell>
          <cell r="G31">
            <v>0.15</v>
          </cell>
          <cell r="H31" t="e">
            <v>#N/A</v>
          </cell>
          <cell r="I31">
            <v>563</v>
          </cell>
          <cell r="J31">
            <v>-64</v>
          </cell>
          <cell r="K31">
            <v>80</v>
          </cell>
          <cell r="L31">
            <v>80</v>
          </cell>
          <cell r="S31">
            <v>99.8</v>
          </cell>
          <cell r="U31">
            <v>10.380761523046093</v>
          </cell>
          <cell r="V31">
            <v>8.7775551102204403</v>
          </cell>
          <cell r="X31">
            <v>0</v>
          </cell>
          <cell r="Y31">
            <v>176.6</v>
          </cell>
          <cell r="Z31">
            <v>145.4</v>
          </cell>
          <cell r="AA31">
            <v>145.6</v>
          </cell>
          <cell r="AB31">
            <v>75</v>
          </cell>
          <cell r="AC31">
            <v>0</v>
          </cell>
          <cell r="AD31">
            <v>0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606.38099999999997</v>
          </cell>
          <cell r="D32">
            <v>470.34899999999999</v>
          </cell>
          <cell r="E32">
            <v>483.96899999999999</v>
          </cell>
          <cell r="F32">
            <v>577.19500000000005</v>
          </cell>
          <cell r="G32">
            <v>1</v>
          </cell>
          <cell r="H32">
            <v>45</v>
          </cell>
          <cell r="I32">
            <v>475</v>
          </cell>
          <cell r="J32">
            <v>8.9689999999999941</v>
          </cell>
          <cell r="K32">
            <v>80</v>
          </cell>
          <cell r="L32">
            <v>50</v>
          </cell>
          <cell r="S32">
            <v>96.793800000000005</v>
          </cell>
          <cell r="T32">
            <v>200</v>
          </cell>
          <cell r="U32">
            <v>9.3724494750696845</v>
          </cell>
          <cell r="V32">
            <v>5.963140201128585</v>
          </cell>
          <cell r="X32">
            <v>200</v>
          </cell>
          <cell r="Y32">
            <v>99.736000000000004</v>
          </cell>
          <cell r="Z32">
            <v>99.17580000000001</v>
          </cell>
          <cell r="AA32">
            <v>89.707399999999993</v>
          </cell>
          <cell r="AB32">
            <v>123.593</v>
          </cell>
          <cell r="AC32">
            <v>0</v>
          </cell>
          <cell r="AD32">
            <v>0</v>
          </cell>
        </row>
        <row r="33">
          <cell r="A33" t="str">
            <v>6324 ДОКТОРСКАЯ ГОСТ вар п/о 0.4кг 8шт.  ОСТАНКИНО</v>
          </cell>
          <cell r="B33" t="str">
            <v>шт</v>
          </cell>
          <cell r="C33">
            <v>87</v>
          </cell>
          <cell r="D33">
            <v>86</v>
          </cell>
          <cell r="E33">
            <v>74</v>
          </cell>
          <cell r="F33">
            <v>94</v>
          </cell>
          <cell r="G33">
            <v>0.4</v>
          </cell>
          <cell r="H33">
            <v>60</v>
          </cell>
          <cell r="I33">
            <v>79</v>
          </cell>
          <cell r="J33">
            <v>-5</v>
          </cell>
          <cell r="K33">
            <v>0</v>
          </cell>
          <cell r="L33">
            <v>0</v>
          </cell>
          <cell r="S33">
            <v>14.8</v>
          </cell>
          <cell r="T33">
            <v>40</v>
          </cell>
          <cell r="U33">
            <v>9.0540540540540544</v>
          </cell>
          <cell r="V33">
            <v>6.3513513513513509</v>
          </cell>
          <cell r="X33">
            <v>40</v>
          </cell>
          <cell r="Y33">
            <v>18.399999999999999</v>
          </cell>
          <cell r="Z33">
            <v>13.6</v>
          </cell>
          <cell r="AA33">
            <v>13.8</v>
          </cell>
          <cell r="AB33">
            <v>32</v>
          </cell>
          <cell r="AC33">
            <v>0</v>
          </cell>
          <cell r="AD33">
            <v>0</v>
          </cell>
        </row>
        <row r="34">
          <cell r="A34" t="str">
            <v>6325 ДОКТОРСКАЯ ПРЕМИУМ вар п/о 0.4кг 8шт.  ОСТАНКИНО</v>
          </cell>
          <cell r="B34" t="str">
            <v>шт</v>
          </cell>
          <cell r="C34">
            <v>1602</v>
          </cell>
          <cell r="D34">
            <v>1817</v>
          </cell>
          <cell r="E34">
            <v>1479</v>
          </cell>
          <cell r="F34">
            <v>1890</v>
          </cell>
          <cell r="G34">
            <v>0.4</v>
          </cell>
          <cell r="H34">
            <v>60</v>
          </cell>
          <cell r="I34">
            <v>1525</v>
          </cell>
          <cell r="J34">
            <v>-46</v>
          </cell>
          <cell r="K34">
            <v>400</v>
          </cell>
          <cell r="L34">
            <v>200</v>
          </cell>
          <cell r="S34">
            <v>295.8</v>
          </cell>
          <cell r="T34">
            <v>400</v>
          </cell>
          <cell r="U34">
            <v>9.7701149425287355</v>
          </cell>
          <cell r="V34">
            <v>6.3894523326572008</v>
          </cell>
          <cell r="X34">
            <v>400</v>
          </cell>
          <cell r="Y34">
            <v>323.39999999999998</v>
          </cell>
          <cell r="Z34">
            <v>303.8</v>
          </cell>
          <cell r="AA34">
            <v>302</v>
          </cell>
          <cell r="AB34">
            <v>203</v>
          </cell>
          <cell r="AC34">
            <v>0</v>
          </cell>
          <cell r="AD34">
            <v>0</v>
          </cell>
        </row>
        <row r="35">
          <cell r="A35" t="str">
            <v>6333 МЯСНАЯ Папа может вар п/о 0.4кг 8шт.  ОСТАНКИНО</v>
          </cell>
          <cell r="B35" t="str">
            <v>шт</v>
          </cell>
          <cell r="C35">
            <v>3203</v>
          </cell>
          <cell r="D35">
            <v>6124</v>
          </cell>
          <cell r="E35">
            <v>3551</v>
          </cell>
          <cell r="F35">
            <v>5682</v>
          </cell>
          <cell r="G35">
            <v>0.4</v>
          </cell>
          <cell r="H35">
            <v>60</v>
          </cell>
          <cell r="I35">
            <v>3648</v>
          </cell>
          <cell r="J35">
            <v>-97</v>
          </cell>
          <cell r="K35">
            <v>1000</v>
          </cell>
          <cell r="L35">
            <v>1200</v>
          </cell>
          <cell r="S35">
            <v>710.2</v>
          </cell>
          <cell r="U35">
            <v>11.098282174035482</v>
          </cell>
          <cell r="V35">
            <v>8.0005632216277096</v>
          </cell>
          <cell r="X35">
            <v>0</v>
          </cell>
          <cell r="Y35">
            <v>882.2</v>
          </cell>
          <cell r="Z35">
            <v>793</v>
          </cell>
          <cell r="AA35">
            <v>762.4</v>
          </cell>
          <cell r="AB35">
            <v>483</v>
          </cell>
          <cell r="AC35">
            <v>0</v>
          </cell>
          <cell r="AD35">
            <v>0</v>
          </cell>
        </row>
        <row r="36">
          <cell r="A36" t="str">
            <v>6340 ДОМАШНИЙ РЕЦЕПТ Коровино 0.5кг 8шт.  ОСТАНКИНО</v>
          </cell>
          <cell r="B36" t="str">
            <v>шт</v>
          </cell>
          <cell r="C36">
            <v>297</v>
          </cell>
          <cell r="D36">
            <v>353</v>
          </cell>
          <cell r="E36">
            <v>245</v>
          </cell>
          <cell r="F36">
            <v>373</v>
          </cell>
          <cell r="G36">
            <v>0.5</v>
          </cell>
          <cell r="H36" t="e">
            <v>#N/A</v>
          </cell>
          <cell r="I36">
            <v>287</v>
          </cell>
          <cell r="J36">
            <v>-42</v>
          </cell>
          <cell r="K36">
            <v>0</v>
          </cell>
          <cell r="L36">
            <v>40</v>
          </cell>
          <cell r="S36">
            <v>49</v>
          </cell>
          <cell r="T36">
            <v>40</v>
          </cell>
          <cell r="U36">
            <v>9.2448979591836729</v>
          </cell>
          <cell r="V36">
            <v>7.6122448979591839</v>
          </cell>
          <cell r="X36">
            <v>40</v>
          </cell>
          <cell r="Y36">
            <v>71.2</v>
          </cell>
          <cell r="Z36">
            <v>67.599999999999994</v>
          </cell>
          <cell r="AA36">
            <v>56.8</v>
          </cell>
          <cell r="AB36">
            <v>35</v>
          </cell>
          <cell r="AC36">
            <v>0</v>
          </cell>
          <cell r="AD36">
            <v>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1535</v>
          </cell>
          <cell r="D37">
            <v>1611</v>
          </cell>
          <cell r="E37">
            <v>1237</v>
          </cell>
          <cell r="F37">
            <v>1829</v>
          </cell>
          <cell r="G37">
            <v>0.4</v>
          </cell>
          <cell r="H37">
            <v>60</v>
          </cell>
          <cell r="I37">
            <v>1326</v>
          </cell>
          <cell r="J37">
            <v>-89</v>
          </cell>
          <cell r="K37">
            <v>200</v>
          </cell>
          <cell r="L37">
            <v>400</v>
          </cell>
          <cell r="S37">
            <v>247.4</v>
          </cell>
          <cell r="U37">
            <v>9.8181083265966045</v>
          </cell>
          <cell r="V37">
            <v>7.3928860145513333</v>
          </cell>
          <cell r="X37">
            <v>0</v>
          </cell>
          <cell r="Y37">
            <v>283</v>
          </cell>
          <cell r="Z37">
            <v>359</v>
          </cell>
          <cell r="AA37">
            <v>297.39999999999998</v>
          </cell>
          <cell r="AB37">
            <v>233</v>
          </cell>
          <cell r="AC37">
            <v>0</v>
          </cell>
          <cell r="AD37">
            <v>0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3974</v>
          </cell>
          <cell r="D38">
            <v>3892</v>
          </cell>
          <cell r="E38">
            <v>3259</v>
          </cell>
          <cell r="F38">
            <v>4526</v>
          </cell>
          <cell r="G38">
            <v>0.4</v>
          </cell>
          <cell r="H38">
            <v>60</v>
          </cell>
          <cell r="I38">
            <v>3373</v>
          </cell>
          <cell r="J38">
            <v>-114</v>
          </cell>
          <cell r="K38">
            <v>1000</v>
          </cell>
          <cell r="L38">
            <v>1000</v>
          </cell>
          <cell r="S38">
            <v>651.79999999999995</v>
          </cell>
          <cell r="U38">
            <v>10.01227370359006</v>
          </cell>
          <cell r="V38">
            <v>6.9438478060754836</v>
          </cell>
          <cell r="X38">
            <v>0</v>
          </cell>
          <cell r="Y38">
            <v>675.8</v>
          </cell>
          <cell r="Z38">
            <v>666</v>
          </cell>
          <cell r="AA38">
            <v>625</v>
          </cell>
          <cell r="AB38">
            <v>479</v>
          </cell>
          <cell r="AC38">
            <v>0</v>
          </cell>
          <cell r="AD38">
            <v>0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92</v>
          </cell>
          <cell r="D39">
            <v>206</v>
          </cell>
          <cell r="E39">
            <v>138</v>
          </cell>
          <cell r="F39">
            <v>155</v>
          </cell>
          <cell r="G39">
            <v>0.1</v>
          </cell>
          <cell r="H39" t="e">
            <v>#N/A</v>
          </cell>
          <cell r="I39">
            <v>159</v>
          </cell>
          <cell r="J39">
            <v>-21</v>
          </cell>
          <cell r="K39">
            <v>0</v>
          </cell>
          <cell r="L39">
            <v>0</v>
          </cell>
          <cell r="S39">
            <v>27.6</v>
          </cell>
          <cell r="T39">
            <v>100</v>
          </cell>
          <cell r="U39">
            <v>9.2391304347826075</v>
          </cell>
          <cell r="V39">
            <v>5.6159420289855069</v>
          </cell>
          <cell r="X39">
            <v>100</v>
          </cell>
          <cell r="Y39">
            <v>33.4</v>
          </cell>
          <cell r="Z39">
            <v>29.4</v>
          </cell>
          <cell r="AA39">
            <v>25</v>
          </cell>
          <cell r="AB39">
            <v>36</v>
          </cell>
          <cell r="AC39">
            <v>0</v>
          </cell>
          <cell r="AD39">
            <v>0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2535</v>
          </cell>
          <cell r="D40">
            <v>1873</v>
          </cell>
          <cell r="E40">
            <v>1824</v>
          </cell>
          <cell r="F40">
            <v>2537</v>
          </cell>
          <cell r="G40">
            <v>0.1</v>
          </cell>
          <cell r="H40">
            <v>60</v>
          </cell>
          <cell r="I40">
            <v>1877</v>
          </cell>
          <cell r="J40">
            <v>-53</v>
          </cell>
          <cell r="K40">
            <v>420</v>
          </cell>
          <cell r="L40">
            <v>280</v>
          </cell>
          <cell r="S40">
            <v>364.8</v>
          </cell>
          <cell r="T40">
            <v>280</v>
          </cell>
          <cell r="U40">
            <v>9.6408991228070171</v>
          </cell>
          <cell r="V40">
            <v>6.9544956140350873</v>
          </cell>
          <cell r="X40">
            <v>280</v>
          </cell>
          <cell r="Y40">
            <v>495</v>
          </cell>
          <cell r="Z40">
            <v>480.4</v>
          </cell>
          <cell r="AA40">
            <v>464.6</v>
          </cell>
          <cell r="AB40">
            <v>357</v>
          </cell>
          <cell r="AC40">
            <v>0</v>
          </cell>
          <cell r="AD40">
            <v>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1558</v>
          </cell>
          <cell r="D41">
            <v>2205</v>
          </cell>
          <cell r="E41">
            <v>1545</v>
          </cell>
          <cell r="F41">
            <v>2174</v>
          </cell>
          <cell r="G41">
            <v>0.1</v>
          </cell>
          <cell r="H41" t="e">
            <v>#N/A</v>
          </cell>
          <cell r="I41">
            <v>1613</v>
          </cell>
          <cell r="J41">
            <v>-68</v>
          </cell>
          <cell r="K41">
            <v>280</v>
          </cell>
          <cell r="L41">
            <v>150</v>
          </cell>
          <cell r="S41">
            <v>309</v>
          </cell>
          <cell r="T41">
            <v>280</v>
          </cell>
          <cell r="U41">
            <v>9.3333333333333339</v>
          </cell>
          <cell r="V41">
            <v>7.0355987055016183</v>
          </cell>
          <cell r="X41">
            <v>280</v>
          </cell>
          <cell r="Y41">
            <v>432.2</v>
          </cell>
          <cell r="Z41">
            <v>403.8</v>
          </cell>
          <cell r="AA41">
            <v>349.6</v>
          </cell>
          <cell r="AB41">
            <v>351</v>
          </cell>
          <cell r="AC41">
            <v>0</v>
          </cell>
          <cell r="AD41">
            <v>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1213</v>
          </cell>
          <cell r="D42">
            <v>1133</v>
          </cell>
          <cell r="E42">
            <v>1049</v>
          </cell>
          <cell r="F42">
            <v>1270</v>
          </cell>
          <cell r="G42">
            <v>0.1</v>
          </cell>
          <cell r="H42" t="e">
            <v>#N/A</v>
          </cell>
          <cell r="I42">
            <v>1085</v>
          </cell>
          <cell r="J42">
            <v>-36</v>
          </cell>
          <cell r="K42">
            <v>200</v>
          </cell>
          <cell r="L42">
            <v>120</v>
          </cell>
          <cell r="S42">
            <v>209.8</v>
          </cell>
          <cell r="T42">
            <v>360</v>
          </cell>
          <cell r="U42">
            <v>9.2945662535748319</v>
          </cell>
          <cell r="V42">
            <v>6.0533841754051476</v>
          </cell>
          <cell r="X42">
            <v>360</v>
          </cell>
          <cell r="Y42">
            <v>288.39999999999998</v>
          </cell>
          <cell r="Z42">
            <v>253.4</v>
          </cell>
          <cell r="AA42">
            <v>242.6</v>
          </cell>
          <cell r="AB42">
            <v>126</v>
          </cell>
          <cell r="AC42">
            <v>0</v>
          </cell>
          <cell r="AD42">
            <v>0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76.319999999999993</v>
          </cell>
          <cell r="D43">
            <v>38.6</v>
          </cell>
          <cell r="E43">
            <v>37.4</v>
          </cell>
          <cell r="F43">
            <v>77.52</v>
          </cell>
          <cell r="G43">
            <v>1</v>
          </cell>
          <cell r="H43">
            <v>45</v>
          </cell>
          <cell r="I43">
            <v>37.6</v>
          </cell>
          <cell r="J43">
            <v>-0.20000000000000284</v>
          </cell>
          <cell r="K43">
            <v>0</v>
          </cell>
          <cell r="L43">
            <v>10</v>
          </cell>
          <cell r="S43">
            <v>7.4799999999999995</v>
          </cell>
          <cell r="U43">
            <v>11.700534759358289</v>
          </cell>
          <cell r="V43">
            <v>10.363636363636363</v>
          </cell>
          <cell r="X43">
            <v>0</v>
          </cell>
          <cell r="Y43">
            <v>7.4236000000000004</v>
          </cell>
          <cell r="Z43">
            <v>11.522</v>
          </cell>
          <cell r="AA43">
            <v>9.4130000000000003</v>
          </cell>
          <cell r="AB43">
            <v>2.38</v>
          </cell>
          <cell r="AC43">
            <v>0</v>
          </cell>
          <cell r="AD43">
            <v>0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315</v>
          </cell>
          <cell r="D44">
            <v>696</v>
          </cell>
          <cell r="E44">
            <v>358</v>
          </cell>
          <cell r="F44">
            <v>647</v>
          </cell>
          <cell r="G44">
            <v>0.3</v>
          </cell>
          <cell r="H44">
            <v>45</v>
          </cell>
          <cell r="I44">
            <v>363</v>
          </cell>
          <cell r="J44">
            <v>-5</v>
          </cell>
          <cell r="K44">
            <v>60</v>
          </cell>
          <cell r="L44">
            <v>60</v>
          </cell>
          <cell r="S44">
            <v>71.599999999999994</v>
          </cell>
          <cell r="U44">
            <v>10.712290502793296</v>
          </cell>
          <cell r="V44">
            <v>9.0363128491620124</v>
          </cell>
          <cell r="X44">
            <v>0</v>
          </cell>
          <cell r="Y44">
            <v>58.2</v>
          </cell>
          <cell r="Z44">
            <v>76.8</v>
          </cell>
          <cell r="AA44">
            <v>68</v>
          </cell>
          <cell r="AB44">
            <v>80</v>
          </cell>
          <cell r="AC44">
            <v>0</v>
          </cell>
          <cell r="AD44">
            <v>0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416.83499999999998</v>
          </cell>
          <cell r="D45">
            <v>438.56400000000002</v>
          </cell>
          <cell r="E45">
            <v>357.33600000000001</v>
          </cell>
          <cell r="F45">
            <v>480.61099999999999</v>
          </cell>
          <cell r="G45">
            <v>1</v>
          </cell>
          <cell r="H45">
            <v>45</v>
          </cell>
          <cell r="I45">
            <v>356.77100000000002</v>
          </cell>
          <cell r="J45">
            <v>0.56499999999999773</v>
          </cell>
          <cell r="K45">
            <v>70</v>
          </cell>
          <cell r="L45">
            <v>50</v>
          </cell>
          <cell r="S45">
            <v>71.467200000000005</v>
          </cell>
          <cell r="T45">
            <v>100</v>
          </cell>
          <cell r="U45">
            <v>9.8032524011014832</v>
          </cell>
          <cell r="V45">
            <v>6.7249171647972767</v>
          </cell>
          <cell r="X45">
            <v>100</v>
          </cell>
          <cell r="Y45">
            <v>78.223600000000005</v>
          </cell>
          <cell r="Z45">
            <v>73.861800000000002</v>
          </cell>
          <cell r="AA45">
            <v>74.731200000000001</v>
          </cell>
          <cell r="AB45">
            <v>64.888000000000005</v>
          </cell>
          <cell r="AC45">
            <v>0</v>
          </cell>
          <cell r="AD45">
            <v>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140</v>
          </cell>
          <cell r="D46">
            <v>44</v>
          </cell>
          <cell r="E46">
            <v>57</v>
          </cell>
          <cell r="F46">
            <v>126</v>
          </cell>
          <cell r="G46">
            <v>0.4</v>
          </cell>
          <cell r="H46" t="e">
            <v>#N/A</v>
          </cell>
          <cell r="I46">
            <v>58</v>
          </cell>
          <cell r="J46">
            <v>-1</v>
          </cell>
          <cell r="K46">
            <v>0</v>
          </cell>
          <cell r="L46">
            <v>0</v>
          </cell>
          <cell r="S46">
            <v>11.4</v>
          </cell>
          <cell r="U46">
            <v>11.052631578947368</v>
          </cell>
          <cell r="V46">
            <v>11.052631578947368</v>
          </cell>
          <cell r="X46">
            <v>0</v>
          </cell>
          <cell r="Y46">
            <v>8.1999999999999993</v>
          </cell>
          <cell r="Z46">
            <v>16.2</v>
          </cell>
          <cell r="AA46">
            <v>15.4</v>
          </cell>
          <cell r="AB46">
            <v>26</v>
          </cell>
          <cell r="AC46">
            <v>0</v>
          </cell>
          <cell r="AD46">
            <v>0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79</v>
          </cell>
          <cell r="D47">
            <v>44</v>
          </cell>
          <cell r="E47">
            <v>37</v>
          </cell>
          <cell r="F47">
            <v>84</v>
          </cell>
          <cell r="G47">
            <v>0.4</v>
          </cell>
          <cell r="H47" t="e">
            <v>#N/A</v>
          </cell>
          <cell r="I47">
            <v>39</v>
          </cell>
          <cell r="J47">
            <v>-2</v>
          </cell>
          <cell r="K47">
            <v>0</v>
          </cell>
          <cell r="L47">
            <v>0</v>
          </cell>
          <cell r="S47">
            <v>7.4</v>
          </cell>
          <cell r="U47">
            <v>11.351351351351351</v>
          </cell>
          <cell r="V47">
            <v>11.351351351351351</v>
          </cell>
          <cell r="X47">
            <v>0</v>
          </cell>
          <cell r="Y47">
            <v>14.4</v>
          </cell>
          <cell r="Z47">
            <v>13.8</v>
          </cell>
          <cell r="AA47">
            <v>14.4</v>
          </cell>
          <cell r="AB47">
            <v>12</v>
          </cell>
          <cell r="AC47">
            <v>0</v>
          </cell>
          <cell r="AD47">
            <v>0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2658</v>
          </cell>
          <cell r="D48">
            <v>2144</v>
          </cell>
          <cell r="E48">
            <v>1859</v>
          </cell>
          <cell r="F48">
            <v>3088</v>
          </cell>
          <cell r="G48">
            <v>0.3</v>
          </cell>
          <cell r="H48">
            <v>45</v>
          </cell>
          <cell r="I48">
            <v>1920</v>
          </cell>
          <cell r="J48">
            <v>-61</v>
          </cell>
          <cell r="K48">
            <v>240</v>
          </cell>
          <cell r="L48">
            <v>240</v>
          </cell>
          <cell r="S48">
            <v>371.8</v>
          </cell>
          <cell r="U48">
            <v>9.5965572888649806</v>
          </cell>
          <cell r="V48">
            <v>8.305540613232921</v>
          </cell>
          <cell r="X48">
            <v>0</v>
          </cell>
          <cell r="Y48">
            <v>580.20000000000005</v>
          </cell>
          <cell r="Z48">
            <v>590.6</v>
          </cell>
          <cell r="AA48">
            <v>510.6</v>
          </cell>
          <cell r="AB48">
            <v>194</v>
          </cell>
          <cell r="AC48">
            <v>0</v>
          </cell>
          <cell r="AD48">
            <v>0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4959</v>
          </cell>
          <cell r="D49">
            <v>5113</v>
          </cell>
          <cell r="E49">
            <v>4240</v>
          </cell>
          <cell r="F49">
            <v>5729</v>
          </cell>
          <cell r="G49">
            <v>0.35</v>
          </cell>
          <cell r="H49">
            <v>45</v>
          </cell>
          <cell r="I49">
            <v>4331</v>
          </cell>
          <cell r="J49">
            <v>-91</v>
          </cell>
          <cell r="K49">
            <v>600</v>
          </cell>
          <cell r="L49">
            <v>1000</v>
          </cell>
          <cell r="S49">
            <v>848</v>
          </cell>
          <cell r="T49">
            <v>1000</v>
          </cell>
          <cell r="U49">
            <v>9.8219339622641506</v>
          </cell>
          <cell r="V49">
            <v>6.7558962264150946</v>
          </cell>
          <cell r="X49">
            <v>1000</v>
          </cell>
          <cell r="Y49">
            <v>1105</v>
          </cell>
          <cell r="Z49">
            <v>1009.8</v>
          </cell>
          <cell r="AA49">
            <v>1011.6</v>
          </cell>
          <cell r="AB49">
            <v>594</v>
          </cell>
          <cell r="AC49">
            <v>0</v>
          </cell>
          <cell r="AD49">
            <v>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1867</v>
          </cell>
          <cell r="D50">
            <v>898</v>
          </cell>
          <cell r="E50">
            <v>1190</v>
          </cell>
          <cell r="F50">
            <v>1523</v>
          </cell>
          <cell r="G50">
            <v>0.41</v>
          </cell>
          <cell r="H50">
            <v>45</v>
          </cell>
          <cell r="I50">
            <v>1248</v>
          </cell>
          <cell r="J50">
            <v>-58</v>
          </cell>
          <cell r="K50">
            <v>240</v>
          </cell>
          <cell r="L50">
            <v>120</v>
          </cell>
          <cell r="S50">
            <v>238</v>
          </cell>
          <cell r="T50">
            <v>320</v>
          </cell>
          <cell r="U50">
            <v>9.2563025210084042</v>
          </cell>
          <cell r="V50">
            <v>6.3991596638655466</v>
          </cell>
          <cell r="X50">
            <v>320</v>
          </cell>
          <cell r="Y50">
            <v>368.6</v>
          </cell>
          <cell r="Z50">
            <v>335.8</v>
          </cell>
          <cell r="AA50">
            <v>320.39999999999998</v>
          </cell>
          <cell r="AB50">
            <v>141</v>
          </cell>
          <cell r="AC50">
            <v>0</v>
          </cell>
          <cell r="AD50">
            <v>0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696</v>
          </cell>
          <cell r="D51">
            <v>725</v>
          </cell>
          <cell r="E51">
            <v>576</v>
          </cell>
          <cell r="F51">
            <v>821</v>
          </cell>
          <cell r="G51">
            <v>0.41</v>
          </cell>
          <cell r="H51" t="e">
            <v>#N/A</v>
          </cell>
          <cell r="I51">
            <v>596</v>
          </cell>
          <cell r="J51">
            <v>-20</v>
          </cell>
          <cell r="K51">
            <v>120</v>
          </cell>
          <cell r="L51">
            <v>80</v>
          </cell>
          <cell r="S51">
            <v>115.2</v>
          </cell>
          <cell r="T51">
            <v>100</v>
          </cell>
          <cell r="U51">
            <v>9.7309027777777768</v>
          </cell>
          <cell r="V51">
            <v>7.1267361111111107</v>
          </cell>
          <cell r="X51">
            <v>100</v>
          </cell>
          <cell r="Y51">
            <v>178</v>
          </cell>
          <cell r="Z51">
            <v>163.80000000000001</v>
          </cell>
          <cell r="AA51">
            <v>138.6</v>
          </cell>
          <cell r="AB51">
            <v>125</v>
          </cell>
          <cell r="AC51">
            <v>0</v>
          </cell>
          <cell r="AD51">
            <v>0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493</v>
          </cell>
          <cell r="D52">
            <v>316</v>
          </cell>
          <cell r="E52">
            <v>367</v>
          </cell>
          <cell r="F52">
            <v>426</v>
          </cell>
          <cell r="G52">
            <v>0.36</v>
          </cell>
          <cell r="H52" t="e">
            <v>#N/A</v>
          </cell>
          <cell r="I52">
            <v>383</v>
          </cell>
          <cell r="J52">
            <v>-16</v>
          </cell>
          <cell r="K52">
            <v>60</v>
          </cell>
          <cell r="L52">
            <v>60</v>
          </cell>
          <cell r="S52">
            <v>73.400000000000006</v>
          </cell>
          <cell r="T52">
            <v>150</v>
          </cell>
          <cell r="U52">
            <v>9.4822888283378735</v>
          </cell>
          <cell r="V52">
            <v>5.8038147138964575</v>
          </cell>
          <cell r="X52">
            <v>150</v>
          </cell>
          <cell r="Y52">
            <v>127</v>
          </cell>
          <cell r="Z52">
            <v>118.8</v>
          </cell>
          <cell r="AA52">
            <v>95.4</v>
          </cell>
          <cell r="AB52">
            <v>82</v>
          </cell>
          <cell r="AC52">
            <v>0</v>
          </cell>
          <cell r="AD52">
            <v>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117</v>
          </cell>
          <cell r="D53">
            <v>203</v>
          </cell>
          <cell r="E53">
            <v>103</v>
          </cell>
          <cell r="F53">
            <v>214</v>
          </cell>
          <cell r="G53">
            <v>0.33</v>
          </cell>
          <cell r="H53" t="e">
            <v>#N/A</v>
          </cell>
          <cell r="I53">
            <v>106</v>
          </cell>
          <cell r="J53">
            <v>-3</v>
          </cell>
          <cell r="K53">
            <v>0</v>
          </cell>
          <cell r="L53">
            <v>40</v>
          </cell>
          <cell r="S53">
            <v>20.6</v>
          </cell>
          <cell r="U53">
            <v>12.33009708737864</v>
          </cell>
          <cell r="V53">
            <v>10.388349514563107</v>
          </cell>
          <cell r="X53">
            <v>0</v>
          </cell>
          <cell r="Y53">
            <v>37.4</v>
          </cell>
          <cell r="Z53">
            <v>34.200000000000003</v>
          </cell>
          <cell r="AA53">
            <v>29.4</v>
          </cell>
          <cell r="AB53">
            <v>26</v>
          </cell>
          <cell r="AC53" t="str">
            <v>увел</v>
          </cell>
          <cell r="AD53">
            <v>0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288</v>
          </cell>
          <cell r="D54">
            <v>205</v>
          </cell>
          <cell r="E54">
            <v>152</v>
          </cell>
          <cell r="F54">
            <v>336</v>
          </cell>
          <cell r="G54">
            <v>0.33</v>
          </cell>
          <cell r="H54" t="e">
            <v>#N/A</v>
          </cell>
          <cell r="I54">
            <v>155</v>
          </cell>
          <cell r="J54">
            <v>-3</v>
          </cell>
          <cell r="K54">
            <v>40</v>
          </cell>
          <cell r="L54">
            <v>40</v>
          </cell>
          <cell r="S54">
            <v>30.4</v>
          </cell>
          <cell r="U54">
            <v>13.684210526315789</v>
          </cell>
          <cell r="V54">
            <v>11.052631578947368</v>
          </cell>
          <cell r="X54">
            <v>0</v>
          </cell>
          <cell r="Y54">
            <v>36.200000000000003</v>
          </cell>
          <cell r="Z54">
            <v>38.6</v>
          </cell>
          <cell r="AA54">
            <v>39.200000000000003</v>
          </cell>
          <cell r="AB54">
            <v>21</v>
          </cell>
          <cell r="AC54" t="str">
            <v>увел</v>
          </cell>
          <cell r="AD54">
            <v>0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328</v>
          </cell>
          <cell r="D55">
            <v>524</v>
          </cell>
          <cell r="E55">
            <v>305</v>
          </cell>
          <cell r="F55">
            <v>543</v>
          </cell>
          <cell r="G55">
            <v>0.33</v>
          </cell>
          <cell r="H55" t="e">
            <v>#N/A</v>
          </cell>
          <cell r="I55">
            <v>309</v>
          </cell>
          <cell r="J55">
            <v>-4</v>
          </cell>
          <cell r="K55">
            <v>40</v>
          </cell>
          <cell r="L55">
            <v>40</v>
          </cell>
          <cell r="S55">
            <v>61</v>
          </cell>
          <cell r="U55">
            <v>10.21311475409836</v>
          </cell>
          <cell r="V55">
            <v>8.9016393442622945</v>
          </cell>
          <cell r="X55">
            <v>0</v>
          </cell>
          <cell r="Y55">
            <v>89.6</v>
          </cell>
          <cell r="Z55">
            <v>94.4</v>
          </cell>
          <cell r="AA55">
            <v>77.599999999999994</v>
          </cell>
          <cell r="AB55">
            <v>50</v>
          </cell>
          <cell r="AC55">
            <v>0</v>
          </cell>
          <cell r="AD55">
            <v>0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855.76800000000003</v>
          </cell>
          <cell r="D56">
            <v>917.65599999999995</v>
          </cell>
          <cell r="E56">
            <v>865</v>
          </cell>
          <cell r="F56">
            <v>993</v>
          </cell>
          <cell r="G56">
            <v>1</v>
          </cell>
          <cell r="H56">
            <v>45</v>
          </cell>
          <cell r="I56">
            <v>881.37</v>
          </cell>
          <cell r="J56">
            <v>-16.370000000000005</v>
          </cell>
          <cell r="K56">
            <v>160</v>
          </cell>
          <cell r="L56">
            <v>160</v>
          </cell>
          <cell r="S56">
            <v>173</v>
          </cell>
          <cell r="T56">
            <v>300</v>
          </cell>
          <cell r="U56">
            <v>9.3236994219653173</v>
          </cell>
          <cell r="V56">
            <v>5.7398843930635834</v>
          </cell>
          <cell r="X56">
            <v>300</v>
          </cell>
          <cell r="Y56">
            <v>216.4</v>
          </cell>
          <cell r="Z56">
            <v>169.4</v>
          </cell>
          <cell r="AA56">
            <v>171.4</v>
          </cell>
          <cell r="AB56">
            <v>74.331999999999994</v>
          </cell>
          <cell r="AC56">
            <v>0</v>
          </cell>
          <cell r="AD56">
            <v>0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2004</v>
          </cell>
          <cell r="D57">
            <v>414</v>
          </cell>
          <cell r="E57">
            <v>1071</v>
          </cell>
          <cell r="F57">
            <v>1305</v>
          </cell>
          <cell r="G57">
            <v>0.4</v>
          </cell>
          <cell r="H57" t="e">
            <v>#N/A</v>
          </cell>
          <cell r="I57">
            <v>1079</v>
          </cell>
          <cell r="J57">
            <v>-8</v>
          </cell>
          <cell r="K57">
            <v>0</v>
          </cell>
          <cell r="L57">
            <v>0</v>
          </cell>
          <cell r="S57">
            <v>214.2</v>
          </cell>
          <cell r="T57">
            <v>480</v>
          </cell>
          <cell r="U57">
            <v>8.3333333333333339</v>
          </cell>
          <cell r="V57">
            <v>6.0924369747899165</v>
          </cell>
          <cell r="X57">
            <v>480</v>
          </cell>
          <cell r="Y57">
            <v>260.39999999999998</v>
          </cell>
          <cell r="Z57">
            <v>271.8</v>
          </cell>
          <cell r="AA57">
            <v>250.2</v>
          </cell>
          <cell r="AB57">
            <v>151</v>
          </cell>
          <cell r="AC57">
            <v>0</v>
          </cell>
          <cell r="AD57">
            <v>0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325</v>
          </cell>
          <cell r="D58">
            <v>320</v>
          </cell>
          <cell r="E58">
            <v>212</v>
          </cell>
          <cell r="F58">
            <v>431</v>
          </cell>
          <cell r="G58">
            <v>0.3</v>
          </cell>
          <cell r="H58" t="e">
            <v>#N/A</v>
          </cell>
          <cell r="I58">
            <v>212</v>
          </cell>
          <cell r="J58">
            <v>0</v>
          </cell>
          <cell r="K58">
            <v>40</v>
          </cell>
          <cell r="L58">
            <v>40</v>
          </cell>
          <cell r="S58">
            <v>42.4</v>
          </cell>
          <cell r="U58">
            <v>12.05188679245283</v>
          </cell>
          <cell r="V58">
            <v>10.165094339622641</v>
          </cell>
          <cell r="X58">
            <v>0</v>
          </cell>
          <cell r="Y58">
            <v>57.8</v>
          </cell>
          <cell r="Z58">
            <v>54</v>
          </cell>
          <cell r="AA58">
            <v>55.2</v>
          </cell>
          <cell r="AB58">
            <v>4</v>
          </cell>
          <cell r="AC58">
            <v>0</v>
          </cell>
          <cell r="AD58">
            <v>0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1076.9970000000001</v>
          </cell>
          <cell r="D59">
            <v>1246.7560000000001</v>
          </cell>
          <cell r="E59">
            <v>1084.77</v>
          </cell>
          <cell r="F59">
            <v>1213.606</v>
          </cell>
          <cell r="G59">
            <v>1</v>
          </cell>
          <cell r="H59">
            <v>60</v>
          </cell>
          <cell r="I59">
            <v>1100.252</v>
          </cell>
          <cell r="J59">
            <v>-15.481999999999971</v>
          </cell>
          <cell r="K59">
            <v>280</v>
          </cell>
          <cell r="L59">
            <v>400</v>
          </cell>
          <cell r="S59">
            <v>216.95400000000001</v>
          </cell>
          <cell r="T59">
            <v>350</v>
          </cell>
          <cell r="U59">
            <v>10.341390340809571</v>
          </cell>
          <cell r="V59">
            <v>5.5938401688837267</v>
          </cell>
          <cell r="X59">
            <v>350</v>
          </cell>
          <cell r="Y59">
            <v>127.2886</v>
          </cell>
          <cell r="Z59">
            <v>228.99380000000002</v>
          </cell>
          <cell r="AA59">
            <v>147.51920000000001</v>
          </cell>
          <cell r="AB59">
            <v>12.920999999999999</v>
          </cell>
          <cell r="AC59">
            <v>0</v>
          </cell>
          <cell r="AD59">
            <v>0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369.93599999999998</v>
          </cell>
          <cell r="D60">
            <v>208.19499999999999</v>
          </cell>
          <cell r="E60">
            <v>193.96</v>
          </cell>
          <cell r="F60">
            <v>373.62099999999998</v>
          </cell>
          <cell r="G60">
            <v>1</v>
          </cell>
          <cell r="H60">
            <v>60</v>
          </cell>
          <cell r="I60">
            <v>205.5</v>
          </cell>
          <cell r="J60">
            <v>-11.539999999999992</v>
          </cell>
          <cell r="K60">
            <v>60</v>
          </cell>
          <cell r="L60">
            <v>50</v>
          </cell>
          <cell r="S60">
            <v>38.792000000000002</v>
          </cell>
          <cell r="U60">
            <v>12.467029284388532</v>
          </cell>
          <cell r="V60">
            <v>9.6313930707362339</v>
          </cell>
          <cell r="X60">
            <v>0</v>
          </cell>
          <cell r="Y60">
            <v>58.791200000000003</v>
          </cell>
          <cell r="Z60">
            <v>66.103200000000001</v>
          </cell>
          <cell r="AA60">
            <v>54.899199999999993</v>
          </cell>
          <cell r="AB60">
            <v>12.01</v>
          </cell>
          <cell r="AC60">
            <v>0</v>
          </cell>
          <cell r="AD60">
            <v>0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330.286</v>
          </cell>
          <cell r="D61">
            <v>407.774</v>
          </cell>
          <cell r="E61">
            <v>260.99900000000002</v>
          </cell>
          <cell r="F61">
            <v>471.92500000000001</v>
          </cell>
          <cell r="G61">
            <v>1</v>
          </cell>
          <cell r="H61" t="e">
            <v>#N/A</v>
          </cell>
          <cell r="I61">
            <v>256.66199999999998</v>
          </cell>
          <cell r="J61">
            <v>4.3370000000000459</v>
          </cell>
          <cell r="K61">
            <v>60</v>
          </cell>
          <cell r="L61">
            <v>30</v>
          </cell>
          <cell r="S61">
            <v>52.199800000000003</v>
          </cell>
          <cell r="U61">
            <v>10.76488798807658</v>
          </cell>
          <cell r="V61">
            <v>9.0407434511243334</v>
          </cell>
          <cell r="X61">
            <v>0</v>
          </cell>
          <cell r="Y61">
            <v>55.738</v>
          </cell>
          <cell r="Z61">
            <v>37.998000000000005</v>
          </cell>
          <cell r="AA61">
            <v>37.882600000000004</v>
          </cell>
          <cell r="AB61">
            <v>42.756999999999998</v>
          </cell>
          <cell r="AC61">
            <v>0</v>
          </cell>
          <cell r="AD61">
            <v>0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288</v>
          </cell>
          <cell r="D62">
            <v>84</v>
          </cell>
          <cell r="E62">
            <v>182</v>
          </cell>
          <cell r="F62">
            <v>184</v>
          </cell>
          <cell r="G62">
            <v>0.27</v>
          </cell>
          <cell r="H62" t="e">
            <v>#N/A</v>
          </cell>
          <cell r="I62">
            <v>191</v>
          </cell>
          <cell r="J62">
            <v>-9</v>
          </cell>
          <cell r="K62">
            <v>0</v>
          </cell>
          <cell r="L62">
            <v>40</v>
          </cell>
          <cell r="S62">
            <v>36.4</v>
          </cell>
          <cell r="T62">
            <v>120</v>
          </cell>
          <cell r="U62">
            <v>9.4505494505494507</v>
          </cell>
          <cell r="V62">
            <v>5.0549450549450547</v>
          </cell>
          <cell r="X62">
            <v>120</v>
          </cell>
          <cell r="Y62">
            <v>41</v>
          </cell>
          <cell r="Z62">
            <v>38</v>
          </cell>
          <cell r="AA62">
            <v>35.799999999999997</v>
          </cell>
          <cell r="AB62">
            <v>31</v>
          </cell>
          <cell r="AC62">
            <v>0</v>
          </cell>
          <cell r="AD62">
            <v>0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549</v>
          </cell>
          <cell r="D63">
            <v>211</v>
          </cell>
          <cell r="E63">
            <v>346</v>
          </cell>
          <cell r="F63">
            <v>403</v>
          </cell>
          <cell r="G63">
            <v>0.3</v>
          </cell>
          <cell r="H63" t="e">
            <v>#N/A</v>
          </cell>
          <cell r="I63">
            <v>359</v>
          </cell>
          <cell r="J63">
            <v>-13</v>
          </cell>
          <cell r="K63">
            <v>40</v>
          </cell>
          <cell r="L63">
            <v>40</v>
          </cell>
          <cell r="S63">
            <v>69.2</v>
          </cell>
          <cell r="T63">
            <v>120</v>
          </cell>
          <cell r="U63">
            <v>8.7138728323699421</v>
          </cell>
          <cell r="V63">
            <v>5.8236994219653173</v>
          </cell>
          <cell r="X63">
            <v>120</v>
          </cell>
          <cell r="Y63">
            <v>49.4</v>
          </cell>
          <cell r="Z63">
            <v>89</v>
          </cell>
          <cell r="AA63">
            <v>86.4</v>
          </cell>
          <cell r="AB63">
            <v>58</v>
          </cell>
          <cell r="AC63">
            <v>0</v>
          </cell>
          <cell r="AD63">
            <v>0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9401</v>
          </cell>
          <cell r="D64">
            <v>7750</v>
          </cell>
          <cell r="E64">
            <v>7397</v>
          </cell>
          <cell r="F64">
            <v>10577</v>
          </cell>
          <cell r="G64">
            <v>0.41</v>
          </cell>
          <cell r="H64" t="e">
            <v>#N/A</v>
          </cell>
          <cell r="I64">
            <v>7469</v>
          </cell>
          <cell r="J64">
            <v>-72</v>
          </cell>
          <cell r="K64">
            <v>2100</v>
          </cell>
          <cell r="L64">
            <v>1800</v>
          </cell>
          <cell r="S64">
            <v>1479.4</v>
          </cell>
          <cell r="T64">
            <v>800</v>
          </cell>
          <cell r="U64">
            <v>10.326483709612004</v>
          </cell>
          <cell r="V64">
            <v>7.1495200757063673</v>
          </cell>
          <cell r="X64">
            <v>800</v>
          </cell>
          <cell r="Y64">
            <v>1557.2</v>
          </cell>
          <cell r="Z64">
            <v>1360.2</v>
          </cell>
          <cell r="AA64">
            <v>1603.8</v>
          </cell>
          <cell r="AB64">
            <v>723</v>
          </cell>
          <cell r="AC64">
            <v>0</v>
          </cell>
          <cell r="AD64">
            <v>0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4517.6840000000002</v>
          </cell>
          <cell r="D65">
            <v>2895.1</v>
          </cell>
          <cell r="E65">
            <v>2926</v>
          </cell>
          <cell r="F65">
            <v>4010</v>
          </cell>
          <cell r="G65">
            <v>1</v>
          </cell>
          <cell r="H65" t="e">
            <v>#N/A</v>
          </cell>
          <cell r="I65">
            <v>2810.8829999999998</v>
          </cell>
          <cell r="J65">
            <v>115.11700000000019</v>
          </cell>
          <cell r="K65">
            <v>650</v>
          </cell>
          <cell r="L65">
            <v>1000</v>
          </cell>
          <cell r="S65">
            <v>585.20000000000005</v>
          </cell>
          <cell r="T65">
            <v>300</v>
          </cell>
          <cell r="U65">
            <v>10.184552289815446</v>
          </cell>
          <cell r="V65">
            <v>6.8523581681476413</v>
          </cell>
          <cell r="X65">
            <v>300</v>
          </cell>
          <cell r="Y65">
            <v>883.8</v>
          </cell>
          <cell r="Z65">
            <v>777.2</v>
          </cell>
          <cell r="AA65">
            <v>772.2</v>
          </cell>
          <cell r="AB65">
            <v>283.80399999999997</v>
          </cell>
          <cell r="AC65">
            <v>0</v>
          </cell>
          <cell r="AD65">
            <v>0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1850</v>
          </cell>
          <cell r="D66">
            <v>1784</v>
          </cell>
          <cell r="E66">
            <v>1465</v>
          </cell>
          <cell r="F66">
            <v>2099</v>
          </cell>
          <cell r="G66">
            <v>0.35</v>
          </cell>
          <cell r="H66" t="e">
            <v>#N/A</v>
          </cell>
          <cell r="I66">
            <v>1518</v>
          </cell>
          <cell r="J66">
            <v>-53</v>
          </cell>
          <cell r="K66">
            <v>160</v>
          </cell>
          <cell r="L66">
            <v>240</v>
          </cell>
          <cell r="S66">
            <v>293</v>
          </cell>
          <cell r="T66">
            <v>240</v>
          </cell>
          <cell r="U66">
            <v>9.3481228668941974</v>
          </cell>
          <cell r="V66">
            <v>7.1638225255972694</v>
          </cell>
          <cell r="X66">
            <v>240</v>
          </cell>
          <cell r="Y66">
            <v>475.8</v>
          </cell>
          <cell r="Z66">
            <v>432.2</v>
          </cell>
          <cell r="AA66">
            <v>426.4</v>
          </cell>
          <cell r="AB66">
            <v>216</v>
          </cell>
          <cell r="AC66">
            <v>0</v>
          </cell>
          <cell r="AD66">
            <v>0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112</v>
          </cell>
          <cell r="D67">
            <v>5</v>
          </cell>
          <cell r="E67">
            <v>34</v>
          </cell>
          <cell r="F67">
            <v>53</v>
          </cell>
          <cell r="G67">
            <v>0.6</v>
          </cell>
          <cell r="H67" t="e">
            <v>#N/A</v>
          </cell>
          <cell r="I67">
            <v>44</v>
          </cell>
          <cell r="J67">
            <v>-10</v>
          </cell>
          <cell r="K67">
            <v>0</v>
          </cell>
          <cell r="L67">
            <v>0</v>
          </cell>
          <cell r="S67">
            <v>6.8</v>
          </cell>
          <cell r="U67">
            <v>7.7941176470588234</v>
          </cell>
          <cell r="V67">
            <v>7.7941176470588234</v>
          </cell>
          <cell r="X67">
            <v>0</v>
          </cell>
          <cell r="Y67">
            <v>9</v>
          </cell>
          <cell r="Z67">
            <v>13.2</v>
          </cell>
          <cell r="AA67">
            <v>9.4</v>
          </cell>
          <cell r="AB67">
            <v>3</v>
          </cell>
          <cell r="AC67">
            <v>0</v>
          </cell>
          <cell r="AD67">
            <v>0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138.92099999999999</v>
          </cell>
          <cell r="D68">
            <v>46.732999999999997</v>
          </cell>
          <cell r="E68">
            <v>76.864000000000004</v>
          </cell>
          <cell r="F68">
            <v>105.66</v>
          </cell>
          <cell r="G68">
            <v>1</v>
          </cell>
          <cell r="H68" t="e">
            <v>#N/A</v>
          </cell>
          <cell r="I68">
            <v>75.400000000000006</v>
          </cell>
          <cell r="J68">
            <v>1.4639999999999986</v>
          </cell>
          <cell r="K68">
            <v>0</v>
          </cell>
          <cell r="L68">
            <v>20</v>
          </cell>
          <cell r="S68">
            <v>15.372800000000002</v>
          </cell>
          <cell r="U68">
            <v>8.1741777685262278</v>
          </cell>
          <cell r="V68">
            <v>6.8731786011656943</v>
          </cell>
          <cell r="X68">
            <v>0</v>
          </cell>
          <cell r="Y68">
            <v>16.089199999999998</v>
          </cell>
          <cell r="Z68">
            <v>17.968600000000002</v>
          </cell>
          <cell r="AA68">
            <v>22.203399999999998</v>
          </cell>
          <cell r="AB68">
            <v>17.077999999999999</v>
          </cell>
          <cell r="AC68">
            <v>0</v>
          </cell>
          <cell r="AD68">
            <v>0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2318</v>
          </cell>
          <cell r="D69">
            <v>1950</v>
          </cell>
          <cell r="E69">
            <v>1687</v>
          </cell>
          <cell r="F69">
            <v>2515</v>
          </cell>
          <cell r="G69">
            <v>0.4</v>
          </cell>
          <cell r="H69" t="e">
            <v>#N/A</v>
          </cell>
          <cell r="I69">
            <v>1765</v>
          </cell>
          <cell r="J69">
            <v>-78</v>
          </cell>
          <cell r="K69">
            <v>240</v>
          </cell>
          <cell r="L69">
            <v>240</v>
          </cell>
          <cell r="S69">
            <v>337.4</v>
          </cell>
          <cell r="T69">
            <v>280</v>
          </cell>
          <cell r="U69">
            <v>9.7065797273266163</v>
          </cell>
          <cell r="V69">
            <v>7.4540604623592177</v>
          </cell>
          <cell r="X69">
            <v>280</v>
          </cell>
          <cell r="Y69">
            <v>489.6</v>
          </cell>
          <cell r="Z69">
            <v>442</v>
          </cell>
          <cell r="AA69">
            <v>437</v>
          </cell>
          <cell r="AB69">
            <v>262</v>
          </cell>
          <cell r="AC69">
            <v>0</v>
          </cell>
          <cell r="AD69">
            <v>0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3316</v>
          </cell>
          <cell r="D70">
            <v>3821</v>
          </cell>
          <cell r="E70">
            <v>2670</v>
          </cell>
          <cell r="F70">
            <v>4240</v>
          </cell>
          <cell r="G70">
            <v>0.41</v>
          </cell>
          <cell r="H70" t="e">
            <v>#N/A</v>
          </cell>
          <cell r="I70">
            <v>2890</v>
          </cell>
          <cell r="J70">
            <v>-220</v>
          </cell>
          <cell r="K70">
            <v>600</v>
          </cell>
          <cell r="L70">
            <v>650</v>
          </cell>
          <cell r="S70">
            <v>534</v>
          </cell>
          <cell r="U70">
            <v>10.280898876404494</v>
          </cell>
          <cell r="V70">
            <v>7.9400749063670411</v>
          </cell>
          <cell r="X70">
            <v>0</v>
          </cell>
          <cell r="Y70">
            <v>893.4</v>
          </cell>
          <cell r="Z70">
            <v>693.2</v>
          </cell>
          <cell r="AA70">
            <v>684.8</v>
          </cell>
          <cell r="AB70">
            <v>388</v>
          </cell>
          <cell r="AC70">
            <v>0</v>
          </cell>
          <cell r="AD70">
            <v>0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238.80699999999999</v>
          </cell>
          <cell r="D71">
            <v>114.069</v>
          </cell>
          <cell r="E71">
            <v>163.31899999999999</v>
          </cell>
          <cell r="F71">
            <v>181.82900000000001</v>
          </cell>
          <cell r="G71">
            <v>1</v>
          </cell>
          <cell r="H71" t="e">
            <v>#N/A</v>
          </cell>
          <cell r="I71">
            <v>162.91900000000001</v>
          </cell>
          <cell r="J71">
            <v>0.39999999999997726</v>
          </cell>
          <cell r="K71">
            <v>20</v>
          </cell>
          <cell r="L71">
            <v>30</v>
          </cell>
          <cell r="S71">
            <v>32.663799999999995</v>
          </cell>
          <cell r="T71">
            <v>50</v>
          </cell>
          <cell r="U71">
            <v>8.6281755337713317</v>
          </cell>
          <cell r="V71">
            <v>5.5666823823315115</v>
          </cell>
          <cell r="X71">
            <v>50</v>
          </cell>
          <cell r="Y71">
            <v>36.573799999999999</v>
          </cell>
          <cell r="Z71">
            <v>28.4298</v>
          </cell>
          <cell r="AA71">
            <v>34.568599999999996</v>
          </cell>
          <cell r="AB71">
            <v>29.716999999999999</v>
          </cell>
          <cell r="AC71">
            <v>0</v>
          </cell>
          <cell r="AD71">
            <v>0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334</v>
          </cell>
          <cell r="D72">
            <v>411</v>
          </cell>
          <cell r="E72">
            <v>275</v>
          </cell>
          <cell r="F72">
            <v>461</v>
          </cell>
          <cell r="G72">
            <v>0.3</v>
          </cell>
          <cell r="H72">
            <v>50</v>
          </cell>
          <cell r="I72">
            <v>283</v>
          </cell>
          <cell r="J72">
            <v>-8</v>
          </cell>
          <cell r="K72">
            <v>40</v>
          </cell>
          <cell r="L72">
            <v>40</v>
          </cell>
          <cell r="S72">
            <v>55</v>
          </cell>
          <cell r="U72">
            <v>9.836363636363636</v>
          </cell>
          <cell r="V72">
            <v>8.3818181818181809</v>
          </cell>
          <cell r="X72">
            <v>0</v>
          </cell>
          <cell r="Y72">
            <v>86</v>
          </cell>
          <cell r="Z72">
            <v>59</v>
          </cell>
          <cell r="AA72">
            <v>78</v>
          </cell>
          <cell r="AB72">
            <v>27</v>
          </cell>
          <cell r="AC72">
            <v>0</v>
          </cell>
          <cell r="AD72">
            <v>0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768</v>
          </cell>
          <cell r="D73">
            <v>863</v>
          </cell>
          <cell r="E73">
            <v>616</v>
          </cell>
          <cell r="F73">
            <v>990</v>
          </cell>
          <cell r="G73">
            <v>0.3</v>
          </cell>
          <cell r="H73" t="e">
            <v>#N/A</v>
          </cell>
          <cell r="I73">
            <v>645</v>
          </cell>
          <cell r="J73">
            <v>-29</v>
          </cell>
          <cell r="K73">
            <v>0</v>
          </cell>
          <cell r="L73">
            <v>120</v>
          </cell>
          <cell r="S73">
            <v>123.2</v>
          </cell>
          <cell r="T73">
            <v>120</v>
          </cell>
          <cell r="U73">
            <v>9.9837662337662341</v>
          </cell>
          <cell r="V73">
            <v>8.0357142857142847</v>
          </cell>
          <cell r="X73">
            <v>120</v>
          </cell>
          <cell r="Y73">
            <v>139.4</v>
          </cell>
          <cell r="Z73">
            <v>152.4</v>
          </cell>
          <cell r="AA73">
            <v>138.19999999999999</v>
          </cell>
          <cell r="AB73">
            <v>41</v>
          </cell>
          <cell r="AC73">
            <v>0</v>
          </cell>
          <cell r="AD73">
            <v>0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1005</v>
          </cell>
          <cell r="D74">
            <v>1130</v>
          </cell>
          <cell r="E74">
            <v>950</v>
          </cell>
          <cell r="F74">
            <v>1134</v>
          </cell>
          <cell r="G74">
            <v>0.14000000000000001</v>
          </cell>
          <cell r="H74" t="e">
            <v>#N/A</v>
          </cell>
          <cell r="I74">
            <v>1003</v>
          </cell>
          <cell r="J74">
            <v>-53</v>
          </cell>
          <cell r="K74">
            <v>120</v>
          </cell>
          <cell r="L74">
            <v>120</v>
          </cell>
          <cell r="S74">
            <v>190</v>
          </cell>
          <cell r="T74">
            <v>480</v>
          </cell>
          <cell r="U74">
            <v>9.7578947368421058</v>
          </cell>
          <cell r="V74">
            <v>5.9684210526315793</v>
          </cell>
          <cell r="X74">
            <v>480</v>
          </cell>
          <cell r="Y74">
            <v>216.2</v>
          </cell>
          <cell r="Z74">
            <v>211</v>
          </cell>
          <cell r="AA74">
            <v>184.8</v>
          </cell>
          <cell r="AB74">
            <v>221</v>
          </cell>
          <cell r="AC74">
            <v>0</v>
          </cell>
          <cell r="AD74">
            <v>0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81</v>
          </cell>
          <cell r="D75">
            <v>63</v>
          </cell>
          <cell r="E75">
            <v>53</v>
          </cell>
          <cell r="F75">
            <v>91</v>
          </cell>
          <cell r="G75">
            <v>0.09</v>
          </cell>
          <cell r="H75">
            <v>60</v>
          </cell>
          <cell r="I75">
            <v>49</v>
          </cell>
          <cell r="J75">
            <v>4</v>
          </cell>
          <cell r="K75">
            <v>0</v>
          </cell>
          <cell r="L75">
            <v>0</v>
          </cell>
          <cell r="S75">
            <v>10.6</v>
          </cell>
          <cell r="U75">
            <v>8.584905660377359</v>
          </cell>
          <cell r="V75">
            <v>8.584905660377359</v>
          </cell>
          <cell r="X75">
            <v>0</v>
          </cell>
          <cell r="Y75">
            <v>13.2</v>
          </cell>
          <cell r="Z75">
            <v>16</v>
          </cell>
          <cell r="AA75">
            <v>7.2</v>
          </cell>
          <cell r="AB75">
            <v>3</v>
          </cell>
          <cell r="AC75">
            <v>0</v>
          </cell>
          <cell r="AD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62</v>
          </cell>
          <cell r="D76">
            <v>68</v>
          </cell>
          <cell r="E76">
            <v>37</v>
          </cell>
          <cell r="F76">
            <v>85</v>
          </cell>
          <cell r="G76">
            <v>0.84</v>
          </cell>
          <cell r="H76">
            <v>50</v>
          </cell>
          <cell r="I76">
            <v>47</v>
          </cell>
          <cell r="J76">
            <v>-10</v>
          </cell>
          <cell r="K76">
            <v>0</v>
          </cell>
          <cell r="L76">
            <v>0</v>
          </cell>
          <cell r="S76">
            <v>7.4</v>
          </cell>
          <cell r="U76">
            <v>11.486486486486486</v>
          </cell>
          <cell r="V76">
            <v>11.486486486486486</v>
          </cell>
          <cell r="X76">
            <v>0</v>
          </cell>
          <cell r="Y76">
            <v>8.1999999999999993</v>
          </cell>
          <cell r="Z76">
            <v>9.1999999999999993</v>
          </cell>
          <cell r="AA76">
            <v>10.4</v>
          </cell>
          <cell r="AB76">
            <v>7</v>
          </cell>
          <cell r="AC76">
            <v>0</v>
          </cell>
          <cell r="AD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2942</v>
          </cell>
          <cell r="D77">
            <v>3599</v>
          </cell>
          <cell r="E77">
            <v>2872</v>
          </cell>
          <cell r="F77">
            <v>3568</v>
          </cell>
          <cell r="G77">
            <v>0.35</v>
          </cell>
          <cell r="H77" t="e">
            <v>#N/A</v>
          </cell>
          <cell r="I77">
            <v>2975</v>
          </cell>
          <cell r="J77">
            <v>-103</v>
          </cell>
          <cell r="K77">
            <v>600</v>
          </cell>
          <cell r="L77">
            <v>800</v>
          </cell>
          <cell r="S77">
            <v>574.4</v>
          </cell>
          <cell r="T77">
            <v>720</v>
          </cell>
          <cell r="U77">
            <v>9.9025069637883014</v>
          </cell>
          <cell r="V77">
            <v>6.2116991643454043</v>
          </cell>
          <cell r="X77">
            <v>720</v>
          </cell>
          <cell r="Y77">
            <v>620.4</v>
          </cell>
          <cell r="Z77">
            <v>555.79999999999995</v>
          </cell>
          <cell r="AA77">
            <v>568</v>
          </cell>
          <cell r="AB77">
            <v>453</v>
          </cell>
          <cell r="AC77">
            <v>0</v>
          </cell>
          <cell r="AD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C78">
            <v>101.10599999999999</v>
          </cell>
          <cell r="D78">
            <v>47.033000000000001</v>
          </cell>
          <cell r="E78">
            <v>59.75</v>
          </cell>
          <cell r="F78">
            <v>86.795000000000002</v>
          </cell>
          <cell r="G78">
            <v>1</v>
          </cell>
          <cell r="H78" t="e">
            <v>#N/A</v>
          </cell>
          <cell r="I78">
            <v>64.900000000000006</v>
          </cell>
          <cell r="J78">
            <v>-5.1500000000000057</v>
          </cell>
          <cell r="K78">
            <v>20</v>
          </cell>
          <cell r="L78">
            <v>20</v>
          </cell>
          <cell r="S78">
            <v>11.95</v>
          </cell>
          <cell r="U78">
            <v>10.610460251046026</v>
          </cell>
          <cell r="V78">
            <v>7.2631799163179922</v>
          </cell>
          <cell r="X78">
            <v>0</v>
          </cell>
          <cell r="Y78">
            <v>0</v>
          </cell>
          <cell r="Z78">
            <v>0</v>
          </cell>
          <cell r="AA78">
            <v>10.8086</v>
          </cell>
          <cell r="AB78">
            <v>21.670999999999999</v>
          </cell>
          <cell r="AC78">
            <v>0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476.11900000000003</v>
          </cell>
          <cell r="D79">
            <v>437.76</v>
          </cell>
          <cell r="E79">
            <v>425.59899999999999</v>
          </cell>
          <cell r="F79">
            <v>463.01100000000002</v>
          </cell>
          <cell r="G79">
            <v>1</v>
          </cell>
          <cell r="H79" t="e">
            <v>#N/A</v>
          </cell>
          <cell r="I79">
            <v>425.80399999999997</v>
          </cell>
          <cell r="J79">
            <v>-0.20499999999998408</v>
          </cell>
          <cell r="K79">
            <v>100</v>
          </cell>
          <cell r="L79">
            <v>80</v>
          </cell>
          <cell r="S79">
            <v>85.119799999999998</v>
          </cell>
          <cell r="T79">
            <v>200</v>
          </cell>
          <cell r="U79">
            <v>9.903817913105998</v>
          </cell>
          <cell r="V79">
            <v>5.4395217094025128</v>
          </cell>
          <cell r="X79">
            <v>200</v>
          </cell>
          <cell r="Y79">
            <v>106.8124</v>
          </cell>
          <cell r="Z79">
            <v>107.45060000000001</v>
          </cell>
          <cell r="AA79">
            <v>102.1874</v>
          </cell>
          <cell r="AB79">
            <v>44.95</v>
          </cell>
          <cell r="AC79">
            <v>0</v>
          </cell>
          <cell r="AD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4297</v>
          </cell>
          <cell r="D80">
            <v>3294</v>
          </cell>
          <cell r="E80">
            <v>2746</v>
          </cell>
          <cell r="F80">
            <v>4743</v>
          </cell>
          <cell r="G80">
            <v>0.35</v>
          </cell>
          <cell r="H80" t="e">
            <v>#N/A</v>
          </cell>
          <cell r="I80">
            <v>2844</v>
          </cell>
          <cell r="J80">
            <v>-98</v>
          </cell>
          <cell r="K80">
            <v>800</v>
          </cell>
          <cell r="L80">
            <v>600</v>
          </cell>
          <cell r="S80">
            <v>549.20000000000005</v>
          </cell>
          <cell r="U80">
            <v>11.185360524399124</v>
          </cell>
          <cell r="V80">
            <v>8.6361981063364883</v>
          </cell>
          <cell r="X80">
            <v>0</v>
          </cell>
          <cell r="Y80">
            <v>885.4</v>
          </cell>
          <cell r="Z80">
            <v>757.4</v>
          </cell>
          <cell r="AA80">
            <v>696.8</v>
          </cell>
          <cell r="AB80">
            <v>455</v>
          </cell>
          <cell r="AC80">
            <v>0</v>
          </cell>
          <cell r="AD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1177</v>
          </cell>
          <cell r="D81">
            <v>1101</v>
          </cell>
          <cell r="E81">
            <v>1009</v>
          </cell>
          <cell r="F81">
            <v>1252</v>
          </cell>
          <cell r="G81">
            <v>0.3</v>
          </cell>
          <cell r="H81" t="e">
            <v>#N/A</v>
          </cell>
          <cell r="I81">
            <v>1019</v>
          </cell>
          <cell r="J81">
            <v>-10</v>
          </cell>
          <cell r="K81">
            <v>120</v>
          </cell>
          <cell r="L81">
            <v>120</v>
          </cell>
          <cell r="S81">
            <v>201.8</v>
          </cell>
          <cell r="T81">
            <v>480</v>
          </cell>
          <cell r="U81">
            <v>9.7720515361744305</v>
          </cell>
          <cell r="V81">
            <v>6.2041625371655105</v>
          </cell>
          <cell r="X81">
            <v>480</v>
          </cell>
          <cell r="Y81">
            <v>271.60000000000002</v>
          </cell>
          <cell r="Z81">
            <v>221.6</v>
          </cell>
          <cell r="AA81">
            <v>236.6</v>
          </cell>
          <cell r="AB81">
            <v>86</v>
          </cell>
          <cell r="AC81">
            <v>0</v>
          </cell>
          <cell r="AD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50</v>
          </cell>
          <cell r="E82">
            <v>17</v>
          </cell>
          <cell r="F82">
            <v>33</v>
          </cell>
          <cell r="G82">
            <v>0.18</v>
          </cell>
          <cell r="H82" t="e">
            <v>#N/A</v>
          </cell>
          <cell r="I82">
            <v>17</v>
          </cell>
          <cell r="J82">
            <v>0</v>
          </cell>
          <cell r="K82">
            <v>0</v>
          </cell>
          <cell r="L82">
            <v>0</v>
          </cell>
          <cell r="S82">
            <v>3.4</v>
          </cell>
          <cell r="U82">
            <v>9.7058823529411775</v>
          </cell>
          <cell r="V82">
            <v>9.7058823529411775</v>
          </cell>
          <cell r="X82">
            <v>0</v>
          </cell>
          <cell r="Y82">
            <v>0.2</v>
          </cell>
          <cell r="Z82">
            <v>0</v>
          </cell>
          <cell r="AA82">
            <v>0</v>
          </cell>
          <cell r="AB82">
            <v>5</v>
          </cell>
          <cell r="AC82">
            <v>0</v>
          </cell>
          <cell r="AD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1719</v>
          </cell>
          <cell r="D83">
            <v>1840</v>
          </cell>
          <cell r="E83">
            <v>1455</v>
          </cell>
          <cell r="F83">
            <v>2065</v>
          </cell>
          <cell r="G83">
            <v>0.3</v>
          </cell>
          <cell r="H83" t="e">
            <v>#N/A</v>
          </cell>
          <cell r="I83">
            <v>1514</v>
          </cell>
          <cell r="J83">
            <v>-59</v>
          </cell>
          <cell r="K83">
            <v>240</v>
          </cell>
          <cell r="L83">
            <v>200</v>
          </cell>
          <cell r="S83">
            <v>291</v>
          </cell>
          <cell r="T83">
            <v>360</v>
          </cell>
          <cell r="U83">
            <v>9.8453608247422686</v>
          </cell>
          <cell r="V83">
            <v>7.0962199312714773</v>
          </cell>
          <cell r="X83">
            <v>360</v>
          </cell>
          <cell r="Y83">
            <v>302.60000000000002</v>
          </cell>
          <cell r="Z83">
            <v>249.2</v>
          </cell>
          <cell r="AA83">
            <v>303.8</v>
          </cell>
          <cell r="AB83">
            <v>115</v>
          </cell>
          <cell r="AC83">
            <v>0</v>
          </cell>
          <cell r="AD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1791</v>
          </cell>
          <cell r="D84">
            <v>1574</v>
          </cell>
          <cell r="E84">
            <v>1422</v>
          </cell>
          <cell r="F84">
            <v>1887</v>
          </cell>
          <cell r="G84">
            <v>0.28000000000000003</v>
          </cell>
          <cell r="H84" t="e">
            <v>#N/A</v>
          </cell>
          <cell r="I84">
            <v>1474</v>
          </cell>
          <cell r="J84">
            <v>-52</v>
          </cell>
          <cell r="K84">
            <v>200</v>
          </cell>
          <cell r="L84">
            <v>200</v>
          </cell>
          <cell r="S84">
            <v>284.39999999999998</v>
          </cell>
          <cell r="T84">
            <v>480</v>
          </cell>
          <cell r="U84">
            <v>9.7292545710267238</v>
          </cell>
          <cell r="V84">
            <v>6.6350210970464136</v>
          </cell>
          <cell r="X84">
            <v>480</v>
          </cell>
          <cell r="Y84">
            <v>342</v>
          </cell>
          <cell r="Z84">
            <v>337.6</v>
          </cell>
          <cell r="AA84">
            <v>335.8</v>
          </cell>
          <cell r="AB84">
            <v>328</v>
          </cell>
          <cell r="AC84">
            <v>0</v>
          </cell>
          <cell r="AD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57</v>
          </cell>
          <cell r="D85">
            <v>86</v>
          </cell>
          <cell r="E85">
            <v>64</v>
          </cell>
          <cell r="F85">
            <v>73</v>
          </cell>
          <cell r="G85">
            <v>0.35</v>
          </cell>
          <cell r="H85" t="e">
            <v>#N/A</v>
          </cell>
          <cell r="I85">
            <v>71</v>
          </cell>
          <cell r="J85">
            <v>-7</v>
          </cell>
          <cell r="K85">
            <v>40</v>
          </cell>
          <cell r="L85">
            <v>0</v>
          </cell>
          <cell r="S85">
            <v>12.8</v>
          </cell>
          <cell r="U85">
            <v>8.828125</v>
          </cell>
          <cell r="V85">
            <v>5.703125</v>
          </cell>
          <cell r="X85">
            <v>0</v>
          </cell>
          <cell r="Y85">
            <v>4.4000000000000004</v>
          </cell>
          <cell r="Z85">
            <v>14.4</v>
          </cell>
          <cell r="AA85">
            <v>9.6</v>
          </cell>
          <cell r="AB85">
            <v>24</v>
          </cell>
          <cell r="AC85">
            <v>0</v>
          </cell>
          <cell r="AD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4414</v>
          </cell>
          <cell r="D86">
            <v>3555</v>
          </cell>
          <cell r="E86">
            <v>3552</v>
          </cell>
          <cell r="F86">
            <v>4283</v>
          </cell>
          <cell r="G86">
            <v>0.28000000000000003</v>
          </cell>
          <cell r="H86">
            <v>45</v>
          </cell>
          <cell r="I86">
            <v>3713</v>
          </cell>
          <cell r="J86">
            <v>-161</v>
          </cell>
          <cell r="K86">
            <v>480</v>
          </cell>
          <cell r="L86">
            <v>400</v>
          </cell>
          <cell r="S86">
            <v>710.4</v>
          </cell>
          <cell r="T86">
            <v>1600</v>
          </cell>
          <cell r="U86">
            <v>9.5199887387387392</v>
          </cell>
          <cell r="V86">
            <v>6.0289977477477477</v>
          </cell>
          <cell r="X86">
            <v>1600</v>
          </cell>
          <cell r="Y86">
            <v>835</v>
          </cell>
          <cell r="Z86">
            <v>829.8</v>
          </cell>
          <cell r="AA86">
            <v>773.2</v>
          </cell>
          <cell r="AB86">
            <v>445</v>
          </cell>
          <cell r="AC86">
            <v>0</v>
          </cell>
          <cell r="AD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1118</v>
          </cell>
          <cell r="D87">
            <v>867</v>
          </cell>
          <cell r="E87">
            <v>886</v>
          </cell>
          <cell r="F87">
            <v>1071</v>
          </cell>
          <cell r="G87">
            <v>0.28000000000000003</v>
          </cell>
          <cell r="H87" t="e">
            <v>#N/A</v>
          </cell>
          <cell r="I87">
            <v>913</v>
          </cell>
          <cell r="J87">
            <v>-27</v>
          </cell>
          <cell r="K87">
            <v>160</v>
          </cell>
          <cell r="L87">
            <v>120</v>
          </cell>
          <cell r="S87">
            <v>177.2</v>
          </cell>
          <cell r="T87">
            <v>360</v>
          </cell>
          <cell r="U87">
            <v>9.6557562076749441</v>
          </cell>
          <cell r="V87">
            <v>6.044018058690745</v>
          </cell>
          <cell r="X87">
            <v>360</v>
          </cell>
          <cell r="Y87">
            <v>228</v>
          </cell>
          <cell r="Z87">
            <v>223.2</v>
          </cell>
          <cell r="AA87">
            <v>220.6</v>
          </cell>
          <cell r="AB87">
            <v>189</v>
          </cell>
          <cell r="AC87">
            <v>0</v>
          </cell>
          <cell r="AD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99</v>
          </cell>
          <cell r="D88">
            <v>42</v>
          </cell>
          <cell r="E88">
            <v>93</v>
          </cell>
          <cell r="F88">
            <v>46</v>
          </cell>
          <cell r="G88">
            <v>0.4</v>
          </cell>
          <cell r="H88" t="e">
            <v>#N/A</v>
          </cell>
          <cell r="I88">
            <v>101</v>
          </cell>
          <cell r="J88">
            <v>-8</v>
          </cell>
          <cell r="K88">
            <v>0</v>
          </cell>
          <cell r="L88">
            <v>40</v>
          </cell>
          <cell r="S88">
            <v>18.600000000000001</v>
          </cell>
          <cell r="T88">
            <v>80</v>
          </cell>
          <cell r="U88">
            <v>8.9247311827956981</v>
          </cell>
          <cell r="V88">
            <v>2.4731182795698925</v>
          </cell>
          <cell r="X88">
            <v>80</v>
          </cell>
          <cell r="Y88">
            <v>12</v>
          </cell>
          <cell r="Z88">
            <v>12.2</v>
          </cell>
          <cell r="AA88">
            <v>7.4</v>
          </cell>
          <cell r="AB88">
            <v>21</v>
          </cell>
          <cell r="AC88">
            <v>0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124.126</v>
          </cell>
          <cell r="D89">
            <v>184.423</v>
          </cell>
          <cell r="E89">
            <v>57.110999999999997</v>
          </cell>
          <cell r="F89">
            <v>245.29900000000001</v>
          </cell>
          <cell r="G89">
            <v>1</v>
          </cell>
          <cell r="H89" t="e">
            <v>#N/A</v>
          </cell>
          <cell r="I89">
            <v>66.2</v>
          </cell>
          <cell r="J89">
            <v>-9.0890000000000057</v>
          </cell>
          <cell r="K89">
            <v>0</v>
          </cell>
          <cell r="L89">
            <v>0</v>
          </cell>
          <cell r="S89">
            <v>11.4222</v>
          </cell>
          <cell r="U89">
            <v>21.475635166605382</v>
          </cell>
          <cell r="V89">
            <v>21.475635166605382</v>
          </cell>
          <cell r="X89">
            <v>0</v>
          </cell>
          <cell r="Y89">
            <v>23.128800000000002</v>
          </cell>
          <cell r="Z89">
            <v>24.586600000000001</v>
          </cell>
          <cell r="AA89">
            <v>20.697200000000002</v>
          </cell>
          <cell r="AB89">
            <v>9.2620000000000005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124</v>
          </cell>
          <cell r="D90">
            <v>124</v>
          </cell>
          <cell r="E90">
            <v>131</v>
          </cell>
          <cell r="F90">
            <v>107</v>
          </cell>
          <cell r="G90">
            <v>0.33</v>
          </cell>
          <cell r="H90">
            <v>30</v>
          </cell>
          <cell r="I90">
            <v>140</v>
          </cell>
          <cell r="J90">
            <v>-9</v>
          </cell>
          <cell r="K90">
            <v>30</v>
          </cell>
          <cell r="L90">
            <v>30</v>
          </cell>
          <cell r="S90">
            <v>26.2</v>
          </cell>
          <cell r="T90">
            <v>60</v>
          </cell>
          <cell r="U90">
            <v>8.6641221374045809</v>
          </cell>
          <cell r="V90">
            <v>4.0839694656488552</v>
          </cell>
          <cell r="X90">
            <v>60</v>
          </cell>
          <cell r="Y90">
            <v>48.2</v>
          </cell>
          <cell r="Z90">
            <v>44.4</v>
          </cell>
          <cell r="AA90">
            <v>42</v>
          </cell>
          <cell r="AB90">
            <v>30</v>
          </cell>
          <cell r="AC90">
            <v>0</v>
          </cell>
          <cell r="AD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C91">
            <v>247</v>
          </cell>
          <cell r="E91">
            <v>82</v>
          </cell>
          <cell r="F91">
            <v>165</v>
          </cell>
          <cell r="G91">
            <v>0.28000000000000003</v>
          </cell>
          <cell r="H91" t="e">
            <v>#N/A</v>
          </cell>
          <cell r="I91">
            <v>82</v>
          </cell>
          <cell r="J91">
            <v>0</v>
          </cell>
          <cell r="K91">
            <v>0</v>
          </cell>
          <cell r="L91">
            <v>0</v>
          </cell>
          <cell r="S91">
            <v>16.399999999999999</v>
          </cell>
          <cell r="U91">
            <v>10.060975609756099</v>
          </cell>
          <cell r="V91">
            <v>10.060975609756099</v>
          </cell>
          <cell r="X91">
            <v>0</v>
          </cell>
          <cell r="Y91">
            <v>0</v>
          </cell>
          <cell r="Z91">
            <v>0</v>
          </cell>
          <cell r="AA91">
            <v>34.200000000000003</v>
          </cell>
          <cell r="AB91">
            <v>37</v>
          </cell>
          <cell r="AC91">
            <v>0</v>
          </cell>
          <cell r="AD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C92">
            <v>317</v>
          </cell>
          <cell r="D92">
            <v>3</v>
          </cell>
          <cell r="E92">
            <v>105</v>
          </cell>
          <cell r="F92">
            <v>213</v>
          </cell>
          <cell r="G92">
            <v>0.28000000000000003</v>
          </cell>
          <cell r="H92" t="e">
            <v>#N/A</v>
          </cell>
          <cell r="I92">
            <v>108</v>
          </cell>
          <cell r="J92">
            <v>-3</v>
          </cell>
          <cell r="K92">
            <v>0</v>
          </cell>
          <cell r="L92">
            <v>0</v>
          </cell>
          <cell r="S92">
            <v>21</v>
          </cell>
          <cell r="U92">
            <v>10.142857142857142</v>
          </cell>
          <cell r="V92">
            <v>10.142857142857142</v>
          </cell>
          <cell r="X92">
            <v>0</v>
          </cell>
          <cell r="Y92">
            <v>0</v>
          </cell>
          <cell r="Z92">
            <v>0</v>
          </cell>
          <cell r="AA92">
            <v>23.2</v>
          </cell>
          <cell r="AB92">
            <v>42</v>
          </cell>
          <cell r="AC92" t="str">
            <v>увел</v>
          </cell>
          <cell r="AD92" t="e">
            <v>#N/A</v>
          </cell>
        </row>
        <row r="93">
          <cell r="A93" t="str">
            <v>7343 СЕЙЧАС СЕЗОН ПМ вар п/о 0,4кг  ОСТАНКИНО</v>
          </cell>
          <cell r="B93" t="str">
            <v>шт</v>
          </cell>
          <cell r="C93">
            <v>600</v>
          </cell>
          <cell r="D93">
            <v>745</v>
          </cell>
          <cell r="E93">
            <v>484</v>
          </cell>
          <cell r="F93">
            <v>836</v>
          </cell>
          <cell r="G93">
            <v>0.4</v>
          </cell>
          <cell r="H93" t="e">
            <v>#N/A</v>
          </cell>
          <cell r="I93">
            <v>507</v>
          </cell>
          <cell r="J93">
            <v>-23</v>
          </cell>
          <cell r="K93">
            <v>240</v>
          </cell>
          <cell r="L93">
            <v>240</v>
          </cell>
          <cell r="S93">
            <v>96.8</v>
          </cell>
          <cell r="U93">
            <v>13.595041322314049</v>
          </cell>
          <cell r="V93">
            <v>8.6363636363636367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34</v>
          </cell>
          <cell r="AC93" t="str">
            <v>?</v>
          </cell>
          <cell r="AD93" t="e">
            <v>#N/A</v>
          </cell>
        </row>
        <row r="94">
          <cell r="A94" t="str">
            <v>БОНУС МОЛОЧНЫЕ КЛАССИЧЕСКИЕ сос п/о в/у 0.3кг (6084)  ОСТАНКИНО</v>
          </cell>
          <cell r="B94" t="str">
            <v>шт</v>
          </cell>
          <cell r="C94">
            <v>248</v>
          </cell>
          <cell r="D94">
            <v>2</v>
          </cell>
          <cell r="E94">
            <v>48</v>
          </cell>
          <cell r="F94">
            <v>200</v>
          </cell>
          <cell r="G94">
            <v>0</v>
          </cell>
          <cell r="H94" t="e">
            <v>#N/A</v>
          </cell>
          <cell r="I94">
            <v>50</v>
          </cell>
          <cell r="J94">
            <v>-2</v>
          </cell>
          <cell r="K94">
            <v>0</v>
          </cell>
          <cell r="L94">
            <v>0</v>
          </cell>
          <cell r="S94">
            <v>9.6</v>
          </cell>
          <cell r="U94">
            <v>20.833333333333336</v>
          </cell>
          <cell r="V94">
            <v>20.833333333333336</v>
          </cell>
          <cell r="X94">
            <v>0</v>
          </cell>
          <cell r="Y94">
            <v>15.4</v>
          </cell>
          <cell r="Z94">
            <v>16.399999999999999</v>
          </cell>
          <cell r="AA94">
            <v>13.4</v>
          </cell>
          <cell r="AB94">
            <v>13</v>
          </cell>
          <cell r="AC94">
            <v>0</v>
          </cell>
          <cell r="AD94">
            <v>0</v>
          </cell>
        </row>
        <row r="95">
          <cell r="A95" t="str">
            <v>БОНУС МОЛОЧНЫЕ КЛАССИЧЕСКИЕ сос п/о мгс 2*4_С (4980)  ОСТАНКИНО</v>
          </cell>
          <cell r="B95" t="str">
            <v>кг</v>
          </cell>
          <cell r="C95">
            <v>145.001</v>
          </cell>
          <cell r="D95">
            <v>8.3350000000000009</v>
          </cell>
          <cell r="E95">
            <v>10.423</v>
          </cell>
          <cell r="F95">
            <v>134.578</v>
          </cell>
          <cell r="G95">
            <v>0</v>
          </cell>
          <cell r="H95" t="e">
            <v>#N/A</v>
          </cell>
          <cell r="I95">
            <v>18</v>
          </cell>
          <cell r="J95">
            <v>-7.577</v>
          </cell>
          <cell r="K95">
            <v>0</v>
          </cell>
          <cell r="L95">
            <v>0</v>
          </cell>
          <cell r="S95">
            <v>2.0846</v>
          </cell>
          <cell r="U95">
            <v>64.558188621318237</v>
          </cell>
          <cell r="V95">
            <v>64.558188621318237</v>
          </cell>
          <cell r="X95">
            <v>0</v>
          </cell>
          <cell r="Y95">
            <v>3.7464</v>
          </cell>
          <cell r="Z95">
            <v>6.3116000000000003</v>
          </cell>
          <cell r="AA95">
            <v>6.3006000000000002</v>
          </cell>
          <cell r="AB95">
            <v>2.1800000000000002</v>
          </cell>
          <cell r="AC95">
            <v>0</v>
          </cell>
          <cell r="AD95">
            <v>0</v>
          </cell>
        </row>
        <row r="96">
          <cell r="A96" t="str">
            <v>БОНУС СОЧНЫЕ Папа может сос п/о мгс 1.5*4 (6954)  ОСТАНКИНО</v>
          </cell>
          <cell r="B96" t="str">
            <v>кг</v>
          </cell>
          <cell r="C96">
            <v>131.06200000000001</v>
          </cell>
          <cell r="D96">
            <v>509.18700000000001</v>
          </cell>
          <cell r="E96">
            <v>151.20400000000001</v>
          </cell>
          <cell r="F96">
            <v>479.858</v>
          </cell>
          <cell r="G96">
            <v>0</v>
          </cell>
          <cell r="H96" t="e">
            <v>#N/A</v>
          </cell>
          <cell r="I96">
            <v>153</v>
          </cell>
          <cell r="J96">
            <v>-1.7959999999999923</v>
          </cell>
          <cell r="K96">
            <v>0</v>
          </cell>
          <cell r="L96">
            <v>0</v>
          </cell>
          <cell r="S96">
            <v>30.2408</v>
          </cell>
          <cell r="U96">
            <v>15.867900320097352</v>
          </cell>
          <cell r="V96">
            <v>15.867900320097352</v>
          </cell>
          <cell r="X96">
            <v>0</v>
          </cell>
          <cell r="Y96">
            <v>72.11699999999999</v>
          </cell>
          <cell r="Z96">
            <v>59.294799999999995</v>
          </cell>
          <cell r="AA96">
            <v>64.1828</v>
          </cell>
          <cell r="AB96">
            <v>1.554</v>
          </cell>
          <cell r="AC96">
            <v>0</v>
          </cell>
          <cell r="AD96">
            <v>0</v>
          </cell>
        </row>
        <row r="97">
          <cell r="A97" t="str">
            <v>БОНУС СОЧНЫЕ сос п/о мгс 0.41кг_UZ (6087)  ОСТАНКИНО</v>
          </cell>
          <cell r="B97" t="str">
            <v>шт</v>
          </cell>
          <cell r="C97">
            <v>1017</v>
          </cell>
          <cell r="D97">
            <v>3</v>
          </cell>
          <cell r="E97">
            <v>160</v>
          </cell>
          <cell r="F97">
            <v>859</v>
          </cell>
          <cell r="G97">
            <v>0</v>
          </cell>
          <cell r="H97">
            <v>0</v>
          </cell>
          <cell r="I97">
            <v>159</v>
          </cell>
          <cell r="J97">
            <v>1</v>
          </cell>
          <cell r="K97">
            <v>0</v>
          </cell>
          <cell r="L97">
            <v>0</v>
          </cell>
          <cell r="S97">
            <v>32</v>
          </cell>
          <cell r="U97">
            <v>26.84375</v>
          </cell>
          <cell r="V97">
            <v>26.84375</v>
          </cell>
          <cell r="X97">
            <v>0</v>
          </cell>
          <cell r="Y97">
            <v>56.6</v>
          </cell>
          <cell r="Z97">
            <v>38.4</v>
          </cell>
          <cell r="AA97">
            <v>43</v>
          </cell>
          <cell r="AB97">
            <v>24</v>
          </cell>
          <cell r="AC97">
            <v>0</v>
          </cell>
          <cell r="AD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11.10.2025 - 17.10.2025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</v>
          </cell>
          <cell r="F7">
            <v>433.38299999999998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2.7</v>
          </cell>
          <cell r="F8">
            <v>549.19000000000005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19.8</v>
          </cell>
          <cell r="F9">
            <v>2044.703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1186</v>
          </cell>
          <cell r="F10">
            <v>3377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33</v>
          </cell>
          <cell r="F11">
            <v>4788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1737</v>
          </cell>
          <cell r="F12">
            <v>5161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284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17</v>
          </cell>
          <cell r="F15">
            <v>419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276</v>
          </cell>
          <cell r="F16">
            <v>1647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257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121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  <cell r="F19">
            <v>164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580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3.3</v>
          </cell>
          <cell r="F21">
            <v>588.05700000000002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136</v>
          </cell>
          <cell r="F22">
            <v>5321.5280000000002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4.0999999999999996</v>
          </cell>
          <cell r="F23">
            <v>354.06400000000002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1773.867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5.7</v>
          </cell>
          <cell r="F25">
            <v>641.26400000000001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4.0999999999999996</v>
          </cell>
          <cell r="F26">
            <v>151.73099999999999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2.6</v>
          </cell>
          <cell r="F27">
            <v>464.55799999999999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3.3</v>
          </cell>
          <cell r="F28">
            <v>359.70600000000002</v>
          </cell>
        </row>
        <row r="29">
          <cell r="A29" t="str">
            <v xml:space="preserve"> 247  Сардельки Нежные, ВЕС.  ПОКОМ</v>
          </cell>
          <cell r="D29">
            <v>5.4</v>
          </cell>
          <cell r="F29">
            <v>109.738</v>
          </cell>
        </row>
        <row r="30">
          <cell r="A30" t="str">
            <v xml:space="preserve"> 248  Сардельки Сочные ТМ Особый рецепт,   ПОКОМ</v>
          </cell>
          <cell r="F30">
            <v>138.15299999999999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14.7</v>
          </cell>
          <cell r="F31">
            <v>1429.0170000000001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67.052999999999997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1.3</v>
          </cell>
          <cell r="F33">
            <v>87</v>
          </cell>
        </row>
        <row r="34">
          <cell r="A34" t="str">
            <v xml:space="preserve"> 263  Шпикачки Стародворские, ВЕС.  ПОКОМ</v>
          </cell>
          <cell r="D34">
            <v>5.3</v>
          </cell>
          <cell r="F34">
            <v>1103.5619999999999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12.4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7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6</v>
          </cell>
          <cell r="F38">
            <v>1241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591</v>
          </cell>
          <cell r="F39">
            <v>3445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1037</v>
          </cell>
          <cell r="F40">
            <v>4359</v>
          </cell>
        </row>
        <row r="41">
          <cell r="A41" t="str">
            <v xml:space="preserve"> 283  Сосиски Сочинки, ВЕС, ТМ Стародворье ПОКОМ</v>
          </cell>
          <cell r="D41">
            <v>4</v>
          </cell>
          <cell r="F41">
            <v>1429.9459999999999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6</v>
          </cell>
          <cell r="F42">
            <v>772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12</v>
          </cell>
          <cell r="F43">
            <v>1100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5.0999999999999996</v>
          </cell>
          <cell r="F44">
            <v>265.536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</v>
          </cell>
          <cell r="F45">
            <v>667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10</v>
          </cell>
          <cell r="F46">
            <v>1703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2.9</v>
          </cell>
          <cell r="F47">
            <v>157.398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29.3</v>
          </cell>
          <cell r="F48">
            <v>658.43399999999997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11</v>
          </cell>
          <cell r="F49">
            <v>1260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17</v>
          </cell>
          <cell r="F50">
            <v>2096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13</v>
          </cell>
          <cell r="F51">
            <v>1134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11.1</v>
          </cell>
          <cell r="F52">
            <v>942.74400000000003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2.6</v>
          </cell>
          <cell r="F53">
            <v>550.33799999999997</v>
          </cell>
        </row>
        <row r="54">
          <cell r="A54" t="str">
            <v xml:space="preserve"> 316  Колбаса Нежная ТМ Зареченские ВЕС  ПОКОМ</v>
          </cell>
          <cell r="F54">
            <v>26.8</v>
          </cell>
        </row>
        <row r="55">
          <cell r="A55" t="str">
            <v xml:space="preserve"> 318  Сосиски Датские ТМ Зареченские, ВЕС  ПОКОМ</v>
          </cell>
          <cell r="D55">
            <v>33.1</v>
          </cell>
          <cell r="F55">
            <v>4481.5860000000002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2524</v>
          </cell>
          <cell r="F56">
            <v>4928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440</v>
          </cell>
          <cell r="F57">
            <v>4446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24</v>
          </cell>
          <cell r="F58">
            <v>1731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11</v>
          </cell>
          <cell r="F59">
            <v>294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</v>
          </cell>
          <cell r="F60">
            <v>288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14.8</v>
          </cell>
          <cell r="F61">
            <v>896.31700000000001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</v>
          </cell>
          <cell r="F62">
            <v>518</v>
          </cell>
        </row>
        <row r="63">
          <cell r="A63" t="str">
            <v xml:space="preserve"> 335  Колбаса Сливушка ТМ Вязанка. ВЕС.  ПОКОМ </v>
          </cell>
          <cell r="D63">
            <v>10.7</v>
          </cell>
          <cell r="F63">
            <v>1009.364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931</v>
          </cell>
          <cell r="F64">
            <v>3677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23</v>
          </cell>
          <cell r="F65">
            <v>2385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9.8000000000000007</v>
          </cell>
          <cell r="F66">
            <v>489.13900000000001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6.5</v>
          </cell>
          <cell r="F67">
            <v>229.28299999999999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15.9</v>
          </cell>
          <cell r="F68">
            <v>1654.31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8.1999999999999993</v>
          </cell>
          <cell r="F69">
            <v>297.09100000000001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</v>
          </cell>
          <cell r="F70">
            <v>123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9</v>
          </cell>
          <cell r="F71">
            <v>369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</v>
          </cell>
          <cell r="F72">
            <v>537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1.3</v>
          </cell>
          <cell r="F73">
            <v>195.86500000000001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</v>
          </cell>
          <cell r="F74">
            <v>693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</v>
          </cell>
          <cell r="F75">
            <v>948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8</v>
          </cell>
          <cell r="F76">
            <v>670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17</v>
          </cell>
          <cell r="F77">
            <v>823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</v>
          </cell>
          <cell r="F78">
            <v>618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</v>
          </cell>
          <cell r="F79">
            <v>385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1562</v>
          </cell>
          <cell r="F80">
            <v>6081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1076</v>
          </cell>
          <cell r="F81">
            <v>11423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</v>
          </cell>
          <cell r="F82">
            <v>495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F83">
            <v>209.05099999999999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6</v>
          </cell>
          <cell r="F84">
            <v>298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1.3</v>
          </cell>
          <cell r="F85">
            <v>71.05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9</v>
          </cell>
          <cell r="F86">
            <v>610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</v>
          </cell>
          <cell r="F87">
            <v>389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22.6</v>
          </cell>
          <cell r="F88">
            <v>494.01799999999997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37.5</v>
          </cell>
          <cell r="F89">
            <v>4617.62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172.47399999999999</v>
          </cell>
          <cell r="F90">
            <v>5068.7430000000004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157.5</v>
          </cell>
          <cell r="F91">
            <v>7477.8469999999998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2.4</v>
          </cell>
          <cell r="F92">
            <v>193.209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</v>
          </cell>
          <cell r="F93">
            <v>90</v>
          </cell>
        </row>
        <row r="94">
          <cell r="A94" t="str">
            <v xml:space="preserve"> 478  Сардельки Зареченские ВЕС ТМ Зареченские  ПОКОМ</v>
          </cell>
          <cell r="F94">
            <v>26.2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414</v>
          </cell>
          <cell r="F95">
            <v>1784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3</v>
          </cell>
          <cell r="F96">
            <v>727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610</v>
          </cell>
          <cell r="F97">
            <v>1688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10</v>
          </cell>
          <cell r="F98">
            <v>744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D99">
            <v>102</v>
          </cell>
          <cell r="F99">
            <v>102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  <cell r="F100">
            <v>3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4</v>
          </cell>
          <cell r="F101">
            <v>286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9</v>
          </cell>
          <cell r="F102">
            <v>692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7</v>
          </cell>
          <cell r="F103">
            <v>313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5</v>
          </cell>
          <cell r="F104">
            <v>530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6</v>
          </cell>
          <cell r="F105">
            <v>737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9</v>
          </cell>
          <cell r="F106">
            <v>293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6</v>
          </cell>
          <cell r="F107">
            <v>231</v>
          </cell>
        </row>
        <row r="108">
          <cell r="A108" t="str">
            <v>0139 Продукт По-Российски Классический с зам. молочного жира мдж 50% ТМ Коровино  ВЕС  ОСТАНКИНО</v>
          </cell>
          <cell r="D108">
            <v>2.5</v>
          </cell>
          <cell r="F108">
            <v>2.5</v>
          </cell>
        </row>
        <row r="109">
          <cell r="A109" t="str">
            <v>0447 Сыр Голландский 45% Нарезка 125г ТМ Папа может ОСТАНКИНО</v>
          </cell>
          <cell r="D109">
            <v>23</v>
          </cell>
          <cell r="F109">
            <v>23</v>
          </cell>
        </row>
        <row r="110">
          <cell r="A110" t="str">
            <v>0454 Сыр Российский Особый 50%, Нарезка 125г тф ТМ Папа Может  ОСТАНКИНО</v>
          </cell>
          <cell r="D110">
            <v>45</v>
          </cell>
          <cell r="F110">
            <v>45</v>
          </cell>
        </row>
        <row r="111">
          <cell r="A111" t="str">
            <v>3215 ВЕТЧ.МЯСНАЯ Папа может п/о 0.4кг 8шт.    ОСТАНКИНО</v>
          </cell>
          <cell r="D111">
            <v>634</v>
          </cell>
          <cell r="F111">
            <v>635</v>
          </cell>
        </row>
        <row r="112">
          <cell r="A112" t="str">
            <v>3684 ПРЕСИЖН с/к в/у 1/250 8шт.   ОСТАНКИНО</v>
          </cell>
          <cell r="D112">
            <v>62</v>
          </cell>
          <cell r="F112">
            <v>62</v>
          </cell>
        </row>
        <row r="113">
          <cell r="A113" t="str">
            <v>3986 Ароматная с/к в/у 1/250 ОСТАНКИНО</v>
          </cell>
          <cell r="D113">
            <v>495</v>
          </cell>
          <cell r="F113">
            <v>495</v>
          </cell>
        </row>
        <row r="114">
          <cell r="A114" t="str">
            <v>4063 МЯСНАЯ Папа может вар п/о_Л   ОСТАНКИНО</v>
          </cell>
          <cell r="D114">
            <v>1333.105</v>
          </cell>
          <cell r="F114">
            <v>1336.105</v>
          </cell>
        </row>
        <row r="115">
          <cell r="A115" t="str">
            <v>4117 ЭКСТРА Папа может с/к в/у_Л   ОСТАНКИНО</v>
          </cell>
          <cell r="D115">
            <v>39</v>
          </cell>
          <cell r="F115">
            <v>39.886000000000003</v>
          </cell>
        </row>
        <row r="116">
          <cell r="A116" t="str">
            <v>4163 Сыр Боккончини копченый 40% 100 гр.  ОСТАНКИНО</v>
          </cell>
          <cell r="D116">
            <v>77</v>
          </cell>
          <cell r="F116">
            <v>77</v>
          </cell>
        </row>
        <row r="117">
          <cell r="A117" t="str">
            <v>4170 Сыр Скаморца свежий 40% 100 гр.  ОСТАНКИНО</v>
          </cell>
          <cell r="D117">
            <v>14</v>
          </cell>
          <cell r="F117">
            <v>14</v>
          </cell>
        </row>
        <row r="118">
          <cell r="A118" t="str">
            <v>4187 Сыр Чечил свежий 45% 100г/6шт ТМ Папа Может  ОСТАНКИНО</v>
          </cell>
          <cell r="D118">
            <v>144</v>
          </cell>
          <cell r="F118">
            <v>144</v>
          </cell>
        </row>
        <row r="119">
          <cell r="A119" t="str">
            <v>4194 Сыр Чечил копченый 43% 100г/6шт ТМ Папа Может  ОСТАНКИНО</v>
          </cell>
          <cell r="D119">
            <v>96</v>
          </cell>
          <cell r="F119">
            <v>96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84.1</v>
          </cell>
          <cell r="F120">
            <v>84.1</v>
          </cell>
        </row>
        <row r="121">
          <cell r="A121" t="str">
            <v>4574 Мясная со шпиком Папа может вар п/о ОСТАНКИНО</v>
          </cell>
          <cell r="D121">
            <v>1.3</v>
          </cell>
          <cell r="F121">
            <v>1.3</v>
          </cell>
        </row>
        <row r="122">
          <cell r="A122" t="str">
            <v>4813 ФИЛЕЙНАЯ Папа может вар п/о_Л   ОСТАНКИНО</v>
          </cell>
          <cell r="D122">
            <v>489.9</v>
          </cell>
          <cell r="F122">
            <v>493.99900000000002</v>
          </cell>
        </row>
        <row r="123">
          <cell r="A123" t="str">
            <v>4819 Сыр "Пармезан" 40% кусок 180 гр  ОСТАНКИНО</v>
          </cell>
          <cell r="D123">
            <v>85</v>
          </cell>
          <cell r="F123">
            <v>85</v>
          </cell>
        </row>
        <row r="124">
          <cell r="A124" t="str">
            <v>4903 Сыр Перлини 40% 100гр (8шт)  ОСТАНКИНО</v>
          </cell>
          <cell r="D124">
            <v>52</v>
          </cell>
          <cell r="F124">
            <v>52</v>
          </cell>
        </row>
        <row r="125">
          <cell r="A125" t="str">
            <v>4910 Сыр Перлини копченый 40% 100гр (8шт)  ОСТАНКИНО</v>
          </cell>
          <cell r="D125">
            <v>40</v>
          </cell>
          <cell r="F125">
            <v>40</v>
          </cell>
        </row>
        <row r="126">
          <cell r="A126" t="str">
            <v>4927 Сыр Перлини со вкусом Васаби 40% 100гр (8шт)  ОСТАНКИНО</v>
          </cell>
          <cell r="D126">
            <v>21</v>
          </cell>
          <cell r="F126">
            <v>21</v>
          </cell>
        </row>
        <row r="127">
          <cell r="A127" t="str">
            <v>4993 САЛЯМИ ИТАЛЬЯНСКАЯ с/к в/у 1/250*8_120c ОСТАНКИНО</v>
          </cell>
          <cell r="D127">
            <v>342</v>
          </cell>
          <cell r="F127">
            <v>344</v>
          </cell>
        </row>
        <row r="128">
          <cell r="A128" t="str">
            <v>5204 Сыр полутвердый "Российский", ВЕС брус, с массовой долей жира 50%  ОСТАНКИНО</v>
          </cell>
          <cell r="D128">
            <v>100.8</v>
          </cell>
          <cell r="F128">
            <v>100.8</v>
          </cell>
        </row>
        <row r="129">
          <cell r="A129" t="str">
            <v>5235 Сыр полутвердый "Голландский" 45%, брус ВЕС  ОСТАНКИНО</v>
          </cell>
          <cell r="D129">
            <v>39.1</v>
          </cell>
          <cell r="F129">
            <v>39.1</v>
          </cell>
        </row>
        <row r="130">
          <cell r="A130" t="str">
            <v>5242 Сыр полутвердый "Гауда", 45%, ВЕС брус из блока 1/5  ОСТАНКИНО</v>
          </cell>
          <cell r="D130">
            <v>21.2</v>
          </cell>
          <cell r="F130">
            <v>24.67</v>
          </cell>
        </row>
        <row r="131">
          <cell r="A131" t="str">
            <v>5246 ДОКТОРСКАЯ ПРЕМИУМ вар б/о мгс_30с ОСТАНКИНО</v>
          </cell>
          <cell r="D131">
            <v>105.7</v>
          </cell>
          <cell r="F131">
            <v>105.7</v>
          </cell>
        </row>
        <row r="132">
          <cell r="A132" t="str">
            <v>5247 РУССКАЯ ПРЕМИУМ вар б/о мгс_30с ОСТАНКИНО</v>
          </cell>
          <cell r="D132">
            <v>27</v>
          </cell>
          <cell r="F132">
            <v>27</v>
          </cell>
        </row>
        <row r="133">
          <cell r="A133" t="str">
            <v>5259 Сыр полутвердый "Тильзитер" 45%, ВЕС брус ТМ "Папа может"  ОСТАНКИНО</v>
          </cell>
          <cell r="D133">
            <v>3</v>
          </cell>
          <cell r="F133">
            <v>3</v>
          </cell>
        </row>
        <row r="134">
          <cell r="A134" t="str">
            <v>5483 ЭКСТРА Папа может с/к в/у 1/250 8шт.   ОСТАНКИНО</v>
          </cell>
          <cell r="D134">
            <v>763</v>
          </cell>
          <cell r="F134">
            <v>766</v>
          </cell>
        </row>
        <row r="135">
          <cell r="A135" t="str">
            <v>5544 Сервелат Финский в/к в/у_45с НОВАЯ ОСТАНКИНО</v>
          </cell>
          <cell r="D135">
            <v>766.1</v>
          </cell>
          <cell r="F135">
            <v>787.12199999999996</v>
          </cell>
        </row>
        <row r="136">
          <cell r="A136" t="str">
            <v>5679 САЛЯМИ ИТАЛЬЯНСКАЯ с/к в/у 1/150_60с ОСТАНКИНО</v>
          </cell>
          <cell r="D136">
            <v>282</v>
          </cell>
          <cell r="F136">
            <v>282</v>
          </cell>
        </row>
        <row r="137">
          <cell r="A137" t="str">
            <v>5682 САЛЯМИ МЕЛКОЗЕРНЕНАЯ с/к в/у 1/120_60с   ОСТАНКИНО</v>
          </cell>
          <cell r="D137">
            <v>1875</v>
          </cell>
          <cell r="F137">
            <v>1880</v>
          </cell>
        </row>
        <row r="138">
          <cell r="A138" t="str">
            <v>5706 АРОМАТНАЯ Папа может с/к в/у 1/250 8шт.  ОСТАНКИНО</v>
          </cell>
          <cell r="D138">
            <v>183</v>
          </cell>
          <cell r="F138">
            <v>183</v>
          </cell>
        </row>
        <row r="139">
          <cell r="A139" t="str">
            <v>5708 ПОСОЛЬСКАЯ Папа может с/к в/у ОСТАНКИНО</v>
          </cell>
          <cell r="D139">
            <v>39.4</v>
          </cell>
          <cell r="F139">
            <v>40.886000000000003</v>
          </cell>
        </row>
        <row r="140">
          <cell r="A140" t="str">
            <v>5851 ЭКСТРА Папа может вар п/о   ОСТАНКИНО</v>
          </cell>
          <cell r="D140">
            <v>228.7</v>
          </cell>
          <cell r="F140">
            <v>228.7</v>
          </cell>
        </row>
        <row r="141">
          <cell r="A141" t="str">
            <v>5931 ОХОТНИЧЬЯ Папа может с/к в/у 1/220 8шт.   ОСТАНКИНО</v>
          </cell>
          <cell r="D141">
            <v>1323</v>
          </cell>
          <cell r="F141">
            <v>1335</v>
          </cell>
        </row>
        <row r="142">
          <cell r="A142" t="str">
            <v>5992 ВРЕМЯ ОКРОШКИ Папа может вар п/о 0.4кг   ОСТАНКИНО</v>
          </cell>
          <cell r="D142">
            <v>633</v>
          </cell>
          <cell r="F142">
            <v>633</v>
          </cell>
        </row>
        <row r="143">
          <cell r="A143" t="str">
            <v>6004 РАГУ СВИНОЕ 1кг 8шт.зам_120с ОСТАНКИНО</v>
          </cell>
          <cell r="D143">
            <v>132</v>
          </cell>
          <cell r="F143">
            <v>132</v>
          </cell>
        </row>
        <row r="144">
          <cell r="A144" t="str">
            <v>6220 ГОВЯЖЬЯ Папа может вар п/о  ОСТАНКИНО</v>
          </cell>
          <cell r="D144">
            <v>3.9</v>
          </cell>
          <cell r="F144">
            <v>3.9</v>
          </cell>
        </row>
        <row r="145">
          <cell r="A145" t="str">
            <v>6221 НЕАПОЛИТАНСКИЙ ДУЭТ с/к с/н мгс 1/90  ОСТАНКИНО</v>
          </cell>
          <cell r="D145">
            <v>542</v>
          </cell>
          <cell r="F145">
            <v>543</v>
          </cell>
        </row>
        <row r="146">
          <cell r="A146" t="str">
            <v>6228 МЯСНОЕ АССОРТИ к/з с/н мгс 1/90 10шт.  ОСТАНКИНО</v>
          </cell>
          <cell r="D146">
            <v>464</v>
          </cell>
          <cell r="F146">
            <v>464</v>
          </cell>
        </row>
        <row r="147">
          <cell r="A147" t="str">
            <v>6247 ДОМАШНЯЯ Папа может вар п/о 0,4кг 8шт.  ОСТАНКИНО</v>
          </cell>
          <cell r="D147">
            <v>92</v>
          </cell>
          <cell r="F147">
            <v>92</v>
          </cell>
        </row>
        <row r="148">
          <cell r="A148" t="str">
            <v>6268 ГОВЯЖЬЯ Папа может вар п/о 0,4кг 8 шт.  ОСТАНКИНО</v>
          </cell>
          <cell r="D148">
            <v>670</v>
          </cell>
          <cell r="F148">
            <v>677</v>
          </cell>
        </row>
        <row r="149">
          <cell r="A149" t="str">
            <v>6279 КОРЕЙКА ПО-ОСТ.к/в в/с с/н в/у 1/150_45с  ОСТАНКИНО</v>
          </cell>
          <cell r="D149">
            <v>542</v>
          </cell>
          <cell r="F149">
            <v>544</v>
          </cell>
        </row>
        <row r="150">
          <cell r="A150" t="str">
            <v>6303 МЯСНЫЕ Папа может сос п/о мгс 1.5*3  ОСТАНКИНО</v>
          </cell>
          <cell r="D150">
            <v>421.7</v>
          </cell>
          <cell r="F150">
            <v>421.7</v>
          </cell>
        </row>
        <row r="151">
          <cell r="A151" t="str">
            <v>6324 ДОКТОРСКАЯ ГОСТ вар п/о 0.4кг 8шт.  ОСТАНКИНО</v>
          </cell>
          <cell r="D151">
            <v>71</v>
          </cell>
          <cell r="F151">
            <v>71</v>
          </cell>
        </row>
        <row r="152">
          <cell r="A152" t="str">
            <v>6325 ДОКТОРСКАЯ ПРЕМИУМ вар п/о 0.4кг 8шт.  ОСТАНКИНО</v>
          </cell>
          <cell r="D152">
            <v>1373</v>
          </cell>
          <cell r="F152">
            <v>1375</v>
          </cell>
        </row>
        <row r="153">
          <cell r="A153" t="str">
            <v>6333 МЯСНАЯ Папа может вар п/о 0.4кг 8шт.  ОСТАНКИНО</v>
          </cell>
          <cell r="D153">
            <v>3568</v>
          </cell>
          <cell r="F153">
            <v>3574</v>
          </cell>
        </row>
        <row r="154">
          <cell r="A154" t="str">
            <v>6340 ДОМАШНИЙ РЕЦЕПТ Коровино 0.5кг 8шт.  ОСТАНКИНО</v>
          </cell>
          <cell r="D154">
            <v>301</v>
          </cell>
          <cell r="F154">
            <v>303</v>
          </cell>
        </row>
        <row r="155">
          <cell r="A155" t="str">
            <v>6353 ЭКСТРА Папа может вар п/о 0.4кг 8шт.  ОСТАНКИНО</v>
          </cell>
          <cell r="D155">
            <v>1289</v>
          </cell>
          <cell r="F155">
            <v>1295</v>
          </cell>
        </row>
        <row r="156">
          <cell r="A156" t="str">
            <v>6392 ФИЛЕЙНАЯ Папа может вар п/о 0.4кг. ОСТАНКИНО</v>
          </cell>
          <cell r="D156">
            <v>3158</v>
          </cell>
          <cell r="F156">
            <v>3167</v>
          </cell>
        </row>
        <row r="157">
          <cell r="A157" t="str">
            <v>6448 СВИНИНА МАДЕРА с/к с/н в/у 1/100 10шт.   ОСТАНКИНО</v>
          </cell>
          <cell r="D157">
            <v>143</v>
          </cell>
          <cell r="F157">
            <v>143</v>
          </cell>
        </row>
        <row r="158">
          <cell r="A158" t="str">
            <v>6453 ЭКСТРА Папа может с/к с/н в/у 1/100 14шт.   ОСТАНКИНО</v>
          </cell>
          <cell r="D158">
            <v>1782</v>
          </cell>
          <cell r="F158">
            <v>1786</v>
          </cell>
        </row>
        <row r="159">
          <cell r="A159" t="str">
            <v>6454 АРОМАТНАЯ с/к с/н в/у 1/100 10шт.  ОСТАНКИНО</v>
          </cell>
          <cell r="D159">
            <v>1527</v>
          </cell>
          <cell r="F159">
            <v>1531</v>
          </cell>
        </row>
        <row r="160">
          <cell r="A160" t="str">
            <v>6459 СЕРВЕЛАТ ШВЕЙЦАРСК. в/к с/н в/у 1/100*10  ОСТАНКИНО</v>
          </cell>
          <cell r="D160">
            <v>1017</v>
          </cell>
          <cell r="F160">
            <v>1019</v>
          </cell>
        </row>
        <row r="161">
          <cell r="A161" t="str">
            <v>6470 ВЕТЧ.МРАМОРНАЯ в/у_45с  ОСТАНКИНО</v>
          </cell>
          <cell r="D161">
            <v>32.700000000000003</v>
          </cell>
          <cell r="F161">
            <v>32.700000000000003</v>
          </cell>
        </row>
        <row r="162">
          <cell r="A162" t="str">
            <v>6495 ВЕТЧ.МРАМОРНАЯ в/у срез 0.3кг 6шт_45с  ОСТАНКИНО</v>
          </cell>
          <cell r="D162">
            <v>330</v>
          </cell>
          <cell r="F162">
            <v>330</v>
          </cell>
        </row>
        <row r="163">
          <cell r="A163" t="str">
            <v>6527 ШПИКАЧКИ СОЧНЫЕ ПМ сар б/о мгс 1*3 45с ОСТАНКИНО</v>
          </cell>
          <cell r="D163">
            <v>345.149</v>
          </cell>
          <cell r="F163">
            <v>348.25700000000001</v>
          </cell>
        </row>
        <row r="164">
          <cell r="A164" t="str">
            <v>6528 ШПИКАЧКИ СОЧНЫЕ ПМ сар б/о мгс 0.4кг 45с  ОСТАНКИНО</v>
          </cell>
          <cell r="D164">
            <v>67</v>
          </cell>
          <cell r="F164">
            <v>67</v>
          </cell>
        </row>
        <row r="165">
          <cell r="A165" t="str">
            <v>6586 МРАМОРНАЯ И БАЛЫКОВАЯ в/к с/н мгс 1/90 ОСТАНКИНО</v>
          </cell>
          <cell r="D165">
            <v>20</v>
          </cell>
          <cell r="F165">
            <v>20</v>
          </cell>
        </row>
        <row r="166">
          <cell r="A166" t="str">
            <v>6609 С ГОВЯДИНОЙ ПМ сар б/о мгс 0.4кг_45с ОСТАНКИНО</v>
          </cell>
          <cell r="D166">
            <v>36</v>
          </cell>
          <cell r="F166">
            <v>36</v>
          </cell>
        </row>
        <row r="167">
          <cell r="A167" t="str">
            <v>6616 МОЛОЧНЫЕ КЛАССИЧЕСКИЕ сос п/о в/у 0.3кг  ОСТАНКИНО</v>
          </cell>
          <cell r="D167">
            <v>1917</v>
          </cell>
          <cell r="F167">
            <v>1921</v>
          </cell>
        </row>
        <row r="168">
          <cell r="A168" t="str">
            <v>6697 СЕРВЕЛАТ ФИНСКИЙ ПМ в/к в/у 0,35кг 8шт.  ОСТАНКИНО</v>
          </cell>
          <cell r="D168">
            <v>4343</v>
          </cell>
          <cell r="F168">
            <v>4364</v>
          </cell>
        </row>
        <row r="169">
          <cell r="A169" t="str">
            <v>6713 СОЧНЫЙ ГРИЛЬ ПМ сос п/о мгс 0.41кг 8шт.  ОСТАНКИНО</v>
          </cell>
          <cell r="D169">
            <v>1341</v>
          </cell>
          <cell r="F169">
            <v>1341</v>
          </cell>
        </row>
        <row r="170">
          <cell r="A170" t="str">
            <v>6724 МОЛОЧНЫЕ ПМ сос п/о мгс 0.41кг 10шт.  ОСТАНКИНО</v>
          </cell>
          <cell r="D170">
            <v>575</v>
          </cell>
          <cell r="F170">
            <v>577</v>
          </cell>
        </row>
        <row r="171">
          <cell r="A171" t="str">
            <v>6762 СЛИВОЧНЫЕ сос ц/о мгс 0.41кг 8шт.  ОСТАНКИНО</v>
          </cell>
          <cell r="D171">
            <v>1</v>
          </cell>
          <cell r="F171">
            <v>1</v>
          </cell>
        </row>
        <row r="172">
          <cell r="A172" t="str">
            <v>6765 РУБЛЕНЫЕ сос ц/о мгс 0.36кг 6шт.  ОСТАНКИНО</v>
          </cell>
          <cell r="D172">
            <v>399</v>
          </cell>
          <cell r="F172">
            <v>399</v>
          </cell>
        </row>
        <row r="173">
          <cell r="A173" t="str">
            <v>6785 ВЕНСКАЯ САЛЯМИ п/к в/у 0.33кг 8шт.  ОСТАНКИНО</v>
          </cell>
          <cell r="D173">
            <v>106</v>
          </cell>
          <cell r="F173">
            <v>106</v>
          </cell>
        </row>
        <row r="174">
          <cell r="A174" t="str">
            <v>6787 СЕРВЕЛАТ КРЕМЛЕВСКИЙ в/к в/у 0,33кг 8шт.  ОСТАНКИНО</v>
          </cell>
          <cell r="D174">
            <v>126</v>
          </cell>
          <cell r="F174">
            <v>127</v>
          </cell>
        </row>
        <row r="175">
          <cell r="A175" t="str">
            <v>6793 БАЛЫКОВАЯ в/к в/у 0,33кг 8шт.  ОСТАНКИНО</v>
          </cell>
          <cell r="D175">
            <v>249</v>
          </cell>
          <cell r="F175">
            <v>249</v>
          </cell>
        </row>
        <row r="176">
          <cell r="A176" t="str">
            <v>6829 МОЛОЧНЫЕ КЛАССИЧЕСКИЕ сос п/о мгс 2*4_С  ОСТАНКИНО</v>
          </cell>
          <cell r="D176">
            <v>857.99300000000005</v>
          </cell>
          <cell r="F176">
            <v>864.27</v>
          </cell>
        </row>
        <row r="177">
          <cell r="A177" t="str">
            <v>6837 ФИЛЕЙНЫЕ Папа Может сос ц/о мгс 0.4кг  ОСТАНКИНО</v>
          </cell>
          <cell r="D177">
            <v>1114</v>
          </cell>
          <cell r="F177">
            <v>1115</v>
          </cell>
        </row>
        <row r="178">
          <cell r="A178" t="str">
            <v>6842 ДЫМОВИЦА ИЗ ОКОРОКА к/в мл/к в/у 0,3кг  ОСТАНКИНО</v>
          </cell>
          <cell r="D178">
            <v>182</v>
          </cell>
          <cell r="F178">
            <v>182</v>
          </cell>
        </row>
        <row r="179">
          <cell r="A179" t="str">
            <v>6861 ДОМАШНИЙ РЕЦЕПТ Коровино вар п/о  ОСТАНКИНО</v>
          </cell>
          <cell r="D179">
            <v>1126.5</v>
          </cell>
          <cell r="F179">
            <v>1134.3520000000001</v>
          </cell>
        </row>
        <row r="180">
          <cell r="A180" t="str">
            <v>6866 ВЕТЧ.НЕЖНАЯ Коровино п/о_Маяк  ОСТАНКИНО</v>
          </cell>
          <cell r="D180">
            <v>176.2</v>
          </cell>
          <cell r="F180">
            <v>176.2</v>
          </cell>
        </row>
        <row r="181">
          <cell r="A181" t="str">
            <v>7001 КЛАССИЧЕСКИЕ Папа может сар б/о мгс 1*3  ОСТАНКИНО</v>
          </cell>
          <cell r="D181">
            <v>218.5</v>
          </cell>
          <cell r="F181">
            <v>218.5</v>
          </cell>
        </row>
        <row r="182">
          <cell r="A182" t="str">
            <v>7040 С ИНДЕЙКОЙ ПМ сос ц/о в/у 1/270 8шт.  ОСТАНКИНО</v>
          </cell>
          <cell r="D182">
            <v>203</v>
          </cell>
          <cell r="F182">
            <v>203</v>
          </cell>
        </row>
        <row r="183">
          <cell r="A183" t="str">
            <v>7059 ШПИКАЧКИ СОЧНЫЕ С БЕК. п/о мгс 0.3кг_60с  ОСТАНКИНО</v>
          </cell>
          <cell r="D183">
            <v>370</v>
          </cell>
          <cell r="F183">
            <v>373</v>
          </cell>
        </row>
        <row r="184">
          <cell r="A184" t="str">
            <v>7066 СОЧНЫЕ ПМ сос п/о мгс 0.41кг 10шт_50с  ОСТАНКИНО</v>
          </cell>
          <cell r="D184">
            <v>7300</v>
          </cell>
          <cell r="F184">
            <v>7341</v>
          </cell>
        </row>
        <row r="185">
          <cell r="A185" t="str">
            <v>7070 СОЧНЫЕ ПМ сос п/о мгс 1.5*4_А_50с  ОСТАНКИНО</v>
          </cell>
          <cell r="D185">
            <v>3370.2060000000001</v>
          </cell>
          <cell r="F185">
            <v>3390.5189999999998</v>
          </cell>
        </row>
        <row r="186">
          <cell r="A186" t="str">
            <v>7073 МОЛОЧ.ПРЕМИУМ ПМ сос п/о в/у 1/350_50с  ОСТАНКИНО</v>
          </cell>
          <cell r="D186">
            <v>1402</v>
          </cell>
          <cell r="F186">
            <v>1407</v>
          </cell>
        </row>
        <row r="187">
          <cell r="A187" t="str">
            <v>7074 МОЛОЧ.ПРЕМИУМ ПМ сос п/о мгс 0.6кг_50с  ОСТАНКИНО</v>
          </cell>
          <cell r="D187">
            <v>44</v>
          </cell>
          <cell r="F187">
            <v>44</v>
          </cell>
        </row>
        <row r="188">
          <cell r="A188" t="str">
            <v>7075 МОЛОЧ.ПРЕМИУМ ПМ сос п/о мгс 1.5*4_О_50с  ОСТАНКИНО</v>
          </cell>
          <cell r="D188">
            <v>69.5</v>
          </cell>
          <cell r="F188">
            <v>69.5</v>
          </cell>
        </row>
        <row r="189">
          <cell r="A189" t="str">
            <v>7077 МЯСНЫЕ С ГОВЯД.ПМ сос п/о мгс 0.4кг_50с  ОСТАНКИНО</v>
          </cell>
          <cell r="D189">
            <v>1694</v>
          </cell>
          <cell r="F189">
            <v>1703</v>
          </cell>
        </row>
        <row r="190">
          <cell r="A190" t="str">
            <v>7080 СЛИВОЧНЫЕ ПМ сос п/о мгс 0.41кг 10шт. 50с  ОСТАНКИНО</v>
          </cell>
          <cell r="D190">
            <v>2757</v>
          </cell>
          <cell r="F190">
            <v>2764</v>
          </cell>
        </row>
        <row r="191">
          <cell r="A191" t="str">
            <v>7082 СЛИВОЧНЫЕ ПМ сос п/о мгс 1.5*4_50с  ОСТАНКИНО</v>
          </cell>
          <cell r="D191">
            <v>159.4</v>
          </cell>
          <cell r="F191">
            <v>160.9</v>
          </cell>
        </row>
        <row r="192">
          <cell r="A192" t="str">
            <v>7087 ШПИК С ЧЕСНОК.И ПЕРЦЕМ к/в в/у 0.3кг_50с  ОСТАНКИНО</v>
          </cell>
          <cell r="D192">
            <v>235</v>
          </cell>
          <cell r="F192">
            <v>235</v>
          </cell>
        </row>
        <row r="193">
          <cell r="A193" t="str">
            <v>7090 СВИНИНА ПО-ДОМ. к/в мл/к в/у 0.3кг_50с  ОСТАНКИНО</v>
          </cell>
          <cell r="D193">
            <v>603</v>
          </cell>
          <cell r="F193">
            <v>603</v>
          </cell>
        </row>
        <row r="194">
          <cell r="A194" t="str">
            <v>7092 БЕКОН Папа может с/к с/н в/у 1/140_50с  ОСТАНКИНО</v>
          </cell>
          <cell r="D194">
            <v>968</v>
          </cell>
          <cell r="F194">
            <v>985</v>
          </cell>
        </row>
        <row r="195">
          <cell r="A195" t="str">
            <v>7106 ТОСКАНО с/к с/н мгс 1/90 12шт.  ОСТАНКИНО</v>
          </cell>
          <cell r="D195">
            <v>32</v>
          </cell>
          <cell r="F195">
            <v>32</v>
          </cell>
        </row>
        <row r="196">
          <cell r="A196" t="str">
            <v>7107 САН-РЕМО с/в с/н мгс 1/90 12шт.  ОСТАНКИНО</v>
          </cell>
          <cell r="D196">
            <v>65</v>
          </cell>
          <cell r="F196">
            <v>65</v>
          </cell>
        </row>
        <row r="197">
          <cell r="A197" t="str">
            <v>7149 БАЛЫКОВАЯ Коровино п/к в/у 0.84кг_50с  ОСТАНКИНО</v>
          </cell>
          <cell r="D197">
            <v>48</v>
          </cell>
          <cell r="F197">
            <v>48</v>
          </cell>
        </row>
        <row r="198">
          <cell r="A198" t="str">
            <v>7154 СЕРВЕЛАТ ЗЕРНИСТЫЙ ПМ в/к в/у 0.35кг_50с  ОСТАНКИНО</v>
          </cell>
          <cell r="D198">
            <v>2815</v>
          </cell>
          <cell r="F198">
            <v>2826</v>
          </cell>
        </row>
        <row r="199">
          <cell r="A199" t="str">
            <v>7157 СЕРВЕЛАТ ЗЕРНИСНЫЙ ПМ в/к в/у_50с  ОСТАНКИНО</v>
          </cell>
          <cell r="D199">
            <v>67.099999999999994</v>
          </cell>
          <cell r="F199">
            <v>67.099999999999994</v>
          </cell>
        </row>
        <row r="200">
          <cell r="A200" t="str">
            <v>7166 СЕРВЕЛТ ОХОТНИЧИЙ ПМ в/к в/у_50с  ОСТАНКИНО</v>
          </cell>
          <cell r="D200">
            <v>433.3</v>
          </cell>
          <cell r="F200">
            <v>439.65199999999999</v>
          </cell>
        </row>
        <row r="201">
          <cell r="A201" t="str">
            <v>7169 СЕРВЕЛАТ ОХОТНИЧИЙ ПМ в/к в/у 0.35кг_50с  ОСТАНКИНО</v>
          </cell>
          <cell r="D201">
            <v>2698</v>
          </cell>
          <cell r="F201">
            <v>2703</v>
          </cell>
        </row>
        <row r="202">
          <cell r="A202" t="str">
            <v>7187 ГРУДИНКА ПРЕМИУМ к/в мл/к в/у 0,3кг_50с ОСТАНКИНО</v>
          </cell>
          <cell r="D202">
            <v>975</v>
          </cell>
          <cell r="F202">
            <v>976</v>
          </cell>
        </row>
        <row r="203">
          <cell r="A203" t="str">
            <v>7227 САЛЯМИ ФИНСКАЯ Папа может с/к в/у 1/180  ОСТАНКИНО</v>
          </cell>
          <cell r="D203">
            <v>15</v>
          </cell>
          <cell r="F203">
            <v>15</v>
          </cell>
        </row>
        <row r="204">
          <cell r="A204" t="str">
            <v>7231 КЛАССИЧЕСКАЯ ПМ вар п/о 0,3кг 8шт_209к ОСТАНКИНО</v>
          </cell>
          <cell r="D204">
            <v>1439</v>
          </cell>
          <cell r="F204">
            <v>1440</v>
          </cell>
        </row>
        <row r="205">
          <cell r="A205" t="str">
            <v>7232 БОЯNСКАЯ ПМ п/к в/у 0,28кг 8шт_209к ОСТАНКИНО</v>
          </cell>
          <cell r="D205">
            <v>1468</v>
          </cell>
          <cell r="F205">
            <v>1477</v>
          </cell>
        </row>
        <row r="206">
          <cell r="A206" t="str">
            <v>7235 ВЕТЧ.КЛАССИЧЕСКАЯ ПМ п/о 0,35кг 8шт_209к ОСТАНКИНО</v>
          </cell>
          <cell r="D206">
            <v>67</v>
          </cell>
          <cell r="F206">
            <v>69</v>
          </cell>
        </row>
        <row r="207">
          <cell r="A207" t="str">
            <v>7236 СЕРВЕЛАТ КАРЕЛЬСКИЙ в/к в/у 0,28кг_209к ОСТАНКИНО</v>
          </cell>
          <cell r="D207">
            <v>3782</v>
          </cell>
          <cell r="F207">
            <v>3807</v>
          </cell>
        </row>
        <row r="208">
          <cell r="A208" t="str">
            <v>7241 САЛЯМИ Папа может п/к в/у 0,28кг_209к ОСТАНКИНО</v>
          </cell>
          <cell r="D208">
            <v>915</v>
          </cell>
          <cell r="F208">
            <v>916</v>
          </cell>
        </row>
        <row r="209">
          <cell r="A209" t="str">
            <v>7245 ВЕТЧ.ФИЛЕЙНАЯ ПМ п/о 0,4кг 8шт ОСТАНКИНО</v>
          </cell>
          <cell r="D209">
            <v>83</v>
          </cell>
          <cell r="F209">
            <v>84</v>
          </cell>
        </row>
        <row r="210">
          <cell r="A210" t="str">
            <v>7252 СЕРВЕЛАТ ФИНСКИЙ ПМ в/к с/н мгс 1/100*12  ОСТАНКИНО</v>
          </cell>
          <cell r="D210">
            <v>1</v>
          </cell>
          <cell r="F210">
            <v>1</v>
          </cell>
        </row>
        <row r="211">
          <cell r="A211" t="str">
            <v>7271 МЯСНЫЕ С ГОВЯДИНОЙ ПМ сос п/о мгс 1.5*4 ВЕС  ОСТАНКИНО</v>
          </cell>
          <cell r="D211">
            <v>78.3</v>
          </cell>
          <cell r="F211">
            <v>82.923000000000002</v>
          </cell>
        </row>
        <row r="212">
          <cell r="A212" t="str">
            <v>7284 ДЛЯ ДЕТЕЙ сос п/о мгс 0,33кг 6шт  ОСТАНКИНО</v>
          </cell>
          <cell r="D212">
            <v>134</v>
          </cell>
          <cell r="F212">
            <v>134</v>
          </cell>
        </row>
        <row r="213">
          <cell r="A213" t="str">
            <v>7332 БОЯРСКАЯ ПМ п/к в/у 0.28кг_СНГ  ОСТАНКИНО</v>
          </cell>
          <cell r="D213">
            <v>94</v>
          </cell>
          <cell r="F213">
            <v>94</v>
          </cell>
        </row>
        <row r="214">
          <cell r="A214" t="str">
            <v>7333 СЕРВЕЛАТ ОХОТНИЧИЙ ПМ в/к в/у 0.28кг_СНГ  ОСТАНКИНО</v>
          </cell>
          <cell r="D214">
            <v>121</v>
          </cell>
          <cell r="F214">
            <v>122</v>
          </cell>
        </row>
        <row r="215">
          <cell r="A215" t="str">
            <v>7343 СЕЙЧАС СЕЗОН ПМ вар п/о 0,4кг  ОСТАНКИНО</v>
          </cell>
          <cell r="D215">
            <v>833</v>
          </cell>
          <cell r="F215">
            <v>833</v>
          </cell>
        </row>
        <row r="216">
          <cell r="A216" t="str">
            <v>8377 Творожный Сыр 60% Сливочный  СТМ "ПапаМожет" - 140гр  ОСТАНКИНО</v>
          </cell>
          <cell r="D216">
            <v>233</v>
          </cell>
          <cell r="F216">
            <v>233</v>
          </cell>
        </row>
        <row r="217">
          <cell r="A217" t="str">
            <v>8391 Сыр творожный с зеленью 60% Папа может 140 гр.  ОСТАНКИНО</v>
          </cell>
          <cell r="D217">
            <v>98</v>
          </cell>
          <cell r="F217">
            <v>98</v>
          </cell>
        </row>
        <row r="218">
          <cell r="A218" t="str">
            <v>8398 Сыр ПАПА МОЖЕТ "Тильзитер" 45% 180 г  ОСТАНКИНО</v>
          </cell>
          <cell r="D218">
            <v>378</v>
          </cell>
          <cell r="F218">
            <v>379</v>
          </cell>
        </row>
        <row r="219">
          <cell r="A219" t="str">
            <v>8411 Сыр ПАПА МОЖЕТ "Гауда Голд" 45% 180 г  ОСТАНКИНО</v>
          </cell>
          <cell r="D219">
            <v>290</v>
          </cell>
          <cell r="F219">
            <v>290</v>
          </cell>
        </row>
        <row r="220">
          <cell r="A220" t="str">
            <v>8435 Сыр ПАПА МОЖЕТ "Российский традиционный" 45% 180 г  ОСТАНКИНО</v>
          </cell>
          <cell r="D220">
            <v>723</v>
          </cell>
          <cell r="F220">
            <v>724</v>
          </cell>
        </row>
        <row r="221">
          <cell r="A221" t="str">
            <v>8438 Плавленый Сыр 45% "С ветчиной" СТМ "ПапаМожет" 180гр  ОСТАНКИНО</v>
          </cell>
          <cell r="D221">
            <v>29</v>
          </cell>
          <cell r="F221">
            <v>29</v>
          </cell>
        </row>
        <row r="222">
          <cell r="A222" t="str">
            <v>8445 Плавленый Сыр 45% "С грибами" СТМ "ПапаМожет 180гр  ОСТАНКИНО</v>
          </cell>
          <cell r="D222">
            <v>23</v>
          </cell>
          <cell r="F222">
            <v>23</v>
          </cell>
        </row>
        <row r="223">
          <cell r="A223" t="str">
            <v>8452 Сыр колбасный копченый Папа Может 400 гр  ОСТАНКИНО</v>
          </cell>
          <cell r="D223">
            <v>9</v>
          </cell>
          <cell r="F223">
            <v>9</v>
          </cell>
        </row>
        <row r="224">
          <cell r="A224" t="str">
            <v>8459 Сыр ПАПА МОЖЕТ "Голландский традиционный" 45% 180 г  ОСТАНКИНО</v>
          </cell>
          <cell r="D224">
            <v>786</v>
          </cell>
          <cell r="F224">
            <v>787</v>
          </cell>
        </row>
        <row r="225">
          <cell r="A225" t="str">
            <v>8476 Продукт колбасный с сыром копченый Коровино 400 гр  ОСТАНКИНО</v>
          </cell>
          <cell r="D225">
            <v>8</v>
          </cell>
          <cell r="F225">
            <v>8</v>
          </cell>
        </row>
        <row r="226">
          <cell r="A226" t="str">
            <v>8674 Плавленый сыр "Шоколадный" 30% 180 гр ТМ "ПАПА МОЖЕТ"  ОСТАНКИНО</v>
          </cell>
          <cell r="D226">
            <v>9</v>
          </cell>
          <cell r="F226">
            <v>9</v>
          </cell>
        </row>
        <row r="227">
          <cell r="A227" t="str">
            <v>8681 Сыр плавленый Сливочный ж 45 % 180г ТМ Папа Может (16шт) ОСТАНКИНО</v>
          </cell>
          <cell r="D227">
            <v>78</v>
          </cell>
          <cell r="F227">
            <v>78</v>
          </cell>
        </row>
        <row r="228">
          <cell r="A228" t="str">
            <v>8831 Сыр ПАПА МОЖЕТ "Министерский" 180гр, 45 %  ОСТАНКИНО</v>
          </cell>
          <cell r="D228">
            <v>69</v>
          </cell>
          <cell r="F228">
            <v>69</v>
          </cell>
        </row>
        <row r="229">
          <cell r="A229" t="str">
            <v>8855 Сыр ПАПА МОЖЕТ "Папин завтрак" 180гр, 45 %  ОСТАНКИНО</v>
          </cell>
          <cell r="D229">
            <v>26</v>
          </cell>
          <cell r="F229">
            <v>26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111</v>
          </cell>
          <cell r="F230">
            <v>111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194</v>
          </cell>
          <cell r="F231">
            <v>194</v>
          </cell>
        </row>
        <row r="232">
          <cell r="A232" t="str">
            <v>Балыковая с/к 200 гр. срез "Эликатессе" термоформ.пак.  СПК</v>
          </cell>
          <cell r="D232">
            <v>102</v>
          </cell>
          <cell r="F232">
            <v>102</v>
          </cell>
        </row>
        <row r="233">
          <cell r="A233" t="str">
            <v>БОНУС МОЛОЧНЫЕ КЛАССИЧЕСКИЕ сос п/о в/у 0.3кг (6084)  ОСТАНКИНО</v>
          </cell>
          <cell r="D233">
            <v>53</v>
          </cell>
          <cell r="F233">
            <v>53</v>
          </cell>
        </row>
        <row r="234">
          <cell r="A234" t="str">
            <v>БОНУС МОЛОЧНЫЕ КЛАССИЧЕСКИЕ сос п/о мгс 2*4_С (4980)  ОСТАНКИНО</v>
          </cell>
          <cell r="D234">
            <v>16</v>
          </cell>
          <cell r="F234">
            <v>16</v>
          </cell>
        </row>
        <row r="235">
          <cell r="A235" t="str">
            <v>БОНУС СОЧНЫЕ Папа может сос п/о мгс 1.5*4 (6954)  ОСТАНКИНО</v>
          </cell>
          <cell r="D235">
            <v>278</v>
          </cell>
          <cell r="F235">
            <v>278</v>
          </cell>
        </row>
        <row r="236">
          <cell r="A236" t="str">
            <v>БОНУС СОЧНЫЕ сос п/о мгс 0.41кг_UZ (6087)  ОСТАНКИНО</v>
          </cell>
          <cell r="D236">
            <v>143</v>
          </cell>
          <cell r="F236">
            <v>143</v>
          </cell>
        </row>
        <row r="237">
          <cell r="A237" t="str">
            <v>Бутербродная вареная 0,47 кг шт.  СПК</v>
          </cell>
          <cell r="D237">
            <v>71</v>
          </cell>
          <cell r="F237">
            <v>71</v>
          </cell>
        </row>
        <row r="238">
          <cell r="A238" t="str">
            <v>Вацлавская п/к (черева) 390 гр.шт. термоус.пак  СПК</v>
          </cell>
          <cell r="D238">
            <v>90</v>
          </cell>
          <cell r="F238">
            <v>90</v>
          </cell>
        </row>
        <row r="239">
          <cell r="A239" t="str">
            <v>Ветчина Альтаирская Столовая (для ХОРЕКА)  СПК</v>
          </cell>
          <cell r="D239">
            <v>5.8920000000000003</v>
          </cell>
          <cell r="F239">
            <v>5.8920000000000003</v>
          </cell>
        </row>
        <row r="240">
          <cell r="A240" t="str">
            <v>Готовые бельмеши сочные с мясом ТМ Горячая штучка 0,3кг зам  ПОКОМ</v>
          </cell>
          <cell r="D240">
            <v>3</v>
          </cell>
          <cell r="F240">
            <v>443</v>
          </cell>
        </row>
        <row r="241">
          <cell r="A241" t="str">
            <v>Готовые чебупели острые с мясом 0,24кг ТМ Горячая штучка  ПОКОМ</v>
          </cell>
          <cell r="D241">
            <v>3</v>
          </cell>
          <cell r="F241">
            <v>461</v>
          </cell>
        </row>
        <row r="242">
          <cell r="A242" t="str">
            <v>Готовые чебупели с ветчиной и сыром Горячая штучка 0,3кг зам  ПОКОМ</v>
          </cell>
          <cell r="F242">
            <v>1</v>
          </cell>
        </row>
        <row r="243">
          <cell r="A243" t="str">
            <v>Готовые чебупели с ветчиной и сыром ТМ Горячая штучка флоу-пак 0,24 кг.  ПОКОМ</v>
          </cell>
          <cell r="D243">
            <v>343</v>
          </cell>
          <cell r="F243">
            <v>2448</v>
          </cell>
        </row>
        <row r="244">
          <cell r="A244" t="str">
            <v>Готовые чебупели сочные с мясом ТМ Горячая штучка  0,3кг зам  ПОКОМ</v>
          </cell>
          <cell r="F244">
            <v>4</v>
          </cell>
        </row>
        <row r="245">
          <cell r="A245" t="str">
            <v>Готовые чебупели сочные с мясом ТМ Горячая штучка флоу-пак 0,24 кг  ПОКОМ</v>
          </cell>
          <cell r="D245">
            <v>575</v>
          </cell>
          <cell r="F245">
            <v>2165</v>
          </cell>
        </row>
        <row r="246">
          <cell r="A246" t="str">
            <v>Готовые чебуреки с мясом ТМ Горячая штучка 0,09 кг флоу-пак ПОКОМ</v>
          </cell>
          <cell r="D246">
            <v>1</v>
          </cell>
          <cell r="F246">
            <v>591</v>
          </cell>
        </row>
        <row r="247">
          <cell r="A247" t="str">
            <v>Гуцульская с/к "КолбасГрад" 160 гр.шт. термоус. пак  СПК</v>
          </cell>
          <cell r="D247">
            <v>121</v>
          </cell>
          <cell r="F247">
            <v>121</v>
          </cell>
        </row>
        <row r="248">
          <cell r="A248" t="str">
            <v>Дельгаро с/в "Эликатессе" 140 гр.шт.  СПК</v>
          </cell>
          <cell r="D248">
            <v>61</v>
          </cell>
          <cell r="F248">
            <v>61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137</v>
          </cell>
          <cell r="F249">
            <v>139</v>
          </cell>
        </row>
        <row r="250">
          <cell r="A250" t="str">
            <v>Докторская вареная в/с  СПК</v>
          </cell>
          <cell r="D250">
            <v>1</v>
          </cell>
          <cell r="F250">
            <v>1</v>
          </cell>
        </row>
        <row r="251">
          <cell r="A251" t="str">
            <v>Докторская вареная в/с 0,47 кг шт.  СПК</v>
          </cell>
          <cell r="D251">
            <v>55</v>
          </cell>
          <cell r="F251">
            <v>55</v>
          </cell>
        </row>
        <row r="252">
          <cell r="A252" t="str">
            <v>Докторская вареная термоус.пак. "Высокий вкус"  СПК</v>
          </cell>
          <cell r="D252">
            <v>19.8</v>
          </cell>
          <cell r="F252">
            <v>19.8</v>
          </cell>
        </row>
        <row r="253">
          <cell r="A253" t="str">
            <v>Европоддон (невозвратный)</v>
          </cell>
          <cell r="F253">
            <v>193</v>
          </cell>
        </row>
        <row r="254">
          <cell r="A254" t="str">
            <v>ЖАР-ладушки с клубникой и вишней ТМ Стародворье 0,2 кг ПОКОМ</v>
          </cell>
          <cell r="F254">
            <v>3</v>
          </cell>
        </row>
        <row r="255">
          <cell r="A255" t="str">
            <v>ЖАР-ладушки с мясом 0,2кг ТМ Стародворье  ПОКОМ</v>
          </cell>
          <cell r="D255">
            <v>5</v>
          </cell>
          <cell r="F255">
            <v>312</v>
          </cell>
        </row>
        <row r="256">
          <cell r="A256" t="str">
            <v>ЖАР-ладушки с яблоком и грушей ТМ Стародворье 0,2 кг. ПОКОМ</v>
          </cell>
          <cell r="F256">
            <v>26</v>
          </cell>
        </row>
        <row r="257">
          <cell r="A257" t="str">
            <v>Жареные вареники с картофелем и беконом Добросельские 0,2 кг. ТМ Стародворье  ПОКОМ</v>
          </cell>
          <cell r="D257">
            <v>3</v>
          </cell>
          <cell r="F257">
            <v>372</v>
          </cell>
        </row>
        <row r="258">
          <cell r="A258" t="str">
            <v>К798 Сыч/Прод Коровино Российский 50% 200г НОВАЯ СЗМЖ  ОСТАНКИНО</v>
          </cell>
          <cell r="D258">
            <v>1456</v>
          </cell>
          <cell r="F258">
            <v>1456</v>
          </cell>
        </row>
        <row r="259">
          <cell r="A259" t="str">
            <v>К801 Сыч/Прод Коровино Тильзитер 50% 200г НОВАЯ СЗМЖ  ОСТАНКИНО</v>
          </cell>
          <cell r="D259">
            <v>1293</v>
          </cell>
          <cell r="F259">
            <v>1293</v>
          </cell>
        </row>
        <row r="260">
          <cell r="A260" t="str">
            <v>К811 Сыч/Прод Коровино Российский Оригин 50% ВЕС НОВАЯ (5 кг)  ОСТАНКИНО</v>
          </cell>
          <cell r="D260">
            <v>156.4</v>
          </cell>
          <cell r="F260">
            <v>156.4</v>
          </cell>
        </row>
        <row r="261">
          <cell r="A261" t="str">
            <v>К825 Сыч/Прод Коровино Тильзитер Оригин 50% ВЕС НОВАЯ (5 кг брус) СЗМЖ  ОСТАНКИНО</v>
          </cell>
          <cell r="D261">
            <v>61.5</v>
          </cell>
          <cell r="F261">
            <v>61.5</v>
          </cell>
        </row>
        <row r="262">
          <cell r="A262" t="str">
            <v>Карбонад Юбилейный термоус.пак.  СПК</v>
          </cell>
          <cell r="D262">
            <v>5.5</v>
          </cell>
          <cell r="F262">
            <v>5.5</v>
          </cell>
        </row>
        <row r="263">
          <cell r="A263" t="str">
            <v>Классическая вареная 400 гр.шт.  СПК</v>
          </cell>
          <cell r="D263">
            <v>32</v>
          </cell>
          <cell r="F263">
            <v>32</v>
          </cell>
        </row>
        <row r="264">
          <cell r="A264" t="str">
            <v>Классическая с/к 80 гр.шт.нар. (лоток с ср.защ.атм.)  СПК</v>
          </cell>
          <cell r="D264">
            <v>226</v>
          </cell>
          <cell r="F264">
            <v>226</v>
          </cell>
        </row>
        <row r="265">
          <cell r="A265" t="str">
            <v>Колбаски Мяснули оригинальные с/к 50 гр.шт. (в ср.защ.атм.)  СПК</v>
          </cell>
          <cell r="D265">
            <v>18</v>
          </cell>
          <cell r="F265">
            <v>18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649</v>
          </cell>
          <cell r="F266">
            <v>649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570</v>
          </cell>
          <cell r="F267">
            <v>570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158</v>
          </cell>
          <cell r="F268">
            <v>158</v>
          </cell>
        </row>
        <row r="269">
          <cell r="A269" t="str">
            <v>Круггетсы с сырным соусом ТМ Горячая штучка ТС Круггетсы флоу-пак 0,2 кг  ПОКОМ</v>
          </cell>
          <cell r="D269">
            <v>3</v>
          </cell>
          <cell r="F269">
            <v>725</v>
          </cell>
        </row>
        <row r="270">
          <cell r="A270" t="str">
            <v>Круггетсы сочные ТМ Горячая штучка ТС Круггетсы флоу-пак 0,2 кг.  ПОКОМ</v>
          </cell>
          <cell r="D270">
            <v>426</v>
          </cell>
          <cell r="F270">
            <v>1441</v>
          </cell>
        </row>
        <row r="271">
          <cell r="A271" t="str">
            <v>Ла Фаворте с/в "Эликатессе" 140 гр.шт.  СПК</v>
          </cell>
          <cell r="D271">
            <v>96</v>
          </cell>
          <cell r="F271">
            <v>96</v>
          </cell>
        </row>
        <row r="272">
          <cell r="A272" t="str">
            <v>Ливерная Печеночная "Просто выгодно" 0,3 кг.шт.  СПК</v>
          </cell>
          <cell r="D272">
            <v>40</v>
          </cell>
          <cell r="F272">
            <v>40</v>
          </cell>
        </row>
        <row r="273">
          <cell r="A273" t="str">
            <v>Ливерная Печеночная 250 гр.шт.  СПК</v>
          </cell>
          <cell r="D273">
            <v>33</v>
          </cell>
          <cell r="F273">
            <v>33</v>
          </cell>
        </row>
        <row r="274">
          <cell r="A274" t="str">
            <v>Любительская вареная термоус.пак. "Высокий вкус"  СПК</v>
          </cell>
          <cell r="D274">
            <v>101.2</v>
          </cell>
          <cell r="F274">
            <v>101.2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236.81299999999999</v>
          </cell>
        </row>
        <row r="276">
          <cell r="A276" t="str">
            <v>Мини-чебуречки с мясом ВЕС 5,5кг ТМ Зареченские  ПОКОМ</v>
          </cell>
          <cell r="F276">
            <v>71</v>
          </cell>
        </row>
        <row r="277">
          <cell r="A277" t="str">
            <v>Мини-шарики с курочкой и сыром ТМ Зареченские ВЕС  ПОКОМ</v>
          </cell>
          <cell r="F277">
            <v>117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115</v>
          </cell>
          <cell r="F278">
            <v>2790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504</v>
          </cell>
          <cell r="F279">
            <v>2388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472</v>
          </cell>
          <cell r="F280">
            <v>2509</v>
          </cell>
        </row>
        <row r="281">
          <cell r="A281" t="str">
            <v>Наггетсы с куриным филе и сыром ТМ Вязанка 0,25 кг ПОКОМ</v>
          </cell>
          <cell r="D281">
            <v>532</v>
          </cell>
          <cell r="F281">
            <v>2321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1971</v>
          </cell>
        </row>
        <row r="283">
          <cell r="A283" t="str">
            <v>Наггетсы Хрустящие ТМ Стародворье с сочной курочкой 0,23 кг  ПОКОМ</v>
          </cell>
          <cell r="F283">
            <v>263</v>
          </cell>
        </row>
        <row r="284">
          <cell r="A284" t="str">
            <v>Оригинальная с перцем с/к  СПК</v>
          </cell>
          <cell r="D284">
            <v>119.55</v>
          </cell>
          <cell r="F284">
            <v>119.55</v>
          </cell>
        </row>
        <row r="285">
          <cell r="A285" t="str">
            <v>Паштет печеночный 140 гр.шт.  СПК</v>
          </cell>
          <cell r="D285">
            <v>32</v>
          </cell>
          <cell r="F285">
            <v>32</v>
          </cell>
        </row>
        <row r="286">
          <cell r="A286" t="str">
            <v>Пекерсы с индейкой в сливочном соусе ТМ Горячая штучка 0,25 кг зам  ПОКОМ</v>
          </cell>
          <cell r="D286">
            <v>26</v>
          </cell>
          <cell r="F286">
            <v>369</v>
          </cell>
        </row>
        <row r="287">
          <cell r="A287" t="str">
            <v>Пельмени Grandmeni с говядиной и свининой 0,7кг ТМ Горячая штучка  ПОКОМ</v>
          </cell>
          <cell r="D287">
            <v>4</v>
          </cell>
          <cell r="F287">
            <v>256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4</v>
          </cell>
          <cell r="F288">
            <v>1005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3</v>
          </cell>
          <cell r="F289">
            <v>150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621</v>
          </cell>
          <cell r="F290">
            <v>1710</v>
          </cell>
        </row>
        <row r="291">
          <cell r="A291" t="str">
            <v>Пельмени Бигбули со сливочным маслом ТМ Горячая штучка, флоу-пак сфера 0,7. ПОКОМ</v>
          </cell>
          <cell r="D291">
            <v>10</v>
          </cell>
          <cell r="F291">
            <v>1857</v>
          </cell>
        </row>
        <row r="292">
          <cell r="A292" t="str">
            <v>Пельмени Бульмени мини с мясом и оливковым маслом 0,7 кг ТМ Горячая штучка  ПОКОМ</v>
          </cell>
          <cell r="D292">
            <v>2</v>
          </cell>
          <cell r="F292">
            <v>406</v>
          </cell>
        </row>
        <row r="293">
          <cell r="A293" t="str">
            <v>Пельмени Бульмени Нейробуст с мясом ТМ Горячая штучка ТС Бульмени ГШ сфера флоу-пак 0,6 кг.  ПОКОМ</v>
          </cell>
          <cell r="F293">
            <v>128</v>
          </cell>
        </row>
        <row r="294">
          <cell r="A294" t="str">
            <v>Пельмени Бульмени с говядиной и свининой Наваристые 5кг Горячая штучка ВЕС  ПОКОМ</v>
          </cell>
          <cell r="D294">
            <v>25</v>
          </cell>
          <cell r="F294">
            <v>2475</v>
          </cell>
        </row>
        <row r="295">
          <cell r="A295" t="str">
            <v>Пельмени Бульмени с говядиной и свининой СЕВЕРНАЯ КОЛЛЕКЦИЯ 0,7кг ТМ Горячая штучка сфера  ПОКОМ</v>
          </cell>
          <cell r="F295">
            <v>1872</v>
          </cell>
        </row>
        <row r="296">
          <cell r="A296" t="str">
            <v>Пельмени Бульмени с говядиной и свининой ТМ Горячая штучка. флоу-пак сфера 0,4 кг ПОКОМ</v>
          </cell>
          <cell r="D296">
            <v>8</v>
          </cell>
          <cell r="F296">
            <v>918</v>
          </cell>
        </row>
        <row r="297">
          <cell r="A297" t="str">
            <v>Пельмени Бульмени с говядиной и свининой ТМ Горячая штучка. флоу-пак сфера 0,7 кг ПОКОМ</v>
          </cell>
          <cell r="D297">
            <v>430</v>
          </cell>
          <cell r="F297">
            <v>2666</v>
          </cell>
        </row>
        <row r="298">
          <cell r="A298" t="str">
            <v>Пельмени Бульмени со сливочным маслом ТМ Горячая штучка. флоу-пак сфера 0,4 кг. ПОКОМ</v>
          </cell>
          <cell r="D298">
            <v>10</v>
          </cell>
          <cell r="F298">
            <v>1178</v>
          </cell>
        </row>
        <row r="299">
          <cell r="A299" t="str">
            <v>Пельмени Бульмени со сливочным маслом ТМ Горячая штучка.флоу-пак сфера 0,7 кг. ПОКОМ</v>
          </cell>
          <cell r="D299">
            <v>915</v>
          </cell>
          <cell r="F299">
            <v>3151</v>
          </cell>
        </row>
        <row r="300">
          <cell r="A300" t="str">
            <v>Пельмени Бульмени хрустящие с мясом 0,22 кг ТМ Горячая штучка  ПОКОМ</v>
          </cell>
          <cell r="D300">
            <v>24</v>
          </cell>
          <cell r="F300">
            <v>199</v>
          </cell>
        </row>
        <row r="301">
          <cell r="A301" t="str">
            <v>Пельмени Добросельские со свининой и говядиной ТМ Стародворье флоу-пак клас. форма 0,65 кг.  ПОКОМ</v>
          </cell>
          <cell r="D301">
            <v>4</v>
          </cell>
          <cell r="F301">
            <v>134</v>
          </cell>
        </row>
        <row r="302">
          <cell r="A302" t="str">
            <v>Пельмени Зареченские сфера 5 кг.  ПОКОМ</v>
          </cell>
          <cell r="F302">
            <v>15</v>
          </cell>
        </row>
        <row r="303">
          <cell r="A303" t="str">
            <v>Пельмени Медвежьи ушки с фермерскими сливками 0,7кг  ПОКОМ</v>
          </cell>
          <cell r="F303">
            <v>3</v>
          </cell>
        </row>
        <row r="304">
          <cell r="A304" t="str">
            <v>Пельмени Мясные с говядиной ТМ Стародворье сфера флоу-пак 1 кг  ПОКОМ</v>
          </cell>
          <cell r="D304">
            <v>7</v>
          </cell>
          <cell r="F304">
            <v>569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F305">
            <v>6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2</v>
          </cell>
          <cell r="F306">
            <v>386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20</v>
          </cell>
          <cell r="F307">
            <v>478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5</v>
          </cell>
          <cell r="F308">
            <v>1091</v>
          </cell>
        </row>
        <row r="309">
          <cell r="A309" t="str">
            <v>Пельмени Сочные сфера 0,8 кг ТМ Стародворье  ПОКОМ</v>
          </cell>
          <cell r="D309">
            <v>2</v>
          </cell>
          <cell r="F309">
            <v>74</v>
          </cell>
        </row>
        <row r="310">
          <cell r="A310" t="str">
            <v>Пирожки с мясом 3,7кг ВЕС ТМ Зареченские  ПОКОМ</v>
          </cell>
          <cell r="F310">
            <v>106.613</v>
          </cell>
        </row>
        <row r="311">
          <cell r="A311" t="str">
            <v>Ричеза с/к 230 гр.шт.  СПК</v>
          </cell>
          <cell r="D311">
            <v>99</v>
          </cell>
          <cell r="F311">
            <v>99</v>
          </cell>
        </row>
        <row r="312">
          <cell r="A312" t="str">
            <v>Сальчетти с/к 230 гр.шт.  СПК</v>
          </cell>
          <cell r="D312">
            <v>203</v>
          </cell>
          <cell r="F312">
            <v>203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106</v>
          </cell>
          <cell r="F313">
            <v>106</v>
          </cell>
        </row>
        <row r="314">
          <cell r="A314" t="str">
            <v>Салями с/к 100 гр.шт.нар. (лоток с ср.защ.атм.)  СПК</v>
          </cell>
          <cell r="D314">
            <v>208</v>
          </cell>
          <cell r="F314">
            <v>208</v>
          </cell>
        </row>
        <row r="315">
          <cell r="A315" t="str">
            <v>Салями Трюфель с/в "Эликатессе" 0,16 кг.шт.  СПК</v>
          </cell>
          <cell r="D315">
            <v>158</v>
          </cell>
          <cell r="F315">
            <v>158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69.3</v>
          </cell>
          <cell r="F316">
            <v>69.3</v>
          </cell>
        </row>
        <row r="317">
          <cell r="A317" t="str">
            <v>Сардельки Докторские (черева) 400 гр.шт. (лоток с ср.защ.атм.) "Высокий вкус"  СПК</v>
          </cell>
          <cell r="D317">
            <v>1</v>
          </cell>
          <cell r="F317">
            <v>1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24</v>
          </cell>
          <cell r="F318">
            <v>24</v>
          </cell>
        </row>
        <row r="319">
          <cell r="A319" t="str">
            <v>Сардельки Необыкновенные (черева) 400 гр.шт. (лоток с ср.защ.атм.)  СПК</v>
          </cell>
          <cell r="D319">
            <v>31</v>
          </cell>
          <cell r="F319">
            <v>31</v>
          </cell>
        </row>
        <row r="320">
          <cell r="A320" t="str">
            <v>Семейная с чесночком Экстра вареная  СПК</v>
          </cell>
          <cell r="D320">
            <v>4.5</v>
          </cell>
          <cell r="F320">
            <v>4.5</v>
          </cell>
        </row>
        <row r="321">
          <cell r="A321" t="str">
            <v>Сервелат Европейский в/к, в/с 0,38 кг.шт.термофор.пак  СПК</v>
          </cell>
          <cell r="D321">
            <v>65</v>
          </cell>
          <cell r="F321">
            <v>65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41</v>
          </cell>
          <cell r="F322">
            <v>43</v>
          </cell>
        </row>
        <row r="323">
          <cell r="A323" t="str">
            <v>Сервелат Финский в/к 0,38 кг.шт. термофор.пак.  СПК</v>
          </cell>
          <cell r="D323">
            <v>47</v>
          </cell>
          <cell r="F323">
            <v>47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116</v>
          </cell>
          <cell r="F324">
            <v>116</v>
          </cell>
        </row>
        <row r="325">
          <cell r="A325" t="str">
            <v>Сервелат Фирменный в/к 250 гр.шт. термоформ.пак.  СПК</v>
          </cell>
          <cell r="D325">
            <v>7</v>
          </cell>
          <cell r="F325">
            <v>7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126</v>
          </cell>
          <cell r="F326">
            <v>126</v>
          </cell>
        </row>
        <row r="327">
          <cell r="A327" t="str">
            <v>Сибирская особая с/к 0,235 кг шт.  СПК</v>
          </cell>
          <cell r="D327">
            <v>181</v>
          </cell>
          <cell r="F327">
            <v>181</v>
          </cell>
        </row>
        <row r="328">
          <cell r="A328" t="str">
            <v>Сосиски "Баварские" 0,36 кг.шт. вак.упак.  СПК</v>
          </cell>
          <cell r="D328">
            <v>10</v>
          </cell>
          <cell r="F328">
            <v>10</v>
          </cell>
        </row>
        <row r="329">
          <cell r="A329" t="str">
            <v>Сосиски "Молочные" 0,36 кг.шт. вак.упак.  СПК</v>
          </cell>
          <cell r="D329">
            <v>12</v>
          </cell>
          <cell r="F329">
            <v>12</v>
          </cell>
        </row>
        <row r="330">
          <cell r="A330" t="str">
            <v>Сосиски Баварские особые "Сибирский стандарт" (в ср.защ.атм.)  СПК</v>
          </cell>
          <cell r="D330">
            <v>1</v>
          </cell>
          <cell r="F330">
            <v>1</v>
          </cell>
        </row>
        <row r="331">
          <cell r="A331" t="str">
            <v>Сосиски Классические (в ср.защ.атм.) СПК</v>
          </cell>
          <cell r="D331">
            <v>15</v>
          </cell>
          <cell r="F331">
            <v>15</v>
          </cell>
        </row>
        <row r="332">
          <cell r="A332" t="str">
            <v>Сосиски Мусульманские "Просто выгодно" (в ср.защ.атм.)  СПК</v>
          </cell>
          <cell r="D332">
            <v>11</v>
          </cell>
          <cell r="F332">
            <v>11</v>
          </cell>
        </row>
        <row r="333">
          <cell r="A333" t="str">
            <v>Сосиски Хот-дог подкопченные (лоток с ср.защ.атм.)  СПК</v>
          </cell>
          <cell r="D333">
            <v>8</v>
          </cell>
          <cell r="F333">
            <v>8</v>
          </cell>
        </row>
        <row r="334">
          <cell r="A334" t="str">
            <v>Сочный мегачебурек ТМ Зареченские ВЕС ПОКОМ</v>
          </cell>
          <cell r="D334">
            <v>13.2</v>
          </cell>
          <cell r="F334">
            <v>158.96</v>
          </cell>
        </row>
        <row r="335">
          <cell r="A335" t="str">
            <v>Торо Неро с/в "Эликатессе" 140 гр.шт.  СПК</v>
          </cell>
          <cell r="D335">
            <v>32</v>
          </cell>
          <cell r="F335">
            <v>32</v>
          </cell>
        </row>
        <row r="336">
          <cell r="A336" t="str">
            <v>Утренняя вареная ВЕС СПК</v>
          </cell>
          <cell r="D336">
            <v>9</v>
          </cell>
          <cell r="F336">
            <v>9</v>
          </cell>
        </row>
        <row r="337">
          <cell r="A337" t="str">
            <v>Уши свиные копченые к пиву 0,15кг нар. д/ф шт.  СПК</v>
          </cell>
          <cell r="D337">
            <v>37</v>
          </cell>
          <cell r="F337">
            <v>37</v>
          </cell>
        </row>
        <row r="338">
          <cell r="A338" t="str">
            <v>Фестивальная пора с/к 100 гр.шт.нар. (лоток с ср.защ.атм.)  СПК</v>
          </cell>
          <cell r="D338">
            <v>118</v>
          </cell>
          <cell r="F338">
            <v>118</v>
          </cell>
        </row>
        <row r="339">
          <cell r="A339" t="str">
            <v>Фестивальная пора с/к 235 гр.шт.  СПК</v>
          </cell>
          <cell r="D339">
            <v>354</v>
          </cell>
          <cell r="F339">
            <v>354</v>
          </cell>
        </row>
        <row r="340">
          <cell r="A340" t="str">
            <v>Фестивальная пора с/к термоус.пак  СПК</v>
          </cell>
          <cell r="D340">
            <v>31.5</v>
          </cell>
          <cell r="F340">
            <v>31.5</v>
          </cell>
        </row>
        <row r="341">
          <cell r="A341" t="str">
            <v>Фирменная с/к 200 гр. срез "Эликатессе" термоформ.пак.  СПК</v>
          </cell>
          <cell r="D341">
            <v>131</v>
          </cell>
          <cell r="F341">
            <v>131</v>
          </cell>
        </row>
        <row r="342">
          <cell r="A342" t="str">
            <v>Фуэт с/в "Эликатессе" 160 гр.шт.  СПК</v>
          </cell>
          <cell r="D342">
            <v>160</v>
          </cell>
          <cell r="F342">
            <v>160</v>
          </cell>
        </row>
        <row r="343">
          <cell r="A343" t="str">
            <v>Хот-догстер ТМ Горячая штучка ТС Хот-Догстер флоу-пак 0,09 кг. ПОКОМ</v>
          </cell>
          <cell r="F343">
            <v>203</v>
          </cell>
        </row>
        <row r="344">
          <cell r="A344" t="str">
            <v>Хотстеры с сыром 0,25кг ТМ Горячая штучка  ПОКОМ</v>
          </cell>
          <cell r="D344">
            <v>8</v>
          </cell>
          <cell r="F344">
            <v>611</v>
          </cell>
        </row>
        <row r="345">
          <cell r="A345" t="str">
            <v>Хотстеры ТМ Горячая штучка ТС Хотстеры 0,25 кг зам  ПОКОМ</v>
          </cell>
          <cell r="D345">
            <v>231</v>
          </cell>
          <cell r="F345">
            <v>2716</v>
          </cell>
        </row>
        <row r="346">
          <cell r="A346" t="str">
            <v>Хрустящие крылышки острые к пиву ТМ Горячая штучка 0,3кг зам  ПОКОМ</v>
          </cell>
          <cell r="D346">
            <v>3</v>
          </cell>
          <cell r="F346">
            <v>648</v>
          </cell>
        </row>
        <row r="347">
          <cell r="A347" t="str">
            <v>Хрустящие крылышки ТМ Горячая штучка 0,3 кг зам  ПОКОМ</v>
          </cell>
          <cell r="D347">
            <v>3</v>
          </cell>
          <cell r="F347">
            <v>616</v>
          </cell>
        </row>
        <row r="348">
          <cell r="A348" t="str">
            <v>Чебупели Курочка гриль ТМ Горячая штучка, 0,3 кг зам  ПОКОМ</v>
          </cell>
          <cell r="D348">
            <v>4</v>
          </cell>
          <cell r="F348">
            <v>350</v>
          </cell>
        </row>
        <row r="349">
          <cell r="A349" t="str">
            <v>Чебупицца курочка по-итальянски Горячая штучка 0,25 кг зам  ПОКОМ</v>
          </cell>
          <cell r="D349">
            <v>952</v>
          </cell>
          <cell r="F349">
            <v>3114</v>
          </cell>
        </row>
        <row r="350">
          <cell r="A350" t="str">
            <v>Чебупицца Маргарита 0,2кг ТМ Горячая штучка ТС Foodgital  ПОКОМ</v>
          </cell>
          <cell r="D350">
            <v>2</v>
          </cell>
          <cell r="F350">
            <v>338</v>
          </cell>
        </row>
        <row r="351">
          <cell r="A351" t="str">
            <v>Чебупицца Пепперони ТМ Горячая штучка ТС Чебупицца 0.25кг зам  ПОКОМ</v>
          </cell>
          <cell r="D351">
            <v>691</v>
          </cell>
          <cell r="F351">
            <v>4284</v>
          </cell>
        </row>
        <row r="352">
          <cell r="A352" t="str">
            <v>Чебупицца со вкусом 4 сыра 0,2кг ТМ Горячая штучка ТС Foodgital  ПОКОМ</v>
          </cell>
          <cell r="D352">
            <v>1</v>
          </cell>
          <cell r="F352">
            <v>301</v>
          </cell>
        </row>
        <row r="353">
          <cell r="A353" t="str">
            <v>Чебуреки сочные ВЕС ТМ Зареченские  ПОКОМ</v>
          </cell>
          <cell r="F353">
            <v>1131</v>
          </cell>
        </row>
        <row r="354">
          <cell r="A354" t="str">
            <v>Шпикачки Русские (черева) (в ср.защ.атм.) "Высокий вкус"  СПК</v>
          </cell>
          <cell r="D354">
            <v>43.6</v>
          </cell>
          <cell r="F354">
            <v>43.6</v>
          </cell>
        </row>
        <row r="355">
          <cell r="A355" t="str">
            <v>Эликапреза с/в "Эликатессе" 85 гр.шт. нарезка (лоток с ср.защ.атм.)  СПК</v>
          </cell>
          <cell r="D355">
            <v>35</v>
          </cell>
          <cell r="F355">
            <v>35</v>
          </cell>
        </row>
        <row r="356">
          <cell r="A356" t="str">
            <v>Юбилейная с/к 0,235 кг.шт.  СПК</v>
          </cell>
          <cell r="D356">
            <v>458</v>
          </cell>
          <cell r="F356">
            <v>458</v>
          </cell>
        </row>
        <row r="357">
          <cell r="A357" t="str">
            <v>Итого</v>
          </cell>
          <cell r="D357">
            <v>109356.36900000001</v>
          </cell>
          <cell r="F357">
            <v>279210.33199999999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17.10.2025 - 17.10.2025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86.962999999999994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103.759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509.61799999999999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918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666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72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-2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111.52800000000001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1064.0070000000001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75.486000000000004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450.66899999999998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113.913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22.923999999999999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83.385999999999996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94.847999999999999</v>
          </cell>
        </row>
        <row r="30">
          <cell r="A30" t="str">
            <v xml:space="preserve"> 247  Сардельки Нежные, ВЕС.  ПОКОМ</v>
          </cell>
          <cell r="D30">
            <v>24.280999999999999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46.805999999999997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329.11900000000003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22.963999999999999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16.044</v>
          </cell>
        </row>
        <row r="35">
          <cell r="A35" t="str">
            <v xml:space="preserve"> 263  Шпикачки Стародворские, ВЕС.  ПОКОМ</v>
          </cell>
          <cell r="D35">
            <v>205.12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0.91300000000000003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0.90500000000000003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190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477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612</v>
          </cell>
        </row>
        <row r="41">
          <cell r="A41" t="str">
            <v xml:space="preserve"> 283  Сосиски Сочинки, ВЕС, ТМ Стародворье ПОКОМ</v>
          </cell>
          <cell r="D41">
            <v>274.745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147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148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54.13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68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332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24.684999999999999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117.402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315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195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128.179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101.886</v>
          </cell>
        </row>
        <row r="54">
          <cell r="A54" t="str">
            <v xml:space="preserve"> 316  Колбаса Нежная ТМ Зареченские ВЕС  ПОКОМ</v>
          </cell>
          <cell r="D54">
            <v>1.512</v>
          </cell>
        </row>
        <row r="55">
          <cell r="A55" t="str">
            <v xml:space="preserve"> 318  Сосиски Датские ТМ Зареченские, ВЕС  ПОКОМ</v>
          </cell>
          <cell r="D55">
            <v>1141.3810000000001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474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714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331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242.05799999999999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71</v>
          </cell>
        </row>
        <row r="63">
          <cell r="A63" t="str">
            <v xml:space="preserve"> 335  Колбаса Сливушка ТМ Вязанка. ВЕС.  ПОКОМ </v>
          </cell>
          <cell r="D63">
            <v>190.822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506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442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99.152000000000001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45.838999999999999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287.94400000000002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63.866999999999997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29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94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122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13.18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176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231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135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131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89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148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741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2049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90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27.286999999999999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17.439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101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75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138.18700000000001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1031.241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927.33299999999997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1385.4760000000001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42.552999999999997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14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1.518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219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123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167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129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2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19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131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26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97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129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35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17</v>
          </cell>
        </row>
        <row r="107">
          <cell r="A107" t="str">
            <v>!!!ВЫВЕДЕНА!!! Мясная Папа может вар  п/о 0.5кг ОСТАНКИНО _НЕАКТИВНА</v>
          </cell>
          <cell r="D107">
            <v>12</v>
          </cell>
        </row>
        <row r="108">
          <cell r="A108" t="str">
            <v>3215 ВЕТЧ.МЯСНАЯ Папа может п/о 0.4кг 8шт.    ОСТАНКИНО</v>
          </cell>
          <cell r="D108">
            <v>81</v>
          </cell>
        </row>
        <row r="109">
          <cell r="A109" t="str">
            <v>3684 ПРЕСИЖН с/к в/у 1/250 8шт.   ОСТАНКИНО</v>
          </cell>
          <cell r="D109">
            <v>7</v>
          </cell>
        </row>
        <row r="110">
          <cell r="A110" t="str">
            <v>3986 Ароматная с/к в/у 1/250 ОСТАНКИНО</v>
          </cell>
          <cell r="D110">
            <v>124</v>
          </cell>
        </row>
        <row r="111">
          <cell r="A111" t="str">
            <v>4063 МЯСНАЯ Папа может вар п/о_Л   ОСТАНКИНО</v>
          </cell>
          <cell r="D111">
            <v>275.017</v>
          </cell>
        </row>
        <row r="112">
          <cell r="A112" t="str">
            <v>4117 ЭКСТРА Папа может с/к в/у_Л   ОСТАНКИНО</v>
          </cell>
          <cell r="D112">
            <v>3.9980000000000002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20.206</v>
          </cell>
        </row>
        <row r="114">
          <cell r="A114" t="str">
            <v>4813 ФИЛЕЙНАЯ Папа может вар п/о_Л   ОСТАНКИНО</v>
          </cell>
          <cell r="D114">
            <v>107.72499999999999</v>
          </cell>
        </row>
        <row r="115">
          <cell r="A115" t="str">
            <v>4993 САЛЯМИ ИТАЛЬЯНСКАЯ с/к в/у 1/250*8_120c ОСТАНКИНО</v>
          </cell>
          <cell r="D115">
            <v>42</v>
          </cell>
        </row>
        <row r="116">
          <cell r="A116" t="str">
            <v>5246 ДОКТОРСКАЯ ПРЕМИУМ вар б/о мгс_30с ОСТАНКИНО</v>
          </cell>
          <cell r="D116">
            <v>48.228000000000002</v>
          </cell>
        </row>
        <row r="117">
          <cell r="A117" t="str">
            <v>5247 РУССКАЯ ПРЕМИУМ вар б/о мгс_30с ОСТАНКИНО</v>
          </cell>
          <cell r="D117">
            <v>3.008</v>
          </cell>
        </row>
        <row r="118">
          <cell r="A118" t="str">
            <v>5483 ЭКСТРА Папа может с/к в/у 1/250 8шт.   ОСТАНКИНО</v>
          </cell>
          <cell r="D118">
            <v>103</v>
          </cell>
        </row>
        <row r="119">
          <cell r="A119" t="str">
            <v>5544 Сервелат Финский в/к в/у_45с НОВАЯ ОСТАНКИНО</v>
          </cell>
          <cell r="D119">
            <v>226.86600000000001</v>
          </cell>
        </row>
        <row r="120">
          <cell r="A120" t="str">
            <v>5679 САЛЯМИ ИТАЛЬЯНСКАЯ с/к в/у 1/150_60с ОСТАНКИНО</v>
          </cell>
          <cell r="D120">
            <v>39</v>
          </cell>
        </row>
        <row r="121">
          <cell r="A121" t="str">
            <v>5682 САЛЯМИ МЕЛКОЗЕРНЕНАЯ с/к в/у 1/120_60с   ОСТАНКИНО</v>
          </cell>
          <cell r="D121">
            <v>231</v>
          </cell>
        </row>
        <row r="122">
          <cell r="A122" t="str">
            <v>5706 АРОМАТНАЯ Папа может с/к в/у 1/250 8шт.  ОСТАНКИНО</v>
          </cell>
          <cell r="D122">
            <v>76</v>
          </cell>
        </row>
        <row r="123">
          <cell r="A123" t="str">
            <v>5708 ПОСОЛЬСКАЯ Папа может с/к в/у ОСТАНКИНО</v>
          </cell>
          <cell r="D123">
            <v>3.53</v>
          </cell>
        </row>
        <row r="124">
          <cell r="A124" t="str">
            <v>5851 ЭКСТРА Папа может вар п/о   ОСТАНКИНО</v>
          </cell>
          <cell r="D124">
            <v>55.539000000000001</v>
          </cell>
        </row>
        <row r="125">
          <cell r="A125" t="str">
            <v>5931 ОХОТНИЧЬЯ Папа может с/к в/у 1/220 8шт.   ОСТАНКИНО</v>
          </cell>
          <cell r="D125">
            <v>209</v>
          </cell>
        </row>
        <row r="126">
          <cell r="A126" t="str">
            <v>5992 ВРЕМЯ ОКРОШКИ Папа может вар п/о 0.4кг   ОСТАНКИНО</v>
          </cell>
          <cell r="D126">
            <v>3</v>
          </cell>
        </row>
        <row r="127">
          <cell r="A127" t="str">
            <v>6004 РАГУ СВИНОЕ 1кг 8шт.зам_120с ОСТАНКИНО</v>
          </cell>
          <cell r="D127">
            <v>16</v>
          </cell>
        </row>
        <row r="128">
          <cell r="A128" t="str">
            <v>6221 НЕАПОЛИТАНСКИЙ ДУЭТ с/к с/н мгс 1/90  ОСТАНКИНО</v>
          </cell>
          <cell r="D128">
            <v>85</v>
          </cell>
        </row>
        <row r="129">
          <cell r="A129" t="str">
            <v>6228 МЯСНОЕ АССОРТИ к/з с/н мгс 1/90 10шт.  ОСТАНКИНО</v>
          </cell>
          <cell r="D129">
            <v>73</v>
          </cell>
        </row>
        <row r="130">
          <cell r="A130" t="str">
            <v>6247 ДОМАШНЯЯ Папа может вар п/о 0,4кг 8шт.  ОСТАНКИНО</v>
          </cell>
          <cell r="D130">
            <v>19</v>
          </cell>
        </row>
        <row r="131">
          <cell r="A131" t="str">
            <v>6268 ГОВЯЖЬЯ Папа может вар п/о 0,4кг 8 шт.  ОСТАНКИНО</v>
          </cell>
          <cell r="D131">
            <v>122</v>
          </cell>
        </row>
        <row r="132">
          <cell r="A132" t="str">
            <v>6279 КОРЕЙКА ПО-ОСТ.к/в в/с с/н в/у 1/150_45с  ОСТАНКИНО</v>
          </cell>
          <cell r="D132">
            <v>99</v>
          </cell>
        </row>
        <row r="133">
          <cell r="A133" t="str">
            <v>6303 МЯСНЫЕ Папа может сос п/о мгс 1.5*3  ОСТАНКИНО</v>
          </cell>
          <cell r="D133">
            <v>65.034999999999997</v>
          </cell>
        </row>
        <row r="134">
          <cell r="A134" t="str">
            <v>6324 ДОКТОРСКАЯ ГОСТ вар п/о 0.4кг 8шт.  ОСТАНКИНО</v>
          </cell>
          <cell r="D134">
            <v>2</v>
          </cell>
        </row>
        <row r="135">
          <cell r="A135" t="str">
            <v>6325 ДОКТОРСКАЯ ПРЕМИУМ вар п/о 0.4кг 8шт.  ОСТАНКИНО</v>
          </cell>
          <cell r="D135">
            <v>243</v>
          </cell>
        </row>
        <row r="136">
          <cell r="A136" t="str">
            <v>6333 МЯСНАЯ Папа может вар п/о 0.4кг 8шт.  ОСТАНКИНО</v>
          </cell>
          <cell r="D136">
            <v>721</v>
          </cell>
        </row>
        <row r="137">
          <cell r="A137" t="str">
            <v>6340 ДОМАШНИЙ РЕЦЕПТ Коровино 0.5кг 8шт.  ОСТАНКИНО</v>
          </cell>
          <cell r="D137">
            <v>50</v>
          </cell>
        </row>
        <row r="138">
          <cell r="A138" t="str">
            <v>6353 ЭКСТРА Папа может вар п/о 0.4кг 8шт.  ОСТАНКИНО</v>
          </cell>
          <cell r="D138">
            <v>268</v>
          </cell>
        </row>
        <row r="139">
          <cell r="A139" t="str">
            <v>6392 ФИЛЕЙНАЯ Папа может вар п/о 0.4кг. ОСТАНКИНО</v>
          </cell>
          <cell r="D139">
            <v>536</v>
          </cell>
        </row>
        <row r="140">
          <cell r="A140" t="str">
            <v>6448 СВИНИНА МАДЕРА с/к с/н в/у 1/100 10шт.   ОСТАНКИНО</v>
          </cell>
          <cell r="D140">
            <v>14</v>
          </cell>
        </row>
        <row r="141">
          <cell r="A141" t="str">
            <v>6453 ЭКСТРА Папа может с/к с/н в/у 1/100 14шт.   ОСТАНКИНО</v>
          </cell>
          <cell r="D141">
            <v>253</v>
          </cell>
        </row>
        <row r="142">
          <cell r="A142" t="str">
            <v>6454 АРОМАТНАЯ с/к с/н в/у 1/100 10шт.  ОСТАНКИНО</v>
          </cell>
          <cell r="D142">
            <v>237</v>
          </cell>
        </row>
        <row r="143">
          <cell r="A143" t="str">
            <v>6459 СЕРВЕЛАТ ШВЕЙЦАРСК. в/к с/н в/у 1/100*10  ОСТАНКИНО</v>
          </cell>
          <cell r="D143">
            <v>154</v>
          </cell>
        </row>
        <row r="144">
          <cell r="A144" t="str">
            <v>6470 ВЕТЧ.МРАМОРНАЯ в/у_45с  ОСТАНКИНО</v>
          </cell>
          <cell r="D144">
            <v>16.87</v>
          </cell>
        </row>
        <row r="145">
          <cell r="A145" t="str">
            <v>6495 ВЕТЧ.МРАМОРНАЯ в/у срез 0.3кг 6шт_45с  ОСТАНКИНО</v>
          </cell>
          <cell r="D145">
            <v>67</v>
          </cell>
        </row>
        <row r="146">
          <cell r="A146" t="str">
            <v>6527 ШПИКАЧКИ СОЧНЫЕ ПМ сар б/о мгс 1*3 45с ОСТАНКИНО</v>
          </cell>
          <cell r="D146">
            <v>58.006999999999998</v>
          </cell>
        </row>
        <row r="147">
          <cell r="A147" t="str">
            <v>6528 ШПИКАЧКИ СОЧНЫЕ ПМ сар б/о мгс 0.4кг 45с  ОСТАНКИНО</v>
          </cell>
          <cell r="D147">
            <v>16</v>
          </cell>
        </row>
        <row r="148">
          <cell r="A148" t="str">
            <v>6609 С ГОВЯДИНОЙ ПМ сар б/о мгс 0.4кг_45с ОСТАНКИНО</v>
          </cell>
          <cell r="D148">
            <v>5</v>
          </cell>
        </row>
        <row r="149">
          <cell r="A149" t="str">
            <v>6616 МОЛОЧНЫЕ КЛАССИЧЕСКИЕ сос п/о в/у 0.3кг  ОСТАНКИНО</v>
          </cell>
          <cell r="D149">
            <v>490</v>
          </cell>
        </row>
        <row r="150">
          <cell r="A150" t="str">
            <v>6697 СЕРВЕЛАТ ФИНСКИЙ ПМ в/к в/у 0,35кг 8шт.  ОСТАНКИНО</v>
          </cell>
          <cell r="D150">
            <v>840</v>
          </cell>
        </row>
        <row r="151">
          <cell r="A151" t="str">
            <v>6713 СОЧНЫЙ ГРИЛЬ ПМ сос п/о мгс 0.41кг 8шт.  ОСТАНКИНО</v>
          </cell>
          <cell r="D151">
            <v>353</v>
          </cell>
        </row>
        <row r="152">
          <cell r="A152" t="str">
            <v>6724 МОЛОЧНЫЕ ПМ сос п/о мгс 0.41кг 10шт.  ОСТАНКИНО</v>
          </cell>
          <cell r="D152">
            <v>91</v>
          </cell>
        </row>
        <row r="153">
          <cell r="A153" t="str">
            <v>6765 РУБЛЕНЫЕ сос ц/о мгс 0.36кг 6шт.  ОСТАНКИНО</v>
          </cell>
          <cell r="D153">
            <v>63</v>
          </cell>
        </row>
        <row r="154">
          <cell r="A154" t="str">
            <v>6785 ВЕНСКАЯ САЛЯМИ п/к в/у 0.33кг 8шт.  ОСТАНКИНО</v>
          </cell>
          <cell r="D154">
            <v>25</v>
          </cell>
        </row>
        <row r="155">
          <cell r="A155" t="str">
            <v>6787 СЕРВЕЛАТ КРЕМЛЕВСКИЙ в/к в/у 0,33кг 8шт.  ОСТАНКИНО</v>
          </cell>
          <cell r="D155">
            <v>29</v>
          </cell>
        </row>
        <row r="156">
          <cell r="A156" t="str">
            <v>6793 БАЛЫКОВАЯ в/к в/у 0,33кг 8шт.  ОСТАНКИНО</v>
          </cell>
          <cell r="D156">
            <v>28</v>
          </cell>
        </row>
        <row r="157">
          <cell r="A157" t="str">
            <v>6829 МОЛОЧНЫЕ КЛАССИЧЕСКИЕ сос п/о мгс 2*4_С  ОСТАНКИНО</v>
          </cell>
          <cell r="D157">
            <v>169.82300000000001</v>
          </cell>
        </row>
        <row r="158">
          <cell r="A158" t="str">
            <v>6837 ФИЛЕЙНЫЕ Папа Может сос ц/о мгс 0.4кг  ОСТАНКИНО</v>
          </cell>
          <cell r="D158">
            <v>252</v>
          </cell>
        </row>
        <row r="159">
          <cell r="A159" t="str">
            <v>6842 ДЫМОВИЦА ИЗ ОКОРОКА к/в мл/к в/у 0,3кг  ОСТАНКИНО</v>
          </cell>
          <cell r="D159">
            <v>37</v>
          </cell>
        </row>
        <row r="160">
          <cell r="A160" t="str">
            <v>6861 ДОМАШНИЙ РЕЦЕПТ Коровино вар п/о  ОСТАНКИНО</v>
          </cell>
          <cell r="D160">
            <v>329.34399999999999</v>
          </cell>
        </row>
        <row r="161">
          <cell r="A161" t="str">
            <v>6866 ВЕТЧ.НЕЖНАЯ Коровино п/о_Маяк  ОСТАНКИНО</v>
          </cell>
          <cell r="D161">
            <v>85.064999999999998</v>
          </cell>
        </row>
        <row r="162">
          <cell r="A162" t="str">
            <v>7001 КЛАССИЧЕСКИЕ Папа может сар б/о мгс 1*3  ОСТАНКИНО</v>
          </cell>
          <cell r="D162">
            <v>81.263999999999996</v>
          </cell>
        </row>
        <row r="163">
          <cell r="A163" t="str">
            <v>7040 С ИНДЕЙКОЙ ПМ сос ц/о в/у 1/270 8шт.  ОСТАНКИНО</v>
          </cell>
          <cell r="D163">
            <v>38</v>
          </cell>
        </row>
        <row r="164">
          <cell r="A164" t="str">
            <v>7059 ШПИКАЧКИ СОЧНЫЕ С БЕК. п/о мгс 0.3кг_60с  ОСТАНКИНО</v>
          </cell>
          <cell r="D164">
            <v>96</v>
          </cell>
        </row>
        <row r="165">
          <cell r="A165" t="str">
            <v>7066 СОЧНЫЕ ПМ сос п/о мгс 0.41кг 10шт_50с  ОСТАНКИНО</v>
          </cell>
          <cell r="D165">
            <v>1644</v>
          </cell>
        </row>
        <row r="166">
          <cell r="A166" t="str">
            <v>7070 СОЧНЫЕ ПМ сос п/о мгс 1.5*4_А_50с  ОСТАНКИНО</v>
          </cell>
          <cell r="D166">
            <v>1138.93</v>
          </cell>
        </row>
        <row r="167">
          <cell r="A167" t="str">
            <v>7073 МОЛОЧ.ПРЕМИУМ ПМ сос п/о в/у 1/350_50с  ОСТАНКИНО</v>
          </cell>
          <cell r="D167">
            <v>185</v>
          </cell>
        </row>
        <row r="168">
          <cell r="A168" t="str">
            <v>7074 МОЛОЧ.ПРЕМИУМ ПМ сос п/о мгс 0.6кг_50с  ОСТАНКИНО</v>
          </cell>
          <cell r="D168">
            <v>6</v>
          </cell>
        </row>
        <row r="169">
          <cell r="A169" t="str">
            <v>7075 МОЛОЧ.ПРЕМИУМ ПМ сос п/о мгс 1.5*4_О_50с  ОСТАНКИНО</v>
          </cell>
          <cell r="D169">
            <v>10.958</v>
          </cell>
        </row>
        <row r="170">
          <cell r="A170" t="str">
            <v>7077 МЯСНЫЕ С ГОВЯД.ПМ сос п/о мгс 0.4кг_50с  ОСТАНКИНО</v>
          </cell>
          <cell r="D170">
            <v>291</v>
          </cell>
        </row>
        <row r="171">
          <cell r="A171" t="str">
            <v>7080 СЛИВОЧНЫЕ ПМ сос п/о мгс 0.41кг 10шт. 50с  ОСТАНКИНО</v>
          </cell>
          <cell r="D171">
            <v>436</v>
          </cell>
        </row>
        <row r="172">
          <cell r="A172" t="str">
            <v>7082 СЛИВОЧНЫЕ ПМ сос п/о мгс 1.5*4_50с  ОСТАНКИНО</v>
          </cell>
          <cell r="D172">
            <v>32.715000000000003</v>
          </cell>
        </row>
        <row r="173">
          <cell r="A173" t="str">
            <v>7087 ШПИК С ЧЕСНОК.И ПЕРЦЕМ к/в в/у 0.3кг_50с  ОСТАНКИНО</v>
          </cell>
          <cell r="D173">
            <v>41</v>
          </cell>
        </row>
        <row r="174">
          <cell r="A174" t="str">
            <v>7090 СВИНИНА ПО-ДОМ. к/в мл/к в/у 0.3кг_50с  ОСТАНКИНО</v>
          </cell>
          <cell r="D174">
            <v>120</v>
          </cell>
        </row>
        <row r="175">
          <cell r="A175" t="str">
            <v>7092 БЕКОН Папа может с/к с/н в/у 1/140_50с  ОСТАНКИНО</v>
          </cell>
          <cell r="D175">
            <v>159</v>
          </cell>
        </row>
        <row r="176">
          <cell r="A176" t="str">
            <v>7107 САН-РЕМО с/в с/н мгс 1/90 12шт.  ОСТАНКИНО</v>
          </cell>
          <cell r="D176">
            <v>22</v>
          </cell>
        </row>
        <row r="177">
          <cell r="A177" t="str">
            <v>7149 БАЛЫКОВАЯ Коровино п/к в/у 0.84кг_50с  ОСТАНКИНО</v>
          </cell>
          <cell r="D177">
            <v>13</v>
          </cell>
        </row>
        <row r="178">
          <cell r="A178" t="str">
            <v>7154 СЕРВЕЛАТ ЗЕРНИСТЫЙ ПМ в/к в/у 0.35кг_50с  ОСТАНКИНО</v>
          </cell>
          <cell r="D178">
            <v>456</v>
          </cell>
        </row>
        <row r="179">
          <cell r="A179" t="str">
            <v>7157 СЕРВЕЛАТ ЗЕРНИСНЫЙ ПМ в/к в/у_50с  ОСТАНКИНО</v>
          </cell>
          <cell r="D179">
            <v>14.025</v>
          </cell>
        </row>
        <row r="180">
          <cell r="A180" t="str">
            <v>7166 СЕРВЕЛТ ОХОТНИЧИЙ ПМ в/к в/у_50с  ОСТАНКИНО</v>
          </cell>
          <cell r="D180">
            <v>92.450999999999993</v>
          </cell>
        </row>
        <row r="181">
          <cell r="A181" t="str">
            <v>7169 СЕРВЕЛАТ ОХОТНИЧИЙ ПМ в/к в/у 0.35кг_50с  ОСТАНКИНО</v>
          </cell>
          <cell r="D181">
            <v>500</v>
          </cell>
        </row>
        <row r="182">
          <cell r="A182" t="str">
            <v>7187 ГРУДИНКА ПРЕМИУМ к/в мл/к в/у 0,3кг_50с ОСТАНКИНО</v>
          </cell>
          <cell r="D182">
            <v>190</v>
          </cell>
        </row>
        <row r="183">
          <cell r="A183" t="str">
            <v>7231 КЛАССИЧЕСКАЯ ПМ вар п/о 0,3кг 8шт_209к ОСТАНКИНО</v>
          </cell>
          <cell r="D183">
            <v>271</v>
          </cell>
        </row>
        <row r="184">
          <cell r="A184" t="str">
            <v>7232 БОЯNСКАЯ ПМ п/к в/у 0,28кг 8шт_209к ОСТАНКИНО</v>
          </cell>
          <cell r="D184">
            <v>265</v>
          </cell>
        </row>
        <row r="185">
          <cell r="A185" t="str">
            <v>7235 ВЕТЧ.КЛАССИЧЕСКАЯ ПМ п/о 0,35кг 8шт_209к ОСТАНКИНО</v>
          </cell>
          <cell r="D185">
            <v>11</v>
          </cell>
        </row>
        <row r="186">
          <cell r="A186" t="str">
            <v>7236 СЕРВЕЛАТ КАРЕЛЬСКИЙ в/к в/у 0,28кг_209к ОСТАНКИНО</v>
          </cell>
          <cell r="D186">
            <v>866</v>
          </cell>
        </row>
        <row r="187">
          <cell r="A187" t="str">
            <v>7241 САЛЯМИ Папа может п/к в/у 0,28кг_209к ОСТАНКИНО</v>
          </cell>
          <cell r="D187">
            <v>167</v>
          </cell>
        </row>
        <row r="188">
          <cell r="A188" t="str">
            <v>7245 ВЕТЧ.ФИЛЕЙНАЯ ПМ п/о 0,4кг 8шт ОСТАНКИНО</v>
          </cell>
          <cell r="D188">
            <v>5</v>
          </cell>
        </row>
        <row r="189">
          <cell r="A189" t="str">
            <v>7271 МЯСНЫЕ С ГОВЯДИНОЙ ПМ сос п/о мгс 1.5*4 ВЕС  ОСТАНКИНО</v>
          </cell>
          <cell r="D189">
            <v>16.989999999999998</v>
          </cell>
        </row>
        <row r="190">
          <cell r="A190" t="str">
            <v>7284 ДЛЯ ДЕТЕЙ сос п/о мгс 0,33кг 6шт  ОСТАНКИНО</v>
          </cell>
          <cell r="D190">
            <v>8</v>
          </cell>
        </row>
        <row r="191">
          <cell r="A191" t="str">
            <v>7332 БОЯРСКАЯ ПМ п/к в/у 0.28кг_СНГ  ОСТАНКИНО</v>
          </cell>
          <cell r="D191">
            <v>19</v>
          </cell>
        </row>
        <row r="192">
          <cell r="A192" t="str">
            <v>7333 СЕРВЕЛАТ ОХОТНИЧИЙ ПМ в/к в/у 0.28кг_СНГ  ОСТАНКИНО</v>
          </cell>
          <cell r="D192">
            <v>18</v>
          </cell>
        </row>
        <row r="193">
          <cell r="A193" t="str">
            <v>7343 СЕЙЧАС СЕЗОН ПМ вар п/о 0,4кг  ОСТАНКИНО</v>
          </cell>
          <cell r="D193">
            <v>328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24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59</v>
          </cell>
        </row>
        <row r="196">
          <cell r="A196" t="str">
            <v>Балыковая с/к 200 гр. срез "Эликатессе" термоформ.пак.  СПК</v>
          </cell>
          <cell r="D196">
            <v>6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10</v>
          </cell>
        </row>
        <row r="198">
          <cell r="A198" t="str">
            <v>БОНУС МОЛОЧНЫЕ КЛАССИЧЕСКИЕ сос п/о мгс 2*4_С (4980)  ОСТАНКИНО</v>
          </cell>
          <cell r="D198">
            <v>8.4649999999999999</v>
          </cell>
        </row>
        <row r="199">
          <cell r="A199" t="str">
            <v>БОНУС СОЧНЫЕ Папа может сос п/о мгс 1.5*4 (6954)  ОСТАНКИНО</v>
          </cell>
          <cell r="D199">
            <v>143.43100000000001</v>
          </cell>
        </row>
        <row r="200">
          <cell r="A200" t="str">
            <v>БОНУС СОЧНЫЕ сос п/о мгс 0.41кг_UZ (6087)  ОСТАНКИНО</v>
          </cell>
          <cell r="D200">
            <v>20</v>
          </cell>
        </row>
        <row r="201">
          <cell r="A201" t="str">
            <v>Бутербродная вареная 0,47 кг шт.  СПК</v>
          </cell>
          <cell r="D201">
            <v>51</v>
          </cell>
        </row>
        <row r="202">
          <cell r="A202" t="str">
            <v>Вацлавская п/к (черева) 390 гр.шт. термоус.пак  СПК</v>
          </cell>
          <cell r="D202">
            <v>73</v>
          </cell>
        </row>
        <row r="203">
          <cell r="A203" t="str">
            <v>Ветчина Альтаирская Столовая (для ХОРЕКА)  СПК</v>
          </cell>
          <cell r="D203">
            <v>1.212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56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94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397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316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129</v>
          </cell>
        </row>
        <row r="209">
          <cell r="A209" t="str">
            <v>Гуцульская с/к "КолбасГрад" 160 гр.шт. термоус. пак  СПК</v>
          </cell>
          <cell r="D209">
            <v>66</v>
          </cell>
        </row>
        <row r="210">
          <cell r="A210" t="str">
            <v>Дельгаро с/в "Эликатессе" 140 гр.шт.  СПК</v>
          </cell>
          <cell r="D210">
            <v>15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32</v>
          </cell>
        </row>
        <row r="212">
          <cell r="A212" t="str">
            <v>Докторская вареная в/с 0,47 кг шт.  СПК</v>
          </cell>
          <cell r="D212">
            <v>40</v>
          </cell>
        </row>
        <row r="213">
          <cell r="A213" t="str">
            <v>Докторская вареная термоус.пак. "Высокий вкус"  СПК</v>
          </cell>
          <cell r="D213">
            <v>-0.877</v>
          </cell>
        </row>
        <row r="214">
          <cell r="A214" t="str">
            <v>ЖАР-ладушки с мясом 0,2кг ТМ Стародворье  ПОКОМ</v>
          </cell>
          <cell r="D214">
            <v>37</v>
          </cell>
        </row>
        <row r="215">
          <cell r="A215" t="str">
            <v>ЖАР-ладушки с яблоком и грушей ТМ Стародворье 0,2 кг. ПОКОМ</v>
          </cell>
          <cell r="D215">
            <v>2</v>
          </cell>
        </row>
        <row r="216">
          <cell r="A216" t="str">
            <v>Жареные вареники с картофелем и беконом Добросельские 0,2 кг. ТМ Стародворье  ПОКОМ</v>
          </cell>
          <cell r="D216">
            <v>47</v>
          </cell>
        </row>
        <row r="217">
          <cell r="A217" t="str">
            <v>Классическая вареная 400 гр.шт.  СПК</v>
          </cell>
          <cell r="D217">
            <v>10</v>
          </cell>
        </row>
        <row r="218">
          <cell r="A218" t="str">
            <v>Классическая с/к 80 гр.шт.нар. (лоток с ср.защ.атм.)  СПК</v>
          </cell>
          <cell r="D218">
            <v>28</v>
          </cell>
        </row>
        <row r="219">
          <cell r="A219" t="str">
            <v>Колбаски Мяснули оригинальные с/к 50 гр.шт. (в ср.защ.атм.)  СПК</v>
          </cell>
          <cell r="D219">
            <v>10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167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152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44</v>
          </cell>
        </row>
        <row r="223">
          <cell r="A223" t="str">
            <v>Круггетсы с сырным соусом ТМ Горячая штучка ТС Круггетсы флоу-пак 0,2 кг  ПОКОМ</v>
          </cell>
          <cell r="D223">
            <v>111</v>
          </cell>
        </row>
        <row r="224">
          <cell r="A224" t="str">
            <v>Круггетсы сочные ТМ Горячая штучка ТС Круггетсы флоу-пак 0,2 кг.  ПОКОМ</v>
          </cell>
          <cell r="D224">
            <v>168</v>
          </cell>
        </row>
        <row r="225">
          <cell r="A225" t="str">
            <v>Ла Фаворте с/в "Эликатессе" 140 гр.шт.  СПК</v>
          </cell>
          <cell r="D225">
            <v>24</v>
          </cell>
        </row>
        <row r="226">
          <cell r="A226" t="str">
            <v>Ливерная Печеночная 250 гр.шт.  СПК</v>
          </cell>
          <cell r="D226">
            <v>23</v>
          </cell>
        </row>
        <row r="227">
          <cell r="A227" t="str">
            <v>Любительская вареная термоус.пак. "Высокий вкус"  СПК</v>
          </cell>
          <cell r="D227">
            <v>11.21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37</v>
          </cell>
        </row>
        <row r="229">
          <cell r="A229" t="str">
            <v>Мини-чебуречки с мясом ВЕС 5,5кг ТМ Зареченские  ПОКОМ</v>
          </cell>
          <cell r="D229">
            <v>11</v>
          </cell>
        </row>
        <row r="230">
          <cell r="A230" t="str">
            <v>Мини-шарики с курочкой и сыром ТМ Зареченские ВЕС  ПОКОМ</v>
          </cell>
          <cell r="D230">
            <v>21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579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372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462</v>
          </cell>
        </row>
        <row r="234">
          <cell r="A234" t="str">
            <v>Наггетсы с куриным филе и сыром ТМ Вязанка 0,25 кг ПОКОМ</v>
          </cell>
          <cell r="D234">
            <v>363</v>
          </cell>
        </row>
        <row r="235">
          <cell r="A235" t="str">
            <v>Наггетсы Хрустящие ТМ Зареченские. ВЕС ПОКОМ</v>
          </cell>
          <cell r="D235">
            <v>306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45</v>
          </cell>
        </row>
        <row r="237">
          <cell r="A237" t="str">
            <v>Оригинальная с перцем с/к  СПК</v>
          </cell>
          <cell r="D237">
            <v>18.422000000000001</v>
          </cell>
        </row>
        <row r="238">
          <cell r="A238" t="str">
            <v>Паштет печеночный 140 гр.шт.  СПК</v>
          </cell>
          <cell r="D238">
            <v>12</v>
          </cell>
        </row>
        <row r="239">
          <cell r="A239" t="str">
            <v>Пекерсы с индейкой в сливочном соусе ТМ Горячая штучка 0,25 кг зам  ПОКОМ</v>
          </cell>
          <cell r="D239">
            <v>44</v>
          </cell>
        </row>
        <row r="240">
          <cell r="A240" t="str">
            <v>Пельмени Grandmeni с говядиной и свининой 0,7кг ТМ Горячая штучка  ПОКОМ</v>
          </cell>
          <cell r="D240">
            <v>77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231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19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112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372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54</v>
          </cell>
        </row>
        <row r="246">
          <cell r="A246" t="str">
            <v>Пельмени Бульмени Нейробуст с мясом ТМ Горячая штучка ТС Бульмени ГШ сфера флоу-пак 0,6 кг.  ПОКОМ</v>
          </cell>
          <cell r="D246">
            <v>31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395</v>
          </cell>
        </row>
        <row r="248">
          <cell r="A248" t="str">
            <v>Пельмени Бульмени с говядиной и свининой СЕВЕРНАЯ КОЛЛЕКЦИЯ 0,7кг ТМ Горячая штучка сфера  ПОКОМ</v>
          </cell>
          <cell r="D248">
            <v>546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113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495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190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449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38</v>
          </cell>
        </row>
        <row r="254">
          <cell r="A254" t="str">
            <v>Пельмени Добросельские со свининой и говядиной ТМ Стародворье флоу-пак клас. форма 0,65 кг.  ПОКОМ</v>
          </cell>
          <cell r="D254">
            <v>17</v>
          </cell>
        </row>
        <row r="255">
          <cell r="A255" t="str">
            <v>Пельмени Зареченские сфера 5 кг.  ПОКОМ</v>
          </cell>
          <cell r="D255">
            <v>5</v>
          </cell>
        </row>
        <row r="256">
          <cell r="A256" t="str">
            <v>Пельмени Мясные с говядиной ТМ Стародворье сфера флоу-пак 1 кг  ПОКОМ</v>
          </cell>
          <cell r="D256">
            <v>77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3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55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60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186</v>
          </cell>
        </row>
        <row r="261">
          <cell r="A261" t="str">
            <v>Пельмени Сочные сфера 0,8 кг ТМ Стародворье  ПОКОМ</v>
          </cell>
          <cell r="D261">
            <v>12</v>
          </cell>
        </row>
        <row r="262">
          <cell r="A262" t="str">
            <v>Пирожки с мясом 3,7кг ВЕС ТМ Зареченские  ПОКОМ</v>
          </cell>
          <cell r="D262">
            <v>22.2</v>
          </cell>
        </row>
        <row r="263">
          <cell r="A263" t="str">
            <v>Ричеза с/к 230 гр.шт.  СПК</v>
          </cell>
          <cell r="D263">
            <v>35</v>
          </cell>
        </row>
        <row r="264">
          <cell r="A264" t="str">
            <v>Сальчетти с/к 230 гр.шт.  СПК</v>
          </cell>
          <cell r="D264">
            <v>41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55</v>
          </cell>
        </row>
        <row r="266">
          <cell r="A266" t="str">
            <v>Салями с/к 100 гр.шт.нар. (лоток с ср.защ.атм.)  СПК</v>
          </cell>
          <cell r="D266">
            <v>53</v>
          </cell>
        </row>
        <row r="267">
          <cell r="A267" t="str">
            <v>Салями Трюфель с/в "Эликатессе" 0,16 кг.шт.  СПК</v>
          </cell>
          <cell r="D267">
            <v>40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16.507000000000001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6.758</v>
          </cell>
        </row>
        <row r="270">
          <cell r="A270" t="str">
            <v>Сардельки Необыкновенные (черева) 400 гр.шт. (лоток с ср.защ.атм.)  СПК</v>
          </cell>
          <cell r="D270">
            <v>11</v>
          </cell>
        </row>
        <row r="271">
          <cell r="A271" t="str">
            <v>Семейная с чесночком Экстра вареная  СПК</v>
          </cell>
          <cell r="D271">
            <v>2.448</v>
          </cell>
        </row>
        <row r="272">
          <cell r="A272" t="str">
            <v>Сервелат Европейский в/к, в/с 0,38 кг.шт.термофор.пак  СПК</v>
          </cell>
          <cell r="D272">
            <v>51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29</v>
          </cell>
        </row>
        <row r="274">
          <cell r="A274" t="str">
            <v>Сервелат Финский в/к 0,38 кг.шт. термофор.пак.  СПК</v>
          </cell>
          <cell r="D274">
            <v>39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61</v>
          </cell>
        </row>
        <row r="276">
          <cell r="A276" t="str">
            <v>Сервелат Фирменный в/к 250 гр.шт. термоформ.пак.  СПК</v>
          </cell>
          <cell r="D276">
            <v>3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51</v>
          </cell>
        </row>
        <row r="278">
          <cell r="A278" t="str">
            <v>Сибирская особая с/к 0,235 кг шт.  СПК</v>
          </cell>
          <cell r="D278">
            <v>79</v>
          </cell>
        </row>
        <row r="279">
          <cell r="A279" t="str">
            <v>Сосиски "Баварские" 0,36 кг.шт. вак.упак.  СПК</v>
          </cell>
          <cell r="D279">
            <v>1</v>
          </cell>
        </row>
        <row r="280">
          <cell r="A280" t="str">
            <v>Сосиски "Молочные" 0,36 кг.шт. вак.упак.  СПК</v>
          </cell>
          <cell r="D280">
            <v>1</v>
          </cell>
        </row>
        <row r="281">
          <cell r="A281" t="str">
            <v>Сосиски Классические (в ср.защ.атм.) СПК</v>
          </cell>
          <cell r="D281">
            <v>2.4889999999999999</v>
          </cell>
        </row>
        <row r="282">
          <cell r="A282" t="str">
            <v>Сосиски Мусульманские "Просто выгодно" (в ср.защ.атм.)  СПК</v>
          </cell>
          <cell r="D282">
            <v>1.2430000000000001</v>
          </cell>
        </row>
        <row r="283">
          <cell r="A283" t="str">
            <v>Сочный мегачебурек ТМ Зареченские ВЕС ПОКОМ</v>
          </cell>
          <cell r="D283">
            <v>29.12</v>
          </cell>
        </row>
        <row r="284">
          <cell r="A284" t="str">
            <v>Торо Неро с/в "Эликатессе" 140 гр.шт.  СПК</v>
          </cell>
          <cell r="D284">
            <v>1</v>
          </cell>
        </row>
        <row r="285">
          <cell r="A285" t="str">
            <v>Утренняя вареная ВЕС СПК</v>
          </cell>
          <cell r="D285">
            <v>4.8780000000000001</v>
          </cell>
        </row>
        <row r="286">
          <cell r="A286" t="str">
            <v>Уши свиные копченые к пиву 0,15кг нар. д/ф шт.  СПК</v>
          </cell>
          <cell r="D286">
            <v>5</v>
          </cell>
        </row>
        <row r="287">
          <cell r="A287" t="str">
            <v>Фестивальная пора с/к 100 гр.шт.нар. (лоток с ср.защ.атм.)  СПК</v>
          </cell>
          <cell r="D287">
            <v>61</v>
          </cell>
        </row>
        <row r="288">
          <cell r="A288" t="str">
            <v>Фестивальная пора с/к 235 гр.шт.  СПК</v>
          </cell>
          <cell r="D288">
            <v>100</v>
          </cell>
        </row>
        <row r="289">
          <cell r="A289" t="str">
            <v>Фестивальная пора с/к термоус.пак  СПК</v>
          </cell>
          <cell r="D289">
            <v>14.089</v>
          </cell>
        </row>
        <row r="290">
          <cell r="A290" t="str">
            <v>Фирменная с/к 200 гр. срез "Эликатессе" термоформ.пак.  СПК</v>
          </cell>
          <cell r="D290">
            <v>4</v>
          </cell>
        </row>
        <row r="291">
          <cell r="A291" t="str">
            <v>Фуэт с/в "Эликатессе" 160 гр.шт.  СПК</v>
          </cell>
          <cell r="D291">
            <v>30</v>
          </cell>
        </row>
        <row r="292">
          <cell r="A292" t="str">
            <v>Хот-догстер ТМ Горячая штучка ТС Хот-Догстер флоу-пак 0,09 кг. ПОКОМ</v>
          </cell>
          <cell r="D292">
            <v>27</v>
          </cell>
        </row>
        <row r="293">
          <cell r="A293" t="str">
            <v>Хотстеры с сыром 0,25кг ТМ Горячая штучка  ПОКОМ</v>
          </cell>
          <cell r="D293">
            <v>79</v>
          </cell>
        </row>
        <row r="294">
          <cell r="A294" t="str">
            <v>Хотстеры ТМ Горячая штучка ТС Хотстеры 0,25 кг зам  ПОКОМ</v>
          </cell>
          <cell r="D294">
            <v>619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132</v>
          </cell>
        </row>
        <row r="296">
          <cell r="A296" t="str">
            <v>Хрустящие крылышки ТМ Горячая штучка 0,3 кг зам  ПОКОМ</v>
          </cell>
          <cell r="D296">
            <v>131</v>
          </cell>
        </row>
        <row r="297">
          <cell r="A297" t="str">
            <v>Чебупели Курочка гриль ТМ Горячая штучка, 0,3 кг зам  ПОКОМ</v>
          </cell>
          <cell r="D297">
            <v>111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371</v>
          </cell>
        </row>
        <row r="299">
          <cell r="A299" t="str">
            <v>Чебупицца Маргарита 0,2кг ТМ Горячая штучка ТС Foodgital  ПОКОМ</v>
          </cell>
          <cell r="D299">
            <v>49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729</v>
          </cell>
        </row>
        <row r="301">
          <cell r="A301" t="str">
            <v>Чебупицца со вкусом 4 сыра 0,2кг ТМ Горячая штучка ТС Foodgital  ПОКОМ</v>
          </cell>
          <cell r="D301">
            <v>41</v>
          </cell>
        </row>
        <row r="302">
          <cell r="A302" t="str">
            <v>Чебуреки сочные ВЕС ТМ Зареченские  ПОКОМ</v>
          </cell>
          <cell r="D302">
            <v>185</v>
          </cell>
        </row>
        <row r="303">
          <cell r="A303" t="str">
            <v>Шпикачки Русские (черева) (в ср.защ.атм.) "Высокий вкус"  СПК</v>
          </cell>
          <cell r="D303">
            <v>6.1619999999999999</v>
          </cell>
        </row>
        <row r="304">
          <cell r="A304" t="str">
            <v>Эликапреза с/в "Эликатессе" 85 гр.шт. нарезка (лоток с ср.защ.атм.)  СПК</v>
          </cell>
          <cell r="D304">
            <v>14</v>
          </cell>
        </row>
        <row r="305">
          <cell r="A305" t="str">
            <v>Юбилейная с/к 0,235 кг.шт.  СПК</v>
          </cell>
          <cell r="D305">
            <v>63</v>
          </cell>
        </row>
        <row r="306">
          <cell r="A306" t="str">
            <v>Итого</v>
          </cell>
          <cell r="D306">
            <v>49706.42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4.5" style="1" customWidth="1"/>
    <col min="2" max="2" width="4.1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6" width="1" style="5" customWidth="1"/>
    <col min="17" max="18" width="6.5" style="5" bestFit="1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5" width="7.1640625" style="5" bestFit="1" customWidth="1"/>
    <col min="26" max="29" width="6.6640625" style="5" bestFit="1" customWidth="1"/>
    <col min="30" max="30" width="7.1640625" style="5" bestFit="1" customWidth="1"/>
    <col min="31" max="31" width="5.83203125" style="5" bestFit="1" customWidth="1"/>
    <col min="32" max="34" width="6.1640625" style="5" bestFit="1" customWidth="1"/>
    <col min="35" max="36" width="1.5" style="5" customWidth="1"/>
    <col min="37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AF3" s="1" t="s">
        <v>122</v>
      </c>
      <c r="AH3" s="1" t="s">
        <v>123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101</v>
      </c>
      <c r="H4" s="9" t="s">
        <v>102</v>
      </c>
      <c r="I4" s="9" t="s">
        <v>103</v>
      </c>
      <c r="J4" s="9" t="s">
        <v>104</v>
      </c>
      <c r="K4" s="9" t="s">
        <v>105</v>
      </c>
      <c r="L4" s="9" t="s">
        <v>105</v>
      </c>
      <c r="M4" s="9" t="s">
        <v>105</v>
      </c>
      <c r="N4" s="9" t="s">
        <v>105</v>
      </c>
      <c r="O4" s="10" t="s">
        <v>105</v>
      </c>
      <c r="P4" s="11" t="s">
        <v>105</v>
      </c>
      <c r="Q4" s="11" t="s">
        <v>105</v>
      </c>
      <c r="R4" s="11" t="s">
        <v>105</v>
      </c>
      <c r="S4" s="9" t="s">
        <v>102</v>
      </c>
      <c r="T4" s="12" t="s">
        <v>105</v>
      </c>
      <c r="U4" s="9" t="s">
        <v>106</v>
      </c>
      <c r="V4" s="13" t="s">
        <v>107</v>
      </c>
      <c r="W4" s="9" t="s">
        <v>108</v>
      </c>
      <c r="X4" s="9" t="s">
        <v>108</v>
      </c>
      <c r="Y4" s="9" t="s">
        <v>108</v>
      </c>
      <c r="Z4" s="9" t="s">
        <v>102</v>
      </c>
      <c r="AA4" s="9" t="s">
        <v>102</v>
      </c>
      <c r="AB4" s="9" t="s">
        <v>102</v>
      </c>
      <c r="AC4" s="9" t="s">
        <v>109</v>
      </c>
      <c r="AD4" s="9" t="s">
        <v>110</v>
      </c>
      <c r="AE4" s="9" t="s">
        <v>111</v>
      </c>
      <c r="AF4" s="13" t="s">
        <v>112</v>
      </c>
      <c r="AG4" s="13" t="s">
        <v>112</v>
      </c>
      <c r="AH4" s="13" t="s">
        <v>112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113</v>
      </c>
      <c r="L5" s="16" t="s">
        <v>114</v>
      </c>
      <c r="Q5" s="16" t="s">
        <v>115</v>
      </c>
      <c r="R5" s="16" t="s">
        <v>116</v>
      </c>
      <c r="T5" s="16" t="s">
        <v>117</v>
      </c>
      <c r="W5" s="16" t="s">
        <v>115</v>
      </c>
      <c r="X5" s="16" t="s">
        <v>116</v>
      </c>
      <c r="Y5" s="16" t="s">
        <v>117</v>
      </c>
      <c r="Z5" s="16" t="s">
        <v>118</v>
      </c>
      <c r="AA5" s="16" t="s">
        <v>119</v>
      </c>
      <c r="AB5" s="16" t="s">
        <v>120</v>
      </c>
      <c r="AC5" s="16" t="s">
        <v>121</v>
      </c>
      <c r="AF5" s="16" t="s">
        <v>115</v>
      </c>
      <c r="AG5" s="16" t="s">
        <v>116</v>
      </c>
      <c r="AH5" s="16" t="s">
        <v>117</v>
      </c>
    </row>
    <row r="6" spans="1:38" ht="11.1" customHeight="1" x14ac:dyDescent="0.2">
      <c r="A6" s="6"/>
      <c r="B6" s="6"/>
      <c r="C6" s="3"/>
      <c r="D6" s="3"/>
      <c r="E6" s="14">
        <f>SUM(E7:E126)</f>
        <v>73696.002999999997</v>
      </c>
      <c r="F6" s="14">
        <f>SUM(F7:F126)</f>
        <v>110814.09300000001</v>
      </c>
      <c r="I6" s="14">
        <f>SUM(I7:I126)</f>
        <v>76323.97099999999</v>
      </c>
      <c r="J6" s="14">
        <f t="shared" ref="J6:T6" si="0">SUM(J7:J126)</f>
        <v>-2627.9679999999998</v>
      </c>
      <c r="K6" s="14">
        <f t="shared" si="0"/>
        <v>14540</v>
      </c>
      <c r="L6" s="14">
        <f t="shared" si="0"/>
        <v>12800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8290</v>
      </c>
      <c r="R6" s="14">
        <f t="shared" si="0"/>
        <v>0</v>
      </c>
      <c r="S6" s="14">
        <f t="shared" si="0"/>
        <v>14739.2006</v>
      </c>
      <c r="T6" s="14">
        <f t="shared" si="0"/>
        <v>1900</v>
      </c>
      <c r="W6" s="14">
        <f t="shared" ref="W6:X6" si="1">SUM(W7:W126)</f>
        <v>8290</v>
      </c>
      <c r="X6" s="14">
        <f t="shared" si="1"/>
        <v>0</v>
      </c>
      <c r="Y6" s="14">
        <f t="shared" ref="Y6" si="2">SUM(Y7:Y126)</f>
        <v>1900</v>
      </c>
      <c r="Z6" s="14">
        <f t="shared" ref="Z6" si="3">SUM(Z7:Z126)</f>
        <v>19106.704799999996</v>
      </c>
      <c r="AA6" s="14">
        <f t="shared" ref="AA6" si="4">SUM(AA7:AA126)</f>
        <v>17769.053200000006</v>
      </c>
      <c r="AB6" s="14">
        <f t="shared" ref="AB6" si="5">SUM(AB7:AB126)</f>
        <v>17325.434799999999</v>
      </c>
      <c r="AC6" s="14">
        <f t="shared" ref="AC6" si="6">SUM(AC7:AC126)</f>
        <v>15279.49</v>
      </c>
      <c r="AD6" s="14"/>
      <c r="AE6" s="14"/>
      <c r="AF6" s="14">
        <f t="shared" ref="AF6" si="7">SUM(AF7:AF126)</f>
        <v>4566.4000000000005</v>
      </c>
      <c r="AG6" s="14">
        <f t="shared" ref="AG6" si="8">SUM(AG7:AG126)</f>
        <v>0</v>
      </c>
      <c r="AH6" s="14">
        <f t="shared" ref="AH6" si="9">SUM(AH7:AH126)</f>
        <v>1605</v>
      </c>
    </row>
    <row r="7" spans="1:38" s="1" customFormat="1" ht="11.1" customHeight="1" outlineLevel="1" x14ac:dyDescent="0.2">
      <c r="A7" s="7" t="s">
        <v>10</v>
      </c>
      <c r="B7" s="7" t="s">
        <v>8</v>
      </c>
      <c r="C7" s="8">
        <v>583</v>
      </c>
      <c r="D7" s="8">
        <v>1028</v>
      </c>
      <c r="E7" s="8">
        <v>602</v>
      </c>
      <c r="F7" s="8">
        <v>990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635</v>
      </c>
      <c r="J7" s="15">
        <f>E7-I7</f>
        <v>-33</v>
      </c>
      <c r="K7" s="15">
        <f>VLOOKUP(A:A,[1]TDSheet!$A:$L,12,0)</f>
        <v>80</v>
      </c>
      <c r="L7" s="15">
        <f>VLOOKUP(A:A,[1]TDSheet!$A:$T,20,0)</f>
        <v>120</v>
      </c>
      <c r="M7" s="15"/>
      <c r="N7" s="15"/>
      <c r="O7" s="15"/>
      <c r="P7" s="15"/>
      <c r="Q7" s="17"/>
      <c r="R7" s="17"/>
      <c r="S7" s="15">
        <f>E7/5</f>
        <v>120.4</v>
      </c>
      <c r="T7" s="17"/>
      <c r="U7" s="18">
        <f>(F7+K7+L7+Q7+R7+T7)/S7</f>
        <v>9.8837209302325579</v>
      </c>
      <c r="V7" s="15">
        <f>F7/S7</f>
        <v>8.222591362126245</v>
      </c>
      <c r="W7" s="15"/>
      <c r="X7" s="15"/>
      <c r="Y7" s="15"/>
      <c r="Z7" s="15">
        <f>VLOOKUP(A:A,[1]TDSheet!$A:$Y,25,0)</f>
        <v>199.4</v>
      </c>
      <c r="AA7" s="15">
        <f>VLOOKUP(A:A,[1]TDSheet!$A:$Z,26,0)</f>
        <v>149.6</v>
      </c>
      <c r="AB7" s="15">
        <f>VLOOKUP(A:A,[1]TDSheet!$A:$AA,27,0)</f>
        <v>152.80000000000001</v>
      </c>
      <c r="AC7" s="15">
        <f>VLOOKUP(A:A,[3]TDSheet!$A:$D,4,0)</f>
        <v>81</v>
      </c>
      <c r="AD7" s="15">
        <f>VLOOKUP(A:A,[1]TDSheet!$A:$AC,29,0)</f>
        <v>0</v>
      </c>
      <c r="AE7" s="15">
        <f>VLOOKUP(A:A,[1]TDSheet!$A:$AD,30,0)</f>
        <v>0</v>
      </c>
      <c r="AF7" s="15">
        <f>Q7*G7</f>
        <v>0</v>
      </c>
      <c r="AG7" s="15">
        <f>R7*G7</f>
        <v>0</v>
      </c>
      <c r="AH7" s="15">
        <f>T7*G7</f>
        <v>0</v>
      </c>
      <c r="AI7" s="15"/>
      <c r="AJ7" s="15"/>
      <c r="AK7" s="15"/>
      <c r="AL7" s="15"/>
    </row>
    <row r="8" spans="1:38" s="1" customFormat="1" ht="11.1" customHeight="1" outlineLevel="1" x14ac:dyDescent="0.2">
      <c r="A8" s="7" t="s">
        <v>11</v>
      </c>
      <c r="B8" s="7" t="s">
        <v>8</v>
      </c>
      <c r="C8" s="8">
        <v>97</v>
      </c>
      <c r="D8" s="8">
        <v>202</v>
      </c>
      <c r="E8" s="8">
        <v>60</v>
      </c>
      <c r="F8" s="8">
        <v>237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62</v>
      </c>
      <c r="J8" s="15">
        <f t="shared" ref="J8:J71" si="10">E8-I8</f>
        <v>-2</v>
      </c>
      <c r="K8" s="15">
        <f>VLOOKUP(A:A,[1]TDSheet!$A:$L,12,0)</f>
        <v>0</v>
      </c>
      <c r="L8" s="15">
        <f>VLOOKUP(A:A,[1]TDSheet!$A:$T,20,0)</f>
        <v>0</v>
      </c>
      <c r="M8" s="15"/>
      <c r="N8" s="15"/>
      <c r="O8" s="15"/>
      <c r="P8" s="15"/>
      <c r="Q8" s="17"/>
      <c r="R8" s="17"/>
      <c r="S8" s="15">
        <f t="shared" ref="S8:S71" si="11">E8/5</f>
        <v>12</v>
      </c>
      <c r="T8" s="17"/>
      <c r="U8" s="18">
        <f t="shared" ref="U8:U71" si="12">(F8+K8+L8+Q8+R8+T8)/S8</f>
        <v>19.75</v>
      </c>
      <c r="V8" s="15">
        <f t="shared" ref="V8:V71" si="13">F8/S8</f>
        <v>19.75</v>
      </c>
      <c r="W8" s="15"/>
      <c r="X8" s="15"/>
      <c r="Y8" s="15"/>
      <c r="Z8" s="15">
        <f>VLOOKUP(A:A,[1]TDSheet!$A:$Y,25,0)</f>
        <v>23.4</v>
      </c>
      <c r="AA8" s="15">
        <f>VLOOKUP(A:A,[1]TDSheet!$A:$Z,26,0)</f>
        <v>23.2</v>
      </c>
      <c r="AB8" s="15">
        <f>VLOOKUP(A:A,[1]TDSheet!$A:$AA,27,0)</f>
        <v>20.2</v>
      </c>
      <c r="AC8" s="15">
        <f>VLOOKUP(A:A,[3]TDSheet!$A:$D,4,0)</f>
        <v>7</v>
      </c>
      <c r="AD8" s="15">
        <f>VLOOKUP(A:A,[1]TDSheet!$A:$AC,29,0)</f>
        <v>0</v>
      </c>
      <c r="AE8" s="15">
        <f>VLOOKUP(A:A,[1]TDSheet!$A:$AD,30,0)</f>
        <v>0</v>
      </c>
      <c r="AF8" s="15">
        <f t="shared" ref="AF8:AF71" si="14">Q8*G8</f>
        <v>0</v>
      </c>
      <c r="AG8" s="15">
        <f t="shared" ref="AG8:AG71" si="15">R8*G8</f>
        <v>0</v>
      </c>
      <c r="AH8" s="15">
        <f t="shared" ref="AH8:AH71" si="16">T8*G8</f>
        <v>0</v>
      </c>
      <c r="AI8" s="15"/>
      <c r="AJ8" s="15"/>
      <c r="AK8" s="15"/>
      <c r="AL8" s="15"/>
    </row>
    <row r="9" spans="1:38" s="1" customFormat="1" ht="11.1" customHeight="1" outlineLevel="1" x14ac:dyDescent="0.2">
      <c r="A9" s="7" t="s">
        <v>12</v>
      </c>
      <c r="B9" s="7" t="s">
        <v>8</v>
      </c>
      <c r="C9" s="8">
        <v>600</v>
      </c>
      <c r="D9" s="8">
        <v>1024</v>
      </c>
      <c r="E9" s="19">
        <v>539</v>
      </c>
      <c r="F9" s="19">
        <v>1396</v>
      </c>
      <c r="G9" s="1">
        <f>VLOOKUP(A:A,[1]TDSheet!$A:$G,7,0)</f>
        <v>0.25</v>
      </c>
      <c r="H9" s="1" t="e">
        <f>VLOOKUP(A:A,[1]TDSheet!$A:$H,8,0)</f>
        <v>#N/A</v>
      </c>
      <c r="I9" s="15">
        <f>VLOOKUP(A:A,[2]TDSheet!$A:$F,6,0)</f>
        <v>495</v>
      </c>
      <c r="J9" s="15">
        <f t="shared" si="10"/>
        <v>44</v>
      </c>
      <c r="K9" s="15">
        <f>VLOOKUP(A:A,[1]TDSheet!$A:$L,12,0)</f>
        <v>0</v>
      </c>
      <c r="L9" s="15">
        <f>VLOOKUP(A:A,[1]TDSheet!$A:$T,20,0)</f>
        <v>240</v>
      </c>
      <c r="M9" s="15"/>
      <c r="N9" s="15"/>
      <c r="O9" s="15"/>
      <c r="P9" s="15"/>
      <c r="Q9" s="17"/>
      <c r="R9" s="17"/>
      <c r="S9" s="15">
        <f t="shared" si="11"/>
        <v>107.8</v>
      </c>
      <c r="T9" s="17"/>
      <c r="U9" s="18">
        <f t="shared" si="12"/>
        <v>15.176252319109462</v>
      </c>
      <c r="V9" s="15">
        <f t="shared" si="13"/>
        <v>12.949907235621522</v>
      </c>
      <c r="W9" s="15"/>
      <c r="X9" s="15"/>
      <c r="Y9" s="15"/>
      <c r="Z9" s="15">
        <f>VLOOKUP(A:A,[1]TDSheet!$A:$Y,25,0)</f>
        <v>0</v>
      </c>
      <c r="AA9" s="15">
        <f>VLOOKUP(A:A,[1]TDSheet!$A:$Z,26,0)</f>
        <v>0</v>
      </c>
      <c r="AB9" s="15">
        <f>VLOOKUP(A:A,[1]TDSheet!$A:$AA,27,0)</f>
        <v>0</v>
      </c>
      <c r="AC9" s="15">
        <f>VLOOKUP(A:A,[3]TDSheet!$A:$D,4,0)</f>
        <v>124</v>
      </c>
      <c r="AD9" s="15">
        <f>VLOOKUP(A:A,[1]TDSheet!$A:$AC,29,0)</f>
        <v>0</v>
      </c>
      <c r="AE9" s="15" t="e">
        <f>VLOOKUP(A:A,[1]TDSheet!$A:$AD,30,0)</f>
        <v>#N/A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/>
      <c r="AJ9" s="15"/>
      <c r="AK9" s="15"/>
      <c r="AL9" s="15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1787.694</v>
      </c>
      <c r="D10" s="8">
        <v>1411.5260000000001</v>
      </c>
      <c r="E10" s="8">
        <v>1349.527</v>
      </c>
      <c r="F10" s="8">
        <v>1817.62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1336.105</v>
      </c>
      <c r="J10" s="15">
        <f t="shared" si="10"/>
        <v>13.422000000000025</v>
      </c>
      <c r="K10" s="15">
        <f>VLOOKUP(A:A,[1]TDSheet!$A:$L,12,0)</f>
        <v>400</v>
      </c>
      <c r="L10" s="15">
        <f>VLOOKUP(A:A,[1]TDSheet!$A:$T,20,0)</f>
        <v>200</v>
      </c>
      <c r="M10" s="15"/>
      <c r="N10" s="15"/>
      <c r="O10" s="15"/>
      <c r="P10" s="15"/>
      <c r="Q10" s="17">
        <v>150</v>
      </c>
      <c r="R10" s="17"/>
      <c r="S10" s="15">
        <f t="shared" si="11"/>
        <v>269.90539999999999</v>
      </c>
      <c r="T10" s="17">
        <v>300</v>
      </c>
      <c r="U10" s="18">
        <f t="shared" si="12"/>
        <v>10.624537337896907</v>
      </c>
      <c r="V10" s="15">
        <f t="shared" si="13"/>
        <v>6.7342854200027116</v>
      </c>
      <c r="W10" s="15">
        <v>150</v>
      </c>
      <c r="X10" s="15"/>
      <c r="Y10" s="15">
        <v>300</v>
      </c>
      <c r="Z10" s="15">
        <f>VLOOKUP(A:A,[1]TDSheet!$A:$Y,25,0)</f>
        <v>316.89999999999998</v>
      </c>
      <c r="AA10" s="15">
        <f>VLOOKUP(A:A,[1]TDSheet!$A:$Z,26,0)</f>
        <v>278.49599999999998</v>
      </c>
      <c r="AB10" s="15">
        <f>VLOOKUP(A:A,[1]TDSheet!$A:$AA,27,0)</f>
        <v>295.3272</v>
      </c>
      <c r="AC10" s="15">
        <f>VLOOKUP(A:A,[3]TDSheet!$A:$D,4,0)</f>
        <v>275.017</v>
      </c>
      <c r="AD10" s="15">
        <f>VLOOKUP(A:A,[1]TDSheet!$A:$AC,29,0)</f>
        <v>0</v>
      </c>
      <c r="AE10" s="15">
        <f>VLOOKUP(A:A,[1]TDSheet!$A:$AD,30,0)</f>
        <v>0</v>
      </c>
      <c r="AF10" s="15">
        <f t="shared" si="14"/>
        <v>150</v>
      </c>
      <c r="AG10" s="15">
        <f t="shared" si="15"/>
        <v>0</v>
      </c>
      <c r="AH10" s="15">
        <f t="shared" si="16"/>
        <v>300</v>
      </c>
      <c r="AI10" s="15"/>
      <c r="AJ10" s="15"/>
      <c r="AK10" s="15"/>
      <c r="AL10" s="15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41.387999999999998</v>
      </c>
      <c r="D11" s="8">
        <v>103.892</v>
      </c>
      <c r="E11" s="8">
        <v>38.479999999999997</v>
      </c>
      <c r="F11" s="8">
        <v>103.914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39.886000000000003</v>
      </c>
      <c r="J11" s="15">
        <f t="shared" si="10"/>
        <v>-1.4060000000000059</v>
      </c>
      <c r="K11" s="15">
        <f>VLOOKUP(A:A,[1]TDSheet!$A:$L,12,0)</f>
        <v>0</v>
      </c>
      <c r="L11" s="15">
        <f>VLOOKUP(A:A,[1]TDSheet!$A:$T,20,0)</f>
        <v>0</v>
      </c>
      <c r="M11" s="15"/>
      <c r="N11" s="15"/>
      <c r="O11" s="15"/>
      <c r="P11" s="15"/>
      <c r="Q11" s="17"/>
      <c r="R11" s="17"/>
      <c r="S11" s="15">
        <f t="shared" si="11"/>
        <v>7.6959999999999997</v>
      </c>
      <c r="T11" s="17"/>
      <c r="U11" s="18">
        <f t="shared" si="12"/>
        <v>13.502338877338879</v>
      </c>
      <c r="V11" s="15">
        <f t="shared" si="13"/>
        <v>13.502338877338879</v>
      </c>
      <c r="W11" s="15"/>
      <c r="X11" s="15"/>
      <c r="Y11" s="15"/>
      <c r="Z11" s="15">
        <f>VLOOKUP(A:A,[1]TDSheet!$A:$Y,25,0)</f>
        <v>8.1004000000000005</v>
      </c>
      <c r="AA11" s="15">
        <f>VLOOKUP(A:A,[1]TDSheet!$A:$Z,26,0)</f>
        <v>9.8251999999999988</v>
      </c>
      <c r="AB11" s="15">
        <f>VLOOKUP(A:A,[1]TDSheet!$A:$AA,27,0)</f>
        <v>6.2060000000000004</v>
      </c>
      <c r="AC11" s="15">
        <f>VLOOKUP(A:A,[3]TDSheet!$A:$D,4,0)</f>
        <v>3.9980000000000002</v>
      </c>
      <c r="AD11" s="15">
        <f>VLOOKUP(A:A,[1]TDSheet!$A:$AC,29,0)</f>
        <v>0</v>
      </c>
      <c r="AE11" s="15">
        <f>VLOOKUP(A:A,[1]TDSheet!$A:$AD,30,0)</f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/>
      <c r="AJ11" s="15"/>
      <c r="AK11" s="15"/>
      <c r="AL11" s="15"/>
    </row>
    <row r="12" spans="1:38" s="1" customFormat="1" ht="21.95" customHeight="1" outlineLevel="1" x14ac:dyDescent="0.2">
      <c r="A12" s="7" t="s">
        <v>15</v>
      </c>
      <c r="B12" s="7" t="s">
        <v>9</v>
      </c>
      <c r="C12" s="8">
        <v>128.602</v>
      </c>
      <c r="D12" s="8">
        <v>117.172</v>
      </c>
      <c r="E12" s="8">
        <v>85.832999999999998</v>
      </c>
      <c r="F12" s="8">
        <v>159.941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84.1</v>
      </c>
      <c r="J12" s="15">
        <f t="shared" si="10"/>
        <v>1.7330000000000041</v>
      </c>
      <c r="K12" s="15">
        <f>VLOOKUP(A:A,[1]TDSheet!$A:$L,12,0)</f>
        <v>0</v>
      </c>
      <c r="L12" s="15">
        <f>VLOOKUP(A:A,[1]TDSheet!$A:$T,20,0)</f>
        <v>0</v>
      </c>
      <c r="M12" s="15"/>
      <c r="N12" s="15"/>
      <c r="O12" s="15"/>
      <c r="P12" s="15"/>
      <c r="Q12" s="17">
        <v>20</v>
      </c>
      <c r="R12" s="17"/>
      <c r="S12" s="15">
        <f t="shared" si="11"/>
        <v>17.166599999999999</v>
      </c>
      <c r="T12" s="17"/>
      <c r="U12" s="18">
        <f t="shared" si="12"/>
        <v>10.482040706954203</v>
      </c>
      <c r="V12" s="15">
        <f t="shared" si="13"/>
        <v>9.3169876387869479</v>
      </c>
      <c r="W12" s="15">
        <v>20</v>
      </c>
      <c r="X12" s="15"/>
      <c r="Y12" s="15"/>
      <c r="Z12" s="15">
        <f>VLOOKUP(A:A,[1]TDSheet!$A:$Y,25,0)</f>
        <v>24.755400000000002</v>
      </c>
      <c r="AA12" s="15">
        <f>VLOOKUP(A:A,[1]TDSheet!$A:$Z,26,0)</f>
        <v>24.474</v>
      </c>
      <c r="AB12" s="15">
        <f>VLOOKUP(A:A,[1]TDSheet!$A:$AA,27,0)</f>
        <v>20.969799999999999</v>
      </c>
      <c r="AC12" s="15">
        <f>VLOOKUP(A:A,[3]TDSheet!$A:$D,4,0)</f>
        <v>20.206</v>
      </c>
      <c r="AD12" s="15">
        <f>VLOOKUP(A:A,[1]TDSheet!$A:$AC,29,0)</f>
        <v>0</v>
      </c>
      <c r="AE12" s="15">
        <f>VLOOKUP(A:A,[1]TDSheet!$A:$AD,30,0)</f>
        <v>0</v>
      </c>
      <c r="AF12" s="15">
        <f t="shared" si="14"/>
        <v>20</v>
      </c>
      <c r="AG12" s="15">
        <f t="shared" si="15"/>
        <v>0</v>
      </c>
      <c r="AH12" s="15">
        <f t="shared" si="16"/>
        <v>0</v>
      </c>
      <c r="AI12" s="15"/>
      <c r="AJ12" s="15"/>
      <c r="AK12" s="15"/>
      <c r="AL12" s="15"/>
    </row>
    <row r="13" spans="1:38" s="1" customFormat="1" ht="11.1" customHeight="1" outlineLevel="1" x14ac:dyDescent="0.2">
      <c r="A13" s="7" t="s">
        <v>16</v>
      </c>
      <c r="B13" s="7" t="s">
        <v>9</v>
      </c>
      <c r="C13" s="8">
        <v>605.14400000000001</v>
      </c>
      <c r="D13" s="8">
        <v>569.75400000000002</v>
      </c>
      <c r="E13" s="8">
        <v>497.06299999999999</v>
      </c>
      <c r="F13" s="8">
        <v>664.21299999999997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493.99900000000002</v>
      </c>
      <c r="J13" s="15">
        <f t="shared" si="10"/>
        <v>3.0639999999999645</v>
      </c>
      <c r="K13" s="15">
        <f>VLOOKUP(A:A,[1]TDSheet!$A:$L,12,0)</f>
        <v>250</v>
      </c>
      <c r="L13" s="15">
        <f>VLOOKUP(A:A,[1]TDSheet!$A:$T,20,0)</f>
        <v>0</v>
      </c>
      <c r="M13" s="15"/>
      <c r="N13" s="15"/>
      <c r="O13" s="15"/>
      <c r="P13" s="15"/>
      <c r="Q13" s="17">
        <v>50</v>
      </c>
      <c r="R13" s="17"/>
      <c r="S13" s="15">
        <f t="shared" si="11"/>
        <v>99.412599999999998</v>
      </c>
      <c r="T13" s="17"/>
      <c r="U13" s="18">
        <f t="shared" si="12"/>
        <v>9.6991025282509451</v>
      </c>
      <c r="V13" s="15">
        <f t="shared" si="13"/>
        <v>6.6813764050029878</v>
      </c>
      <c r="W13" s="15">
        <v>50</v>
      </c>
      <c r="X13" s="15"/>
      <c r="Y13" s="15"/>
      <c r="Z13" s="15">
        <f>VLOOKUP(A:A,[1]TDSheet!$A:$Y,25,0)</f>
        <v>117.61500000000001</v>
      </c>
      <c r="AA13" s="15">
        <f>VLOOKUP(A:A,[1]TDSheet!$A:$Z,26,0)</f>
        <v>108.51739999999999</v>
      </c>
      <c r="AB13" s="15">
        <f>VLOOKUP(A:A,[1]TDSheet!$A:$AA,27,0)</f>
        <v>107.50960000000001</v>
      </c>
      <c r="AC13" s="15">
        <f>VLOOKUP(A:A,[3]TDSheet!$A:$D,4,0)</f>
        <v>107.72499999999999</v>
      </c>
      <c r="AD13" s="15">
        <f>VLOOKUP(A:A,[1]TDSheet!$A:$AC,29,0)</f>
        <v>0</v>
      </c>
      <c r="AE13" s="15">
        <f>VLOOKUP(A:A,[1]TDSheet!$A:$AD,30,0)</f>
        <v>0</v>
      </c>
      <c r="AF13" s="15">
        <f t="shared" si="14"/>
        <v>50</v>
      </c>
      <c r="AG13" s="15">
        <f t="shared" si="15"/>
        <v>0</v>
      </c>
      <c r="AH13" s="15">
        <f t="shared" si="16"/>
        <v>0</v>
      </c>
      <c r="AI13" s="15"/>
      <c r="AJ13" s="15"/>
      <c r="AK13" s="15"/>
      <c r="AL13" s="15"/>
    </row>
    <row r="14" spans="1:38" s="1" customFormat="1" ht="11.1" customHeight="1" outlineLevel="1" x14ac:dyDescent="0.2">
      <c r="A14" s="7" t="s">
        <v>17</v>
      </c>
      <c r="B14" s="7" t="s">
        <v>8</v>
      </c>
      <c r="C14" s="8">
        <v>835</v>
      </c>
      <c r="D14" s="8">
        <v>615</v>
      </c>
      <c r="E14" s="8">
        <v>325</v>
      </c>
      <c r="F14" s="8">
        <v>1107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344</v>
      </c>
      <c r="J14" s="15">
        <f t="shared" si="10"/>
        <v>-19</v>
      </c>
      <c r="K14" s="15">
        <f>VLOOKUP(A:A,[1]TDSheet!$A:$L,12,0)</f>
        <v>0</v>
      </c>
      <c r="L14" s="15">
        <f>VLOOKUP(A:A,[1]TDSheet!$A:$T,20,0)</f>
        <v>0</v>
      </c>
      <c r="M14" s="15"/>
      <c r="N14" s="15"/>
      <c r="O14" s="15"/>
      <c r="P14" s="15"/>
      <c r="Q14" s="17"/>
      <c r="R14" s="17"/>
      <c r="S14" s="15">
        <f t="shared" si="11"/>
        <v>65</v>
      </c>
      <c r="T14" s="17"/>
      <c r="U14" s="18">
        <f t="shared" si="12"/>
        <v>17.030769230769231</v>
      </c>
      <c r="V14" s="15">
        <f t="shared" si="13"/>
        <v>17.030769230769231</v>
      </c>
      <c r="W14" s="15"/>
      <c r="X14" s="15"/>
      <c r="Y14" s="15"/>
      <c r="Z14" s="15">
        <f>VLOOKUP(A:A,[1]TDSheet!$A:$Y,25,0)</f>
        <v>111.6</v>
      </c>
      <c r="AA14" s="15">
        <f>VLOOKUP(A:A,[1]TDSheet!$A:$Z,26,0)</f>
        <v>84.8</v>
      </c>
      <c r="AB14" s="15">
        <f>VLOOKUP(A:A,[1]TDSheet!$A:$AA,27,0)</f>
        <v>75</v>
      </c>
      <c r="AC14" s="15">
        <f>VLOOKUP(A:A,[3]TDSheet!$A:$D,4,0)</f>
        <v>42</v>
      </c>
      <c r="AD14" s="15">
        <f>VLOOKUP(A:A,[1]TDSheet!$A:$AC,29,0)</f>
        <v>0</v>
      </c>
      <c r="AE14" s="15">
        <f>VLOOKUP(A:A,[1]TDSheet!$A:$AD,30,0)</f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/>
      <c r="AJ14" s="15"/>
      <c r="AK14" s="15"/>
      <c r="AL14" s="15"/>
    </row>
    <row r="15" spans="1:38" s="1" customFormat="1" ht="11.1" customHeight="1" outlineLevel="1" x14ac:dyDescent="0.2">
      <c r="A15" s="7" t="s">
        <v>18</v>
      </c>
      <c r="B15" s="7" t="s">
        <v>9</v>
      </c>
      <c r="C15" s="8">
        <v>154.87</v>
      </c>
      <c r="D15" s="8">
        <v>23.957999999999998</v>
      </c>
      <c r="E15" s="8">
        <v>102.258</v>
      </c>
      <c r="F15" s="8">
        <v>66.006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105.7</v>
      </c>
      <c r="J15" s="15">
        <f t="shared" si="10"/>
        <v>-3.4420000000000073</v>
      </c>
      <c r="K15" s="15">
        <f>VLOOKUP(A:A,[1]TDSheet!$A:$L,12,0)</f>
        <v>20</v>
      </c>
      <c r="L15" s="15">
        <f>VLOOKUP(A:A,[1]TDSheet!$A:$T,20,0)</f>
        <v>10</v>
      </c>
      <c r="M15" s="15"/>
      <c r="N15" s="15"/>
      <c r="O15" s="15"/>
      <c r="P15" s="15"/>
      <c r="Q15" s="17">
        <v>40</v>
      </c>
      <c r="R15" s="17"/>
      <c r="S15" s="15">
        <f t="shared" si="11"/>
        <v>20.451599999999999</v>
      </c>
      <c r="T15" s="17"/>
      <c r="U15" s="18">
        <f t="shared" si="12"/>
        <v>6.6501398423595219</v>
      </c>
      <c r="V15" s="15">
        <f t="shared" si="13"/>
        <v>3.2274247491638799</v>
      </c>
      <c r="W15" s="15">
        <v>40</v>
      </c>
      <c r="X15" s="15"/>
      <c r="Y15" s="15"/>
      <c r="Z15" s="15">
        <f>VLOOKUP(A:A,[1]TDSheet!$A:$Y,25,0)</f>
        <v>23.369999999999997</v>
      </c>
      <c r="AA15" s="15">
        <f>VLOOKUP(A:A,[1]TDSheet!$A:$Z,26,0)</f>
        <v>32.660000000000004</v>
      </c>
      <c r="AB15" s="15">
        <f>VLOOKUP(A:A,[1]TDSheet!$A:$AA,27,0)</f>
        <v>17.9802</v>
      </c>
      <c r="AC15" s="15">
        <f>VLOOKUP(A:A,[3]TDSheet!$A:$D,4,0)</f>
        <v>48.228000000000002</v>
      </c>
      <c r="AD15" s="15">
        <f>VLOOKUP(A:A,[1]TDSheet!$A:$AC,29,0)</f>
        <v>0</v>
      </c>
      <c r="AE15" s="15">
        <f>VLOOKUP(A:A,[1]TDSheet!$A:$AD,30,0)</f>
        <v>0</v>
      </c>
      <c r="AF15" s="15">
        <f t="shared" si="14"/>
        <v>40</v>
      </c>
      <c r="AG15" s="15">
        <f t="shared" si="15"/>
        <v>0</v>
      </c>
      <c r="AH15" s="15">
        <f t="shared" si="16"/>
        <v>0</v>
      </c>
      <c r="AI15" s="15"/>
      <c r="AJ15" s="15"/>
      <c r="AK15" s="15"/>
      <c r="AL15" s="15"/>
    </row>
    <row r="16" spans="1:38" s="1" customFormat="1" ht="11.1" customHeight="1" outlineLevel="1" x14ac:dyDescent="0.2">
      <c r="A16" s="7" t="s">
        <v>19</v>
      </c>
      <c r="B16" s="7" t="s">
        <v>9</v>
      </c>
      <c r="C16" s="8">
        <v>61.441000000000003</v>
      </c>
      <c r="D16" s="8">
        <v>23.99</v>
      </c>
      <c r="E16" s="8">
        <v>14.944000000000001</v>
      </c>
      <c r="F16" s="8">
        <v>31.375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27</v>
      </c>
      <c r="J16" s="15">
        <f t="shared" si="10"/>
        <v>-12.055999999999999</v>
      </c>
      <c r="K16" s="15">
        <f>VLOOKUP(A:A,[1]TDSheet!$A:$L,12,0)</f>
        <v>0</v>
      </c>
      <c r="L16" s="15">
        <f>VLOOKUP(A:A,[1]TDSheet!$A:$T,20,0)</f>
        <v>10</v>
      </c>
      <c r="M16" s="15"/>
      <c r="N16" s="15"/>
      <c r="O16" s="15"/>
      <c r="P16" s="15"/>
      <c r="Q16" s="17"/>
      <c r="R16" s="17"/>
      <c r="S16" s="15">
        <f t="shared" si="11"/>
        <v>2.9888000000000003</v>
      </c>
      <c r="T16" s="17"/>
      <c r="U16" s="18">
        <f t="shared" si="12"/>
        <v>13.843348501070663</v>
      </c>
      <c r="V16" s="15">
        <f t="shared" si="13"/>
        <v>10.497524089935759</v>
      </c>
      <c r="W16" s="15"/>
      <c r="X16" s="15"/>
      <c r="Y16" s="15"/>
      <c r="Z16" s="15">
        <f>VLOOKUP(A:A,[1]TDSheet!$A:$Y,25,0)</f>
        <v>2.6616</v>
      </c>
      <c r="AA16" s="15">
        <f>VLOOKUP(A:A,[1]TDSheet!$A:$Z,26,0)</f>
        <v>12.0464</v>
      </c>
      <c r="AB16" s="15">
        <f>VLOOKUP(A:A,[1]TDSheet!$A:$AA,27,0)</f>
        <v>6.8903999999999996</v>
      </c>
      <c r="AC16" s="15">
        <f>VLOOKUP(A:A,[3]TDSheet!$A:$D,4,0)</f>
        <v>3.008</v>
      </c>
      <c r="AD16" s="15" t="str">
        <f>VLOOKUP(A:A,[1]TDSheet!$A:$AC,29,0)</f>
        <v>увел</v>
      </c>
      <c r="AE16" s="15">
        <f>VLOOKUP(A:A,[1]TDSheet!$A:$AD,30,0)</f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/>
      <c r="AJ16" s="15"/>
      <c r="AK16" s="15"/>
      <c r="AL16" s="15"/>
    </row>
    <row r="17" spans="1:38" s="1" customFormat="1" ht="11.1" customHeight="1" outlineLevel="1" x14ac:dyDescent="0.2">
      <c r="A17" s="7" t="s">
        <v>20</v>
      </c>
      <c r="B17" s="7" t="s">
        <v>8</v>
      </c>
      <c r="C17" s="8">
        <v>1185</v>
      </c>
      <c r="D17" s="8">
        <v>2030</v>
      </c>
      <c r="E17" s="8">
        <v>716</v>
      </c>
      <c r="F17" s="8">
        <v>2457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766</v>
      </c>
      <c r="J17" s="15">
        <f t="shared" si="10"/>
        <v>-50</v>
      </c>
      <c r="K17" s="15">
        <f>VLOOKUP(A:A,[1]TDSheet!$A:$L,12,0)</f>
        <v>0</v>
      </c>
      <c r="L17" s="15">
        <f>VLOOKUP(A:A,[1]TDSheet!$A:$T,20,0)</f>
        <v>0</v>
      </c>
      <c r="M17" s="15"/>
      <c r="N17" s="15"/>
      <c r="O17" s="15"/>
      <c r="P17" s="15"/>
      <c r="Q17" s="17"/>
      <c r="R17" s="17"/>
      <c r="S17" s="15">
        <f t="shared" si="11"/>
        <v>143.19999999999999</v>
      </c>
      <c r="T17" s="17"/>
      <c r="U17" s="18">
        <f t="shared" si="12"/>
        <v>17.157821229050281</v>
      </c>
      <c r="V17" s="15">
        <f t="shared" si="13"/>
        <v>17.157821229050281</v>
      </c>
      <c r="W17" s="15"/>
      <c r="X17" s="15"/>
      <c r="Y17" s="15"/>
      <c r="Z17" s="15">
        <f>VLOOKUP(A:A,[1]TDSheet!$A:$Y,25,0)</f>
        <v>206.6</v>
      </c>
      <c r="AA17" s="15">
        <f>VLOOKUP(A:A,[1]TDSheet!$A:$Z,26,0)</f>
        <v>171.4</v>
      </c>
      <c r="AB17" s="15">
        <f>VLOOKUP(A:A,[1]TDSheet!$A:$AA,27,0)</f>
        <v>172</v>
      </c>
      <c r="AC17" s="15">
        <f>VLOOKUP(A:A,[3]TDSheet!$A:$D,4,0)</f>
        <v>103</v>
      </c>
      <c r="AD17" s="15">
        <f>VLOOKUP(A:A,[1]TDSheet!$A:$AC,29,0)</f>
        <v>0</v>
      </c>
      <c r="AE17" s="15">
        <f>VLOOKUP(A:A,[1]TDSheet!$A:$AD,30,0)</f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/>
      <c r="AJ17" s="15"/>
      <c r="AK17" s="15"/>
      <c r="AL17" s="15"/>
    </row>
    <row r="18" spans="1:38" s="1" customFormat="1" ht="11.1" customHeight="1" outlineLevel="1" x14ac:dyDescent="0.2">
      <c r="A18" s="7" t="s">
        <v>21</v>
      </c>
      <c r="B18" s="7" t="s">
        <v>9</v>
      </c>
      <c r="C18" s="8">
        <v>968.95100000000002</v>
      </c>
      <c r="D18" s="8">
        <v>1304.0930000000001</v>
      </c>
      <c r="E18" s="8">
        <v>788.92399999999998</v>
      </c>
      <c r="F18" s="8">
        <v>1433.194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787.12199999999996</v>
      </c>
      <c r="J18" s="15">
        <f t="shared" si="10"/>
        <v>1.8020000000000209</v>
      </c>
      <c r="K18" s="15">
        <f>VLOOKUP(A:A,[1]TDSheet!$A:$L,12,0)</f>
        <v>100</v>
      </c>
      <c r="L18" s="15">
        <f>VLOOKUP(A:A,[1]TDSheet!$A:$T,20,0)</f>
        <v>0</v>
      </c>
      <c r="M18" s="15"/>
      <c r="N18" s="15"/>
      <c r="O18" s="15"/>
      <c r="P18" s="15"/>
      <c r="Q18" s="17"/>
      <c r="R18" s="17"/>
      <c r="S18" s="15">
        <f t="shared" si="11"/>
        <v>157.78479999999999</v>
      </c>
      <c r="T18" s="17"/>
      <c r="U18" s="18">
        <f t="shared" si="12"/>
        <v>9.7169942858881218</v>
      </c>
      <c r="V18" s="15">
        <f t="shared" si="13"/>
        <v>9.0832196764200361</v>
      </c>
      <c r="W18" s="15"/>
      <c r="X18" s="15"/>
      <c r="Y18" s="15"/>
      <c r="Z18" s="15">
        <f>VLOOKUP(A:A,[1]TDSheet!$A:$Y,25,0)</f>
        <v>227.6156</v>
      </c>
      <c r="AA18" s="15">
        <f>VLOOKUP(A:A,[1]TDSheet!$A:$Z,26,0)</f>
        <v>241.70140000000001</v>
      </c>
      <c r="AB18" s="15">
        <f>VLOOKUP(A:A,[1]TDSheet!$A:$AA,27,0)</f>
        <v>238.23079999999999</v>
      </c>
      <c r="AC18" s="15">
        <f>VLOOKUP(A:A,[3]TDSheet!$A:$D,4,0)</f>
        <v>226.86600000000001</v>
      </c>
      <c r="AD18" s="15">
        <f>VLOOKUP(A:A,[1]TDSheet!$A:$AC,29,0)</f>
        <v>0</v>
      </c>
      <c r="AE18" s="15">
        <f>VLOOKUP(A:A,[1]TDSheet!$A:$AD,30,0)</f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/>
      <c r="AJ18" s="15"/>
      <c r="AK18" s="15"/>
      <c r="AL18" s="15"/>
    </row>
    <row r="19" spans="1:38" s="1" customFormat="1" ht="11.1" customHeight="1" outlineLevel="1" x14ac:dyDescent="0.2">
      <c r="A19" s="7" t="s">
        <v>22</v>
      </c>
      <c r="B19" s="7" t="s">
        <v>8</v>
      </c>
      <c r="C19" s="8">
        <v>284</v>
      </c>
      <c r="D19" s="8">
        <v>490</v>
      </c>
      <c r="E19" s="8">
        <v>265</v>
      </c>
      <c r="F19" s="8">
        <v>497</v>
      </c>
      <c r="G19" s="1">
        <f>VLOOKUP(A:A,[1]TDSheet!$A:$G,7,0)</f>
        <v>0.15</v>
      </c>
      <c r="H19" s="1">
        <f>VLOOKUP(A:A,[1]TDSheet!$A:$H,8,0)</f>
        <v>60</v>
      </c>
      <c r="I19" s="15">
        <f>VLOOKUP(A:A,[2]TDSheet!$A:$F,6,0)</f>
        <v>282</v>
      </c>
      <c r="J19" s="15">
        <f t="shared" si="10"/>
        <v>-17</v>
      </c>
      <c r="K19" s="15">
        <f>VLOOKUP(A:A,[1]TDSheet!$A:$L,12,0)</f>
        <v>0</v>
      </c>
      <c r="L19" s="15">
        <f>VLOOKUP(A:A,[1]TDSheet!$A:$T,20,0)</f>
        <v>0</v>
      </c>
      <c r="M19" s="15"/>
      <c r="N19" s="15"/>
      <c r="O19" s="15"/>
      <c r="P19" s="15"/>
      <c r="Q19" s="17"/>
      <c r="R19" s="17"/>
      <c r="S19" s="15">
        <f t="shared" si="11"/>
        <v>53</v>
      </c>
      <c r="T19" s="17"/>
      <c r="U19" s="18">
        <f t="shared" si="12"/>
        <v>9.3773584905660385</v>
      </c>
      <c r="V19" s="15">
        <f t="shared" si="13"/>
        <v>9.3773584905660385</v>
      </c>
      <c r="W19" s="15"/>
      <c r="X19" s="15"/>
      <c r="Y19" s="15"/>
      <c r="Z19" s="15">
        <f>VLOOKUP(A:A,[1]TDSheet!$A:$Y,25,0)</f>
        <v>102.4</v>
      </c>
      <c r="AA19" s="15">
        <f>VLOOKUP(A:A,[1]TDSheet!$A:$Z,26,0)</f>
        <v>89.8</v>
      </c>
      <c r="AB19" s="15">
        <f>VLOOKUP(A:A,[1]TDSheet!$A:$AA,27,0)</f>
        <v>78.8</v>
      </c>
      <c r="AC19" s="15">
        <f>VLOOKUP(A:A,[3]TDSheet!$A:$D,4,0)</f>
        <v>39</v>
      </c>
      <c r="AD19" s="15">
        <f>VLOOKUP(A:A,[1]TDSheet!$A:$AC,29,0)</f>
        <v>0</v>
      </c>
      <c r="AE19" s="15">
        <f>VLOOKUP(A:A,[1]TDSheet!$A:$AD,30,0)</f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/>
      <c r="AJ19" s="15"/>
      <c r="AK19" s="15"/>
      <c r="AL19" s="15"/>
    </row>
    <row r="20" spans="1:38" s="1" customFormat="1" ht="11.1" customHeight="1" outlineLevel="1" x14ac:dyDescent="0.2">
      <c r="A20" s="7" t="s">
        <v>23</v>
      </c>
      <c r="B20" s="7" t="s">
        <v>8</v>
      </c>
      <c r="C20" s="8">
        <v>1283</v>
      </c>
      <c r="D20" s="8">
        <v>3683</v>
      </c>
      <c r="E20" s="8">
        <v>1775</v>
      </c>
      <c r="F20" s="8">
        <v>3091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1880</v>
      </c>
      <c r="J20" s="15">
        <f t="shared" si="10"/>
        <v>-105</v>
      </c>
      <c r="K20" s="15">
        <f>VLOOKUP(A:A,[1]TDSheet!$A:$L,12,0)</f>
        <v>400</v>
      </c>
      <c r="L20" s="15">
        <f>VLOOKUP(A:A,[1]TDSheet!$A:$T,20,0)</f>
        <v>400</v>
      </c>
      <c r="M20" s="15"/>
      <c r="N20" s="15"/>
      <c r="O20" s="15"/>
      <c r="P20" s="15"/>
      <c r="Q20" s="17"/>
      <c r="R20" s="17"/>
      <c r="S20" s="15">
        <f t="shared" si="11"/>
        <v>355</v>
      </c>
      <c r="T20" s="17"/>
      <c r="U20" s="18">
        <f t="shared" si="12"/>
        <v>10.960563380281689</v>
      </c>
      <c r="V20" s="15">
        <f t="shared" si="13"/>
        <v>8.7070422535211272</v>
      </c>
      <c r="W20" s="15"/>
      <c r="X20" s="15"/>
      <c r="Y20" s="15"/>
      <c r="Z20" s="15">
        <f>VLOOKUP(A:A,[1]TDSheet!$A:$Y,25,0)</f>
        <v>532.79999999999995</v>
      </c>
      <c r="AA20" s="15">
        <f>VLOOKUP(A:A,[1]TDSheet!$A:$Z,26,0)</f>
        <v>466.6</v>
      </c>
      <c r="AB20" s="15">
        <f>VLOOKUP(A:A,[1]TDSheet!$A:$AA,27,0)</f>
        <v>435.6</v>
      </c>
      <c r="AC20" s="15">
        <f>VLOOKUP(A:A,[3]TDSheet!$A:$D,4,0)</f>
        <v>231</v>
      </c>
      <c r="AD20" s="15">
        <f>VLOOKUP(A:A,[1]TDSheet!$A:$AC,29,0)</f>
        <v>0</v>
      </c>
      <c r="AE20" s="15">
        <f>VLOOKUP(A:A,[1]TDSheet!$A:$AD,30,0)</f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/>
      <c r="AJ20" s="15"/>
      <c r="AK20" s="15"/>
      <c r="AL20" s="15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-55</v>
      </c>
      <c r="D21" s="8">
        <v>411</v>
      </c>
      <c r="E21" s="19">
        <v>84</v>
      </c>
      <c r="F21" s="19">
        <v>260</v>
      </c>
      <c r="G21" s="1">
        <f>VLOOKUP(A:A,[1]TDSheet!$A:$G,7,0)</f>
        <v>0</v>
      </c>
      <c r="H21" s="1">
        <f>VLOOKUP(A:A,[1]TDSheet!$A:$H,8,0)</f>
        <v>120</v>
      </c>
      <c r="I21" s="15">
        <f>VLOOKUP(A:A,[2]TDSheet!$A:$F,6,0)</f>
        <v>183</v>
      </c>
      <c r="J21" s="15">
        <f t="shared" si="10"/>
        <v>-99</v>
      </c>
      <c r="K21" s="15">
        <f>VLOOKUP(A:A,[1]TDSheet!$A:$L,12,0)</f>
        <v>0</v>
      </c>
      <c r="L21" s="15">
        <f>VLOOKUP(A:A,[1]TDSheet!$A:$T,20,0)</f>
        <v>0</v>
      </c>
      <c r="M21" s="15"/>
      <c r="N21" s="15"/>
      <c r="O21" s="15"/>
      <c r="P21" s="15"/>
      <c r="Q21" s="17"/>
      <c r="R21" s="17"/>
      <c r="S21" s="15">
        <f t="shared" si="11"/>
        <v>16.8</v>
      </c>
      <c r="T21" s="17"/>
      <c r="U21" s="18">
        <f t="shared" si="12"/>
        <v>15.476190476190476</v>
      </c>
      <c r="V21" s="15">
        <f t="shared" si="13"/>
        <v>15.476190476190476</v>
      </c>
      <c r="W21" s="15"/>
      <c r="X21" s="15"/>
      <c r="Y21" s="15"/>
      <c r="Z21" s="15">
        <f>VLOOKUP(A:A,[1]TDSheet!$A:$Y,25,0)</f>
        <v>163.19999999999999</v>
      </c>
      <c r="AA21" s="15">
        <f>VLOOKUP(A:A,[1]TDSheet!$A:$Z,26,0)</f>
        <v>151.19999999999999</v>
      </c>
      <c r="AB21" s="15">
        <f>VLOOKUP(A:A,[1]TDSheet!$A:$AA,27,0)</f>
        <v>159</v>
      </c>
      <c r="AC21" s="15">
        <f>VLOOKUP(A:A,[3]TDSheet!$A:$D,4,0)</f>
        <v>76</v>
      </c>
      <c r="AD21" s="15">
        <f>VLOOKUP(A:A,[1]TDSheet!$A:$AC,29,0)</f>
        <v>0</v>
      </c>
      <c r="AE21" s="15">
        <f>VLOOKUP(A:A,[1]TDSheet!$A:$AD,30,0)</f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/>
      <c r="AJ21" s="15"/>
      <c r="AK21" s="15"/>
      <c r="AL21" s="15"/>
    </row>
    <row r="22" spans="1:38" s="1" customFormat="1" ht="11.1" customHeight="1" outlineLevel="1" x14ac:dyDescent="0.2">
      <c r="A22" s="7" t="s">
        <v>25</v>
      </c>
      <c r="B22" s="7" t="s">
        <v>9</v>
      </c>
      <c r="C22" s="8">
        <v>66.760999999999996</v>
      </c>
      <c r="D22" s="8">
        <v>87.61</v>
      </c>
      <c r="E22" s="8">
        <v>37.301000000000002</v>
      </c>
      <c r="F22" s="8">
        <v>113.17</v>
      </c>
      <c r="G22" s="1">
        <f>VLOOKUP(A:A,[1]TDSheet!$A:$G,7,0)</f>
        <v>1</v>
      </c>
      <c r="H22" s="1">
        <f>VLOOKUP(A:A,[1]TDSheet!$A:$H,8,0)</f>
        <v>120</v>
      </c>
      <c r="I22" s="15">
        <f>VLOOKUP(A:A,[2]TDSheet!$A:$F,6,0)</f>
        <v>40.886000000000003</v>
      </c>
      <c r="J22" s="15">
        <f t="shared" si="10"/>
        <v>-3.5850000000000009</v>
      </c>
      <c r="K22" s="15">
        <f>VLOOKUP(A:A,[1]TDSheet!$A:$L,12,0)</f>
        <v>0</v>
      </c>
      <c r="L22" s="15">
        <f>VLOOKUP(A:A,[1]TDSheet!$A:$T,20,0)</f>
        <v>0</v>
      </c>
      <c r="M22" s="15"/>
      <c r="N22" s="15"/>
      <c r="O22" s="15"/>
      <c r="P22" s="15"/>
      <c r="Q22" s="17"/>
      <c r="R22" s="17"/>
      <c r="S22" s="15">
        <f t="shared" si="11"/>
        <v>7.4602000000000004</v>
      </c>
      <c r="T22" s="17"/>
      <c r="U22" s="18">
        <f t="shared" si="12"/>
        <v>15.169834588885015</v>
      </c>
      <c r="V22" s="15">
        <f t="shared" si="13"/>
        <v>15.169834588885015</v>
      </c>
      <c r="W22" s="15"/>
      <c r="X22" s="15"/>
      <c r="Y22" s="15"/>
      <c r="Z22" s="15">
        <f>VLOOKUP(A:A,[1]TDSheet!$A:$Y,25,0)</f>
        <v>15.3428</v>
      </c>
      <c r="AA22" s="15">
        <f>VLOOKUP(A:A,[1]TDSheet!$A:$Z,26,0)</f>
        <v>11.354600000000001</v>
      </c>
      <c r="AB22" s="15">
        <f>VLOOKUP(A:A,[1]TDSheet!$A:$AA,27,0)</f>
        <v>7.9766000000000004</v>
      </c>
      <c r="AC22" s="15">
        <f>VLOOKUP(A:A,[3]TDSheet!$A:$D,4,0)</f>
        <v>3.53</v>
      </c>
      <c r="AD22" s="15">
        <f>VLOOKUP(A:A,[1]TDSheet!$A:$AC,29,0)</f>
        <v>0</v>
      </c>
      <c r="AE22" s="15">
        <f>VLOOKUP(A:A,[1]TDSheet!$A:$AD,30,0)</f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/>
      <c r="AJ22" s="15"/>
      <c r="AK22" s="15"/>
      <c r="AL22" s="15"/>
    </row>
    <row r="23" spans="1:38" s="1" customFormat="1" ht="11.1" customHeight="1" outlineLevel="1" x14ac:dyDescent="0.2">
      <c r="A23" s="7" t="s">
        <v>26</v>
      </c>
      <c r="B23" s="7" t="s">
        <v>9</v>
      </c>
      <c r="C23" s="8">
        <v>264.27499999999998</v>
      </c>
      <c r="D23" s="8">
        <v>266.49400000000003</v>
      </c>
      <c r="E23" s="8">
        <v>233.571</v>
      </c>
      <c r="F23" s="8">
        <v>290.52100000000002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228.7</v>
      </c>
      <c r="J23" s="15">
        <f t="shared" si="10"/>
        <v>4.8710000000000093</v>
      </c>
      <c r="K23" s="15">
        <f>VLOOKUP(A:A,[1]TDSheet!$A:$L,12,0)</f>
        <v>0</v>
      </c>
      <c r="L23" s="15">
        <f>VLOOKUP(A:A,[1]TDSheet!$A:$T,20,0)</f>
        <v>110</v>
      </c>
      <c r="M23" s="15"/>
      <c r="N23" s="15"/>
      <c r="O23" s="15"/>
      <c r="P23" s="15"/>
      <c r="Q23" s="17">
        <v>50</v>
      </c>
      <c r="R23" s="17"/>
      <c r="S23" s="15">
        <f t="shared" si="11"/>
        <v>46.714199999999998</v>
      </c>
      <c r="T23" s="17"/>
      <c r="U23" s="18">
        <f t="shared" si="12"/>
        <v>9.6441981239109307</v>
      </c>
      <c r="V23" s="15">
        <f t="shared" si="13"/>
        <v>6.2191153867560622</v>
      </c>
      <c r="W23" s="15">
        <v>50</v>
      </c>
      <c r="X23" s="15"/>
      <c r="Y23" s="15"/>
      <c r="Z23" s="15">
        <f>VLOOKUP(A:A,[1]TDSheet!$A:$Y,25,0)</f>
        <v>56.075400000000002</v>
      </c>
      <c r="AA23" s="15">
        <f>VLOOKUP(A:A,[1]TDSheet!$A:$Z,26,0)</f>
        <v>54.081600000000002</v>
      </c>
      <c r="AB23" s="15">
        <f>VLOOKUP(A:A,[1]TDSheet!$A:$AA,27,0)</f>
        <v>45.067799999999998</v>
      </c>
      <c r="AC23" s="15">
        <f>VLOOKUP(A:A,[3]TDSheet!$A:$D,4,0)</f>
        <v>55.539000000000001</v>
      </c>
      <c r="AD23" s="15">
        <f>VLOOKUP(A:A,[1]TDSheet!$A:$AC,29,0)</f>
        <v>0</v>
      </c>
      <c r="AE23" s="15">
        <f>VLOOKUP(A:A,[1]TDSheet!$A:$AD,30,0)</f>
        <v>0</v>
      </c>
      <c r="AF23" s="15">
        <f t="shared" si="14"/>
        <v>50</v>
      </c>
      <c r="AG23" s="15">
        <f t="shared" si="15"/>
        <v>0</v>
      </c>
      <c r="AH23" s="15">
        <f t="shared" si="16"/>
        <v>0</v>
      </c>
      <c r="AI23" s="15"/>
      <c r="AJ23" s="15"/>
      <c r="AK23" s="15"/>
      <c r="AL23" s="15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1967</v>
      </c>
      <c r="D24" s="8">
        <v>3042</v>
      </c>
      <c r="E24" s="8">
        <v>1276</v>
      </c>
      <c r="F24" s="8">
        <v>3693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1335</v>
      </c>
      <c r="J24" s="15">
        <f t="shared" si="10"/>
        <v>-59</v>
      </c>
      <c r="K24" s="15">
        <f>VLOOKUP(A:A,[1]TDSheet!$A:$L,12,0)</f>
        <v>0</v>
      </c>
      <c r="L24" s="15">
        <f>VLOOKUP(A:A,[1]TDSheet!$A:$T,20,0)</f>
        <v>0</v>
      </c>
      <c r="M24" s="15"/>
      <c r="N24" s="15"/>
      <c r="O24" s="15"/>
      <c r="P24" s="15"/>
      <c r="Q24" s="17"/>
      <c r="R24" s="17"/>
      <c r="S24" s="15">
        <f t="shared" si="11"/>
        <v>255.2</v>
      </c>
      <c r="T24" s="17"/>
      <c r="U24" s="18">
        <f t="shared" si="12"/>
        <v>14.47100313479624</v>
      </c>
      <c r="V24" s="15">
        <f t="shared" si="13"/>
        <v>14.47100313479624</v>
      </c>
      <c r="W24" s="15"/>
      <c r="X24" s="15"/>
      <c r="Y24" s="15"/>
      <c r="Z24" s="15">
        <f>VLOOKUP(A:A,[1]TDSheet!$A:$Y,25,0)</f>
        <v>298.60000000000002</v>
      </c>
      <c r="AA24" s="15">
        <f>VLOOKUP(A:A,[1]TDSheet!$A:$Z,26,0)</f>
        <v>279.60000000000002</v>
      </c>
      <c r="AB24" s="15">
        <f>VLOOKUP(A:A,[1]TDSheet!$A:$AA,27,0)</f>
        <v>245.8</v>
      </c>
      <c r="AC24" s="15">
        <f>VLOOKUP(A:A,[3]TDSheet!$A:$D,4,0)</f>
        <v>209</v>
      </c>
      <c r="AD24" s="15">
        <f>VLOOKUP(A:A,[1]TDSheet!$A:$AC,29,0)</f>
        <v>0</v>
      </c>
      <c r="AE24" s="15">
        <f>VLOOKUP(A:A,[1]TDSheet!$A:$AD,30,0)</f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/>
      <c r="AJ24" s="15"/>
      <c r="AK24" s="15"/>
      <c r="AL24" s="15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117</v>
      </c>
      <c r="D25" s="8"/>
      <c r="E25" s="8">
        <v>118</v>
      </c>
      <c r="F25" s="8">
        <v>-1</v>
      </c>
      <c r="G25" s="1">
        <f>VLOOKUP(A:A,[1]TDSheet!$A:$G,7,0)</f>
        <v>0</v>
      </c>
      <c r="H25" s="1" t="e">
        <f>VLOOKUP(A:A,[1]TDSheet!$A:$H,8,0)</f>
        <v>#N/A</v>
      </c>
      <c r="I25" s="15">
        <f>VLOOKUP(A:A,[2]TDSheet!$A:$F,6,0)</f>
        <v>633</v>
      </c>
      <c r="J25" s="15">
        <f t="shared" si="10"/>
        <v>-515</v>
      </c>
      <c r="K25" s="15">
        <f>VLOOKUP(A:A,[1]TDSheet!$A:$L,12,0)</f>
        <v>0</v>
      </c>
      <c r="L25" s="15">
        <f>VLOOKUP(A:A,[1]TDSheet!$A:$T,20,0)</f>
        <v>0</v>
      </c>
      <c r="M25" s="15"/>
      <c r="N25" s="15"/>
      <c r="O25" s="15"/>
      <c r="P25" s="15"/>
      <c r="Q25" s="17"/>
      <c r="R25" s="17"/>
      <c r="S25" s="15">
        <f t="shared" si="11"/>
        <v>23.6</v>
      </c>
      <c r="T25" s="17"/>
      <c r="U25" s="18">
        <f t="shared" si="12"/>
        <v>-4.2372881355932202E-2</v>
      </c>
      <c r="V25" s="15">
        <f t="shared" si="13"/>
        <v>-4.2372881355932202E-2</v>
      </c>
      <c r="W25" s="15"/>
      <c r="X25" s="15"/>
      <c r="Y25" s="15"/>
      <c r="Z25" s="15">
        <f>VLOOKUP(A:A,[1]TDSheet!$A:$Y,25,0)</f>
        <v>240.8</v>
      </c>
      <c r="AA25" s="15">
        <f>VLOOKUP(A:A,[1]TDSheet!$A:$Z,26,0)</f>
        <v>225.2</v>
      </c>
      <c r="AB25" s="15">
        <f>VLOOKUP(A:A,[1]TDSheet!$A:$AA,27,0)</f>
        <v>233.2</v>
      </c>
      <c r="AC25" s="15">
        <f>VLOOKUP(A:A,[3]TDSheet!$A:$D,4,0)</f>
        <v>3</v>
      </c>
      <c r="AD25" s="15">
        <f>VLOOKUP(A:A,[1]TDSheet!$A:$AC,29,0)</f>
        <v>0</v>
      </c>
      <c r="AE25" s="15">
        <f>VLOOKUP(A:A,[1]TDSheet!$A:$AD,30,0)</f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/>
      <c r="AJ25" s="15"/>
      <c r="AK25" s="15"/>
      <c r="AL25" s="15"/>
    </row>
    <row r="26" spans="1:38" s="1" customFormat="1" ht="11.1" customHeight="1" outlineLevel="1" x14ac:dyDescent="0.2">
      <c r="A26" s="7" t="s">
        <v>96</v>
      </c>
      <c r="B26" s="7" t="s">
        <v>9</v>
      </c>
      <c r="C26" s="8">
        <v>38.866999999999997</v>
      </c>
      <c r="D26" s="8"/>
      <c r="E26" s="8">
        <v>4.0170000000000003</v>
      </c>
      <c r="F26" s="8">
        <v>34.85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3.9</v>
      </c>
      <c r="J26" s="15">
        <f t="shared" si="10"/>
        <v>0.11700000000000044</v>
      </c>
      <c r="K26" s="15">
        <f>VLOOKUP(A:A,[1]TDSheet!$A:$L,12,0)</f>
        <v>0</v>
      </c>
      <c r="L26" s="15">
        <f>VLOOKUP(A:A,[1]TDSheet!$A:$T,20,0)</f>
        <v>0</v>
      </c>
      <c r="M26" s="15"/>
      <c r="N26" s="15"/>
      <c r="O26" s="15"/>
      <c r="P26" s="15"/>
      <c r="Q26" s="17"/>
      <c r="R26" s="17"/>
      <c r="S26" s="15">
        <f t="shared" si="11"/>
        <v>0.80340000000000011</v>
      </c>
      <c r="T26" s="17"/>
      <c r="U26" s="18">
        <f t="shared" si="12"/>
        <v>43.378142892705995</v>
      </c>
      <c r="V26" s="15">
        <f t="shared" si="13"/>
        <v>43.378142892705995</v>
      </c>
      <c r="W26" s="15"/>
      <c r="X26" s="15"/>
      <c r="Y26" s="15"/>
      <c r="Z26" s="15">
        <f>VLOOKUP(A:A,[1]TDSheet!$A:$Y,25,0)</f>
        <v>0</v>
      </c>
      <c r="AA26" s="15">
        <f>VLOOKUP(A:A,[1]TDSheet!$A:$Z,26,0)</f>
        <v>0</v>
      </c>
      <c r="AB26" s="15">
        <f>VLOOKUP(A:A,[1]TDSheet!$A:$AA,27,0)</f>
        <v>4.5752000000000006</v>
      </c>
      <c r="AC26" s="15">
        <v>0</v>
      </c>
      <c r="AD26" s="15" t="str">
        <f>VLOOKUP(A:A,[1]TDSheet!$A:$AC,29,0)</f>
        <v>увел</v>
      </c>
      <c r="AE26" s="15" t="e">
        <f>VLOOKUP(A:A,[1]TDSheet!$A:$AD,30,0)</f>
        <v>#N/A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/>
      <c r="AJ26" s="15"/>
      <c r="AK26" s="15"/>
      <c r="AL26" s="15"/>
    </row>
    <row r="27" spans="1:38" s="1" customFormat="1" ht="11.1" customHeight="1" outlineLevel="1" x14ac:dyDescent="0.2">
      <c r="A27" s="7" t="s">
        <v>29</v>
      </c>
      <c r="B27" s="7" t="s">
        <v>8</v>
      </c>
      <c r="C27" s="8">
        <v>579</v>
      </c>
      <c r="D27" s="8">
        <v>814</v>
      </c>
      <c r="E27" s="8">
        <v>537</v>
      </c>
      <c r="F27" s="8">
        <v>841</v>
      </c>
      <c r="G27" s="1">
        <f>VLOOKUP(A:A,[1]TDSheet!$A:$G,7,0)</f>
        <v>0.09</v>
      </c>
      <c r="H27" s="1" t="e">
        <f>VLOOKUP(A:A,[1]TDSheet!$A:$H,8,0)</f>
        <v>#N/A</v>
      </c>
      <c r="I27" s="15">
        <f>VLOOKUP(A:A,[2]TDSheet!$A:$F,6,0)</f>
        <v>543</v>
      </c>
      <c r="J27" s="15">
        <f t="shared" si="10"/>
        <v>-6</v>
      </c>
      <c r="K27" s="15">
        <f>VLOOKUP(A:A,[1]TDSheet!$A:$L,12,0)</f>
        <v>40</v>
      </c>
      <c r="L27" s="15">
        <f>VLOOKUP(A:A,[1]TDSheet!$A:$T,20,0)</f>
        <v>120</v>
      </c>
      <c r="M27" s="15"/>
      <c r="N27" s="15"/>
      <c r="O27" s="15"/>
      <c r="P27" s="15"/>
      <c r="Q27" s="17"/>
      <c r="R27" s="17"/>
      <c r="S27" s="15">
        <f t="shared" si="11"/>
        <v>107.4</v>
      </c>
      <c r="T27" s="17"/>
      <c r="U27" s="18">
        <f t="shared" si="12"/>
        <v>9.3202979515828677</v>
      </c>
      <c r="V27" s="15">
        <f t="shared" si="13"/>
        <v>7.8305400372439475</v>
      </c>
      <c r="W27" s="15"/>
      <c r="X27" s="15"/>
      <c r="Y27" s="15"/>
      <c r="Z27" s="15">
        <f>VLOOKUP(A:A,[1]TDSheet!$A:$Y,25,0)</f>
        <v>140.4</v>
      </c>
      <c r="AA27" s="15">
        <f>VLOOKUP(A:A,[1]TDSheet!$A:$Z,26,0)</f>
        <v>159.6</v>
      </c>
      <c r="AB27" s="15">
        <f>VLOOKUP(A:A,[1]TDSheet!$A:$AA,27,0)</f>
        <v>165</v>
      </c>
      <c r="AC27" s="15">
        <f>VLOOKUP(A:A,[3]TDSheet!$A:$D,4,0)</f>
        <v>85</v>
      </c>
      <c r="AD27" s="15">
        <f>VLOOKUP(A:A,[1]TDSheet!$A:$AC,29,0)</f>
        <v>0</v>
      </c>
      <c r="AE27" s="15">
        <f>VLOOKUP(A:A,[1]TDSheet!$A:$AD,30,0)</f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/>
      <c r="AJ27" s="15"/>
      <c r="AK27" s="15"/>
      <c r="AL27" s="15"/>
    </row>
    <row r="28" spans="1:38" s="1" customFormat="1" ht="11.1" customHeight="1" outlineLevel="1" x14ac:dyDescent="0.2">
      <c r="A28" s="7" t="s">
        <v>30</v>
      </c>
      <c r="B28" s="7" t="s">
        <v>8</v>
      </c>
      <c r="C28" s="8">
        <v>432</v>
      </c>
      <c r="D28" s="8">
        <v>491</v>
      </c>
      <c r="E28" s="8">
        <v>434</v>
      </c>
      <c r="F28" s="8">
        <v>468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464</v>
      </c>
      <c r="J28" s="15">
        <f t="shared" si="10"/>
        <v>-30</v>
      </c>
      <c r="K28" s="15">
        <f>VLOOKUP(A:A,[1]TDSheet!$A:$L,12,0)</f>
        <v>40</v>
      </c>
      <c r="L28" s="15">
        <f>VLOOKUP(A:A,[1]TDSheet!$A:$T,20,0)</f>
        <v>240</v>
      </c>
      <c r="M28" s="15"/>
      <c r="N28" s="15"/>
      <c r="O28" s="15"/>
      <c r="P28" s="15"/>
      <c r="Q28" s="17">
        <v>80</v>
      </c>
      <c r="R28" s="17"/>
      <c r="S28" s="15">
        <f t="shared" si="11"/>
        <v>86.8</v>
      </c>
      <c r="T28" s="17"/>
      <c r="U28" s="18">
        <f t="shared" si="12"/>
        <v>9.5391705069124431</v>
      </c>
      <c r="V28" s="15">
        <f t="shared" si="13"/>
        <v>5.3917050691244244</v>
      </c>
      <c r="W28" s="15">
        <v>80</v>
      </c>
      <c r="X28" s="15"/>
      <c r="Y28" s="15"/>
      <c r="Z28" s="15">
        <f>VLOOKUP(A:A,[1]TDSheet!$A:$Y,25,0)</f>
        <v>133.80000000000001</v>
      </c>
      <c r="AA28" s="15">
        <f>VLOOKUP(A:A,[1]TDSheet!$A:$Z,26,0)</f>
        <v>119.4</v>
      </c>
      <c r="AB28" s="15">
        <f>VLOOKUP(A:A,[1]TDSheet!$A:$AA,27,0)</f>
        <v>106.2</v>
      </c>
      <c r="AC28" s="15">
        <f>VLOOKUP(A:A,[3]TDSheet!$A:$D,4,0)</f>
        <v>73</v>
      </c>
      <c r="AD28" s="15">
        <f>VLOOKUP(A:A,[1]TDSheet!$A:$AC,29,0)</f>
        <v>0</v>
      </c>
      <c r="AE28" s="15">
        <f>VLOOKUP(A:A,[1]TDSheet!$A:$AD,30,0)</f>
        <v>0</v>
      </c>
      <c r="AF28" s="15">
        <f t="shared" si="14"/>
        <v>7.1999999999999993</v>
      </c>
      <c r="AG28" s="15">
        <f t="shared" si="15"/>
        <v>0</v>
      </c>
      <c r="AH28" s="15">
        <f t="shared" si="16"/>
        <v>0</v>
      </c>
      <c r="AI28" s="15"/>
      <c r="AJ28" s="15"/>
      <c r="AK28" s="15"/>
      <c r="AL28" s="15"/>
    </row>
    <row r="29" spans="1:38" s="1" customFormat="1" ht="11.1" customHeight="1" outlineLevel="1" x14ac:dyDescent="0.2">
      <c r="A29" s="7" t="s">
        <v>31</v>
      </c>
      <c r="B29" s="7" t="s">
        <v>8</v>
      </c>
      <c r="C29" s="8">
        <v>109</v>
      </c>
      <c r="D29" s="8">
        <v>160</v>
      </c>
      <c r="E29" s="8">
        <v>92</v>
      </c>
      <c r="F29" s="8">
        <v>177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92</v>
      </c>
      <c r="J29" s="15">
        <f t="shared" si="10"/>
        <v>0</v>
      </c>
      <c r="K29" s="15">
        <f>VLOOKUP(A:A,[1]TDSheet!$A:$L,12,0)</f>
        <v>0</v>
      </c>
      <c r="L29" s="15">
        <f>VLOOKUP(A:A,[1]TDSheet!$A:$T,20,0)</f>
        <v>0</v>
      </c>
      <c r="M29" s="15"/>
      <c r="N29" s="15"/>
      <c r="O29" s="15"/>
      <c r="P29" s="15"/>
      <c r="Q29" s="17"/>
      <c r="R29" s="17"/>
      <c r="S29" s="15">
        <f t="shared" si="11"/>
        <v>18.399999999999999</v>
      </c>
      <c r="T29" s="17"/>
      <c r="U29" s="18">
        <f t="shared" si="12"/>
        <v>9.6195652173913047</v>
      </c>
      <c r="V29" s="15">
        <f t="shared" si="13"/>
        <v>9.6195652173913047</v>
      </c>
      <c r="W29" s="15"/>
      <c r="X29" s="15"/>
      <c r="Y29" s="15"/>
      <c r="Z29" s="15">
        <f>VLOOKUP(A:A,[1]TDSheet!$A:$Y,25,0)</f>
        <v>16.600000000000001</v>
      </c>
      <c r="AA29" s="15">
        <f>VLOOKUP(A:A,[1]TDSheet!$A:$Z,26,0)</f>
        <v>27.4</v>
      </c>
      <c r="AB29" s="15">
        <f>VLOOKUP(A:A,[1]TDSheet!$A:$AA,27,0)</f>
        <v>25</v>
      </c>
      <c r="AC29" s="15">
        <f>VLOOKUP(A:A,[3]TDSheet!$A:$D,4,0)</f>
        <v>19</v>
      </c>
      <c r="AD29" s="15">
        <f>VLOOKUP(A:A,[1]TDSheet!$A:$AC,29,0)</f>
        <v>0</v>
      </c>
      <c r="AE29" s="15">
        <f>VLOOKUP(A:A,[1]TDSheet!$A:$AD,30,0)</f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/>
      <c r="AJ29" s="15"/>
      <c r="AK29" s="15"/>
      <c r="AL29" s="15"/>
    </row>
    <row r="30" spans="1:38" s="1" customFormat="1" ht="11.1" customHeight="1" outlineLevel="1" x14ac:dyDescent="0.2">
      <c r="A30" s="7" t="s">
        <v>32</v>
      </c>
      <c r="B30" s="7" t="s">
        <v>8</v>
      </c>
      <c r="C30" s="8">
        <v>673</v>
      </c>
      <c r="D30" s="8">
        <v>1117</v>
      </c>
      <c r="E30" s="8">
        <v>632</v>
      </c>
      <c r="F30" s="8">
        <v>1113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677</v>
      </c>
      <c r="J30" s="15">
        <f t="shared" si="10"/>
        <v>-45</v>
      </c>
      <c r="K30" s="15">
        <f>VLOOKUP(A:A,[1]TDSheet!$A:$L,12,0)</f>
        <v>80</v>
      </c>
      <c r="L30" s="15">
        <f>VLOOKUP(A:A,[1]TDSheet!$A:$T,20,0)</f>
        <v>0</v>
      </c>
      <c r="M30" s="15"/>
      <c r="N30" s="15"/>
      <c r="O30" s="15"/>
      <c r="P30" s="15"/>
      <c r="Q30" s="17"/>
      <c r="R30" s="17"/>
      <c r="S30" s="15">
        <f t="shared" si="11"/>
        <v>126.4</v>
      </c>
      <c r="T30" s="17"/>
      <c r="U30" s="18">
        <f t="shared" si="12"/>
        <v>9.4382911392405067</v>
      </c>
      <c r="V30" s="15">
        <f t="shared" si="13"/>
        <v>8.8053797468354418</v>
      </c>
      <c r="W30" s="15"/>
      <c r="X30" s="15"/>
      <c r="Y30" s="15"/>
      <c r="Z30" s="15">
        <f>VLOOKUP(A:A,[1]TDSheet!$A:$Y,25,0)</f>
        <v>158</v>
      </c>
      <c r="AA30" s="15">
        <f>VLOOKUP(A:A,[1]TDSheet!$A:$Z,26,0)</f>
        <v>190</v>
      </c>
      <c r="AB30" s="15">
        <f>VLOOKUP(A:A,[1]TDSheet!$A:$AA,27,0)</f>
        <v>166.8</v>
      </c>
      <c r="AC30" s="15">
        <f>VLOOKUP(A:A,[3]TDSheet!$A:$D,4,0)</f>
        <v>122</v>
      </c>
      <c r="AD30" s="15">
        <f>VLOOKUP(A:A,[1]TDSheet!$A:$AC,29,0)</f>
        <v>0</v>
      </c>
      <c r="AE30" s="15">
        <f>VLOOKUP(A:A,[1]TDSheet!$A:$AD,30,0)</f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/>
      <c r="AJ30" s="15"/>
      <c r="AK30" s="15"/>
      <c r="AL30" s="15"/>
    </row>
    <row r="31" spans="1:38" s="1" customFormat="1" ht="11.1" customHeight="1" outlineLevel="1" x14ac:dyDescent="0.2">
      <c r="A31" s="7" t="s">
        <v>33</v>
      </c>
      <c r="B31" s="7" t="s">
        <v>8</v>
      </c>
      <c r="C31" s="8">
        <v>421</v>
      </c>
      <c r="D31" s="8">
        <v>968</v>
      </c>
      <c r="E31" s="8">
        <v>504</v>
      </c>
      <c r="F31" s="8">
        <v>855</v>
      </c>
      <c r="G31" s="1">
        <f>VLOOKUP(A:A,[1]TDSheet!$A:$G,7,0)</f>
        <v>0.15</v>
      </c>
      <c r="H31" s="1" t="e">
        <f>VLOOKUP(A:A,[1]TDSheet!$A:$H,8,0)</f>
        <v>#N/A</v>
      </c>
      <c r="I31" s="15">
        <f>VLOOKUP(A:A,[2]TDSheet!$A:$F,6,0)</f>
        <v>544</v>
      </c>
      <c r="J31" s="15">
        <f t="shared" si="10"/>
        <v>-40</v>
      </c>
      <c r="K31" s="15">
        <f>VLOOKUP(A:A,[1]TDSheet!$A:$L,12,0)</f>
        <v>80</v>
      </c>
      <c r="L31" s="15">
        <f>VLOOKUP(A:A,[1]TDSheet!$A:$T,20,0)</f>
        <v>0</v>
      </c>
      <c r="M31" s="15"/>
      <c r="N31" s="15"/>
      <c r="O31" s="15"/>
      <c r="P31" s="15"/>
      <c r="Q31" s="17"/>
      <c r="R31" s="17"/>
      <c r="S31" s="15">
        <f t="shared" si="11"/>
        <v>100.8</v>
      </c>
      <c r="T31" s="17"/>
      <c r="U31" s="18">
        <f t="shared" si="12"/>
        <v>9.2757936507936503</v>
      </c>
      <c r="V31" s="15">
        <f t="shared" si="13"/>
        <v>8.4821428571428577</v>
      </c>
      <c r="W31" s="15"/>
      <c r="X31" s="15"/>
      <c r="Y31" s="15"/>
      <c r="Z31" s="15">
        <f>VLOOKUP(A:A,[1]TDSheet!$A:$Y,25,0)</f>
        <v>176.6</v>
      </c>
      <c r="AA31" s="15">
        <f>VLOOKUP(A:A,[1]TDSheet!$A:$Z,26,0)</f>
        <v>145.4</v>
      </c>
      <c r="AB31" s="15">
        <f>VLOOKUP(A:A,[1]TDSheet!$A:$AA,27,0)</f>
        <v>145.6</v>
      </c>
      <c r="AC31" s="15">
        <f>VLOOKUP(A:A,[3]TDSheet!$A:$D,4,0)</f>
        <v>99</v>
      </c>
      <c r="AD31" s="15">
        <f>VLOOKUP(A:A,[1]TDSheet!$A:$AC,29,0)</f>
        <v>0</v>
      </c>
      <c r="AE31" s="15">
        <f>VLOOKUP(A:A,[1]TDSheet!$A:$AD,30,0)</f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/>
      <c r="AJ31" s="15"/>
      <c r="AK31" s="15"/>
      <c r="AL31" s="15"/>
    </row>
    <row r="32" spans="1:38" s="1" customFormat="1" ht="11.1" customHeight="1" outlineLevel="1" x14ac:dyDescent="0.2">
      <c r="A32" s="7" t="s">
        <v>34</v>
      </c>
      <c r="B32" s="7" t="s">
        <v>9</v>
      </c>
      <c r="C32" s="8">
        <v>489.42599999999999</v>
      </c>
      <c r="D32" s="8">
        <v>554.51099999999997</v>
      </c>
      <c r="E32" s="8">
        <v>430.42700000000002</v>
      </c>
      <c r="F32" s="8">
        <v>596.322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421.7</v>
      </c>
      <c r="J32" s="15">
        <f t="shared" si="10"/>
        <v>8.7270000000000323</v>
      </c>
      <c r="K32" s="15">
        <f>VLOOKUP(A:A,[1]TDSheet!$A:$L,12,0)</f>
        <v>50</v>
      </c>
      <c r="L32" s="15">
        <f>VLOOKUP(A:A,[1]TDSheet!$A:$T,20,0)</f>
        <v>200</v>
      </c>
      <c r="M32" s="15"/>
      <c r="N32" s="15"/>
      <c r="O32" s="15"/>
      <c r="P32" s="15"/>
      <c r="Q32" s="17"/>
      <c r="R32" s="17"/>
      <c r="S32" s="15">
        <f t="shared" si="11"/>
        <v>86.085400000000007</v>
      </c>
      <c r="T32" s="17"/>
      <c r="U32" s="18">
        <f t="shared" si="12"/>
        <v>9.8311908871887681</v>
      </c>
      <c r="V32" s="15">
        <f t="shared" si="13"/>
        <v>6.9270979748017663</v>
      </c>
      <c r="W32" s="15"/>
      <c r="X32" s="15"/>
      <c r="Y32" s="15"/>
      <c r="Z32" s="15">
        <f>VLOOKUP(A:A,[1]TDSheet!$A:$Y,25,0)</f>
        <v>99.736000000000004</v>
      </c>
      <c r="AA32" s="15">
        <f>VLOOKUP(A:A,[1]TDSheet!$A:$Z,26,0)</f>
        <v>99.17580000000001</v>
      </c>
      <c r="AB32" s="15">
        <f>VLOOKUP(A:A,[1]TDSheet!$A:$AA,27,0)</f>
        <v>89.707399999999993</v>
      </c>
      <c r="AC32" s="15">
        <f>VLOOKUP(A:A,[3]TDSheet!$A:$D,4,0)</f>
        <v>65.034999999999997</v>
      </c>
      <c r="AD32" s="15">
        <f>VLOOKUP(A:A,[1]TDSheet!$A:$AC,29,0)</f>
        <v>0</v>
      </c>
      <c r="AE32" s="15">
        <f>VLOOKUP(A:A,[1]TDSheet!$A:$AD,30,0)</f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/>
      <c r="AJ32" s="15"/>
      <c r="AK32" s="15"/>
      <c r="AL32" s="15"/>
    </row>
    <row r="33" spans="1:38" s="1" customFormat="1" ht="11.1" customHeight="1" outlineLevel="1" x14ac:dyDescent="0.2">
      <c r="A33" s="7" t="s">
        <v>35</v>
      </c>
      <c r="B33" s="7" t="s">
        <v>8</v>
      </c>
      <c r="C33" s="8">
        <v>79</v>
      </c>
      <c r="D33" s="8">
        <v>85</v>
      </c>
      <c r="E33" s="8">
        <v>62</v>
      </c>
      <c r="F33" s="8">
        <v>92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71</v>
      </c>
      <c r="J33" s="15">
        <f t="shared" si="10"/>
        <v>-9</v>
      </c>
      <c r="K33" s="15">
        <f>VLOOKUP(A:A,[1]TDSheet!$A:$L,12,0)</f>
        <v>0</v>
      </c>
      <c r="L33" s="15">
        <f>VLOOKUP(A:A,[1]TDSheet!$A:$T,20,0)</f>
        <v>40</v>
      </c>
      <c r="M33" s="15"/>
      <c r="N33" s="15"/>
      <c r="O33" s="15"/>
      <c r="P33" s="15"/>
      <c r="Q33" s="17"/>
      <c r="R33" s="17"/>
      <c r="S33" s="15">
        <f t="shared" si="11"/>
        <v>12.4</v>
      </c>
      <c r="T33" s="17"/>
      <c r="U33" s="18">
        <f t="shared" si="12"/>
        <v>10.64516129032258</v>
      </c>
      <c r="V33" s="15">
        <f t="shared" si="13"/>
        <v>7.419354838709677</v>
      </c>
      <c r="W33" s="15"/>
      <c r="X33" s="15"/>
      <c r="Y33" s="15"/>
      <c r="Z33" s="15">
        <f>VLOOKUP(A:A,[1]TDSheet!$A:$Y,25,0)</f>
        <v>18.399999999999999</v>
      </c>
      <c r="AA33" s="15">
        <f>VLOOKUP(A:A,[1]TDSheet!$A:$Z,26,0)</f>
        <v>13.6</v>
      </c>
      <c r="AB33" s="15">
        <f>VLOOKUP(A:A,[1]TDSheet!$A:$AA,27,0)</f>
        <v>13.8</v>
      </c>
      <c r="AC33" s="15">
        <f>VLOOKUP(A:A,[3]TDSheet!$A:$D,4,0)</f>
        <v>2</v>
      </c>
      <c r="AD33" s="15">
        <f>VLOOKUP(A:A,[1]TDSheet!$A:$AC,29,0)</f>
        <v>0</v>
      </c>
      <c r="AE33" s="15">
        <f>VLOOKUP(A:A,[1]TDSheet!$A:$AD,30,0)</f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/>
      <c r="AJ33" s="15"/>
      <c r="AK33" s="15"/>
      <c r="AL33" s="15"/>
    </row>
    <row r="34" spans="1:38" s="1" customFormat="1" ht="11.1" customHeight="1" outlineLevel="1" x14ac:dyDescent="0.2">
      <c r="A34" s="7" t="s">
        <v>36</v>
      </c>
      <c r="B34" s="7" t="s">
        <v>8</v>
      </c>
      <c r="C34" s="8">
        <v>1211</v>
      </c>
      <c r="D34" s="8">
        <v>2210</v>
      </c>
      <c r="E34" s="8">
        <v>1328</v>
      </c>
      <c r="F34" s="8">
        <v>2045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1375</v>
      </c>
      <c r="J34" s="15">
        <f t="shared" si="10"/>
        <v>-47</v>
      </c>
      <c r="K34" s="15">
        <f>VLOOKUP(A:A,[1]TDSheet!$A:$L,12,0)</f>
        <v>200</v>
      </c>
      <c r="L34" s="15">
        <f>VLOOKUP(A:A,[1]TDSheet!$A:$T,20,0)</f>
        <v>400</v>
      </c>
      <c r="M34" s="15"/>
      <c r="N34" s="15"/>
      <c r="O34" s="15"/>
      <c r="P34" s="15"/>
      <c r="Q34" s="17"/>
      <c r="R34" s="17"/>
      <c r="S34" s="15">
        <f t="shared" si="11"/>
        <v>265.60000000000002</v>
      </c>
      <c r="T34" s="17"/>
      <c r="U34" s="18">
        <f t="shared" si="12"/>
        <v>9.9585843373493965</v>
      </c>
      <c r="V34" s="15">
        <f t="shared" si="13"/>
        <v>7.6995481927710836</v>
      </c>
      <c r="W34" s="15"/>
      <c r="X34" s="15"/>
      <c r="Y34" s="15"/>
      <c r="Z34" s="15">
        <f>VLOOKUP(A:A,[1]TDSheet!$A:$Y,25,0)</f>
        <v>323.39999999999998</v>
      </c>
      <c r="AA34" s="15">
        <f>VLOOKUP(A:A,[1]TDSheet!$A:$Z,26,0)</f>
        <v>303.8</v>
      </c>
      <c r="AB34" s="15">
        <f>VLOOKUP(A:A,[1]TDSheet!$A:$AA,27,0)</f>
        <v>302</v>
      </c>
      <c r="AC34" s="15">
        <f>VLOOKUP(A:A,[3]TDSheet!$A:$D,4,0)</f>
        <v>243</v>
      </c>
      <c r="AD34" s="15">
        <f>VLOOKUP(A:A,[1]TDSheet!$A:$AC,29,0)</f>
        <v>0</v>
      </c>
      <c r="AE34" s="15">
        <f>VLOOKUP(A:A,[1]TDSheet!$A:$AD,30,0)</f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/>
      <c r="AJ34" s="15"/>
      <c r="AK34" s="15"/>
      <c r="AL34" s="15"/>
    </row>
    <row r="35" spans="1:38" s="1" customFormat="1" ht="11.1" customHeight="1" outlineLevel="1" x14ac:dyDescent="0.2">
      <c r="A35" s="7" t="s">
        <v>37</v>
      </c>
      <c r="B35" s="7" t="s">
        <v>8</v>
      </c>
      <c r="C35" s="8">
        <v>2440</v>
      </c>
      <c r="D35" s="8">
        <v>7091</v>
      </c>
      <c r="E35" s="8">
        <v>3480</v>
      </c>
      <c r="F35" s="8">
        <v>5959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3574</v>
      </c>
      <c r="J35" s="15">
        <f t="shared" si="10"/>
        <v>-94</v>
      </c>
      <c r="K35" s="15">
        <f>VLOOKUP(A:A,[1]TDSheet!$A:$L,12,0)</f>
        <v>1200</v>
      </c>
      <c r="L35" s="15">
        <f>VLOOKUP(A:A,[1]TDSheet!$A:$T,20,0)</f>
        <v>0</v>
      </c>
      <c r="M35" s="15"/>
      <c r="N35" s="15"/>
      <c r="O35" s="15"/>
      <c r="P35" s="15"/>
      <c r="Q35" s="17"/>
      <c r="R35" s="17"/>
      <c r="S35" s="15">
        <f t="shared" si="11"/>
        <v>696</v>
      </c>
      <c r="T35" s="17"/>
      <c r="U35" s="18">
        <f t="shared" si="12"/>
        <v>10.285919540229886</v>
      </c>
      <c r="V35" s="15">
        <f t="shared" si="13"/>
        <v>8.5617816091954015</v>
      </c>
      <c r="W35" s="15"/>
      <c r="X35" s="15"/>
      <c r="Y35" s="15"/>
      <c r="Z35" s="15">
        <f>VLOOKUP(A:A,[1]TDSheet!$A:$Y,25,0)</f>
        <v>882.2</v>
      </c>
      <c r="AA35" s="15">
        <f>VLOOKUP(A:A,[1]TDSheet!$A:$Z,26,0)</f>
        <v>793</v>
      </c>
      <c r="AB35" s="15">
        <f>VLOOKUP(A:A,[1]TDSheet!$A:$AA,27,0)</f>
        <v>762.4</v>
      </c>
      <c r="AC35" s="15">
        <f>VLOOKUP(A:A,[3]TDSheet!$A:$D,4,0)</f>
        <v>721</v>
      </c>
      <c r="AD35" s="15">
        <f>VLOOKUP(A:A,[1]TDSheet!$A:$AC,29,0)</f>
        <v>0</v>
      </c>
      <c r="AE35" s="15">
        <f>VLOOKUP(A:A,[1]TDSheet!$A:$AD,30,0)</f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/>
      <c r="AJ35" s="15"/>
      <c r="AK35" s="15"/>
      <c r="AL35" s="15"/>
    </row>
    <row r="36" spans="1:38" s="1" customFormat="1" ht="11.1" customHeight="1" outlineLevel="1" x14ac:dyDescent="0.2">
      <c r="A36" s="7" t="s">
        <v>38</v>
      </c>
      <c r="B36" s="7" t="s">
        <v>8</v>
      </c>
      <c r="C36" s="8">
        <v>263</v>
      </c>
      <c r="D36" s="8">
        <v>352</v>
      </c>
      <c r="E36" s="8">
        <v>262</v>
      </c>
      <c r="F36" s="8">
        <v>321</v>
      </c>
      <c r="G36" s="1">
        <f>VLOOKUP(A:A,[1]TDSheet!$A:$G,7,0)</f>
        <v>0.5</v>
      </c>
      <c r="H36" s="1" t="e">
        <f>VLOOKUP(A:A,[1]TDSheet!$A:$H,8,0)</f>
        <v>#N/A</v>
      </c>
      <c r="I36" s="15">
        <f>VLOOKUP(A:A,[2]TDSheet!$A:$F,6,0)</f>
        <v>303</v>
      </c>
      <c r="J36" s="15">
        <f t="shared" si="10"/>
        <v>-41</v>
      </c>
      <c r="K36" s="15">
        <f>VLOOKUP(A:A,[1]TDSheet!$A:$L,12,0)</f>
        <v>40</v>
      </c>
      <c r="L36" s="15">
        <f>VLOOKUP(A:A,[1]TDSheet!$A:$T,20,0)</f>
        <v>40</v>
      </c>
      <c r="M36" s="15"/>
      <c r="N36" s="15"/>
      <c r="O36" s="15"/>
      <c r="P36" s="15"/>
      <c r="Q36" s="17">
        <v>80</v>
      </c>
      <c r="R36" s="17"/>
      <c r="S36" s="15">
        <f t="shared" si="11"/>
        <v>52.4</v>
      </c>
      <c r="T36" s="17"/>
      <c r="U36" s="18">
        <f t="shared" si="12"/>
        <v>9.1793893129770989</v>
      </c>
      <c r="V36" s="15">
        <f t="shared" si="13"/>
        <v>6.1259541984732824</v>
      </c>
      <c r="W36" s="15">
        <v>80</v>
      </c>
      <c r="X36" s="15"/>
      <c r="Y36" s="15"/>
      <c r="Z36" s="15">
        <f>VLOOKUP(A:A,[1]TDSheet!$A:$Y,25,0)</f>
        <v>71.2</v>
      </c>
      <c r="AA36" s="15">
        <f>VLOOKUP(A:A,[1]TDSheet!$A:$Z,26,0)</f>
        <v>67.599999999999994</v>
      </c>
      <c r="AB36" s="15">
        <f>VLOOKUP(A:A,[1]TDSheet!$A:$AA,27,0)</f>
        <v>56.8</v>
      </c>
      <c r="AC36" s="15">
        <f>VLOOKUP(A:A,[3]TDSheet!$A:$D,4,0)</f>
        <v>50</v>
      </c>
      <c r="AD36" s="15">
        <f>VLOOKUP(A:A,[1]TDSheet!$A:$AC,29,0)</f>
        <v>0</v>
      </c>
      <c r="AE36" s="15">
        <f>VLOOKUP(A:A,[1]TDSheet!$A:$AD,30,0)</f>
        <v>0</v>
      </c>
      <c r="AF36" s="15">
        <f t="shared" si="14"/>
        <v>40</v>
      </c>
      <c r="AG36" s="15">
        <f t="shared" si="15"/>
        <v>0</v>
      </c>
      <c r="AH36" s="15">
        <f t="shared" si="16"/>
        <v>0</v>
      </c>
      <c r="AI36" s="15"/>
      <c r="AJ36" s="15"/>
      <c r="AK36" s="15"/>
      <c r="AL36" s="15"/>
    </row>
    <row r="37" spans="1:38" s="1" customFormat="1" ht="11.1" customHeight="1" outlineLevel="1" x14ac:dyDescent="0.2">
      <c r="A37" s="7" t="s">
        <v>39</v>
      </c>
      <c r="B37" s="7" t="s">
        <v>8</v>
      </c>
      <c r="C37" s="8">
        <v>1245</v>
      </c>
      <c r="D37" s="8">
        <v>1799</v>
      </c>
      <c r="E37" s="8">
        <v>1236</v>
      </c>
      <c r="F37" s="8">
        <v>1760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1295</v>
      </c>
      <c r="J37" s="15">
        <f t="shared" si="10"/>
        <v>-59</v>
      </c>
      <c r="K37" s="15">
        <f>VLOOKUP(A:A,[1]TDSheet!$A:$L,12,0)</f>
        <v>400</v>
      </c>
      <c r="L37" s="15">
        <f>VLOOKUP(A:A,[1]TDSheet!$A:$T,20,0)</f>
        <v>0</v>
      </c>
      <c r="M37" s="15"/>
      <c r="N37" s="15"/>
      <c r="O37" s="15"/>
      <c r="P37" s="15"/>
      <c r="Q37" s="17">
        <v>200</v>
      </c>
      <c r="R37" s="17"/>
      <c r="S37" s="15">
        <f t="shared" si="11"/>
        <v>247.2</v>
      </c>
      <c r="T37" s="17"/>
      <c r="U37" s="18">
        <f t="shared" si="12"/>
        <v>9.5469255663430417</v>
      </c>
      <c r="V37" s="15">
        <f t="shared" si="13"/>
        <v>7.1197411003236253</v>
      </c>
      <c r="W37" s="15">
        <v>200</v>
      </c>
      <c r="X37" s="15"/>
      <c r="Y37" s="15"/>
      <c r="Z37" s="15">
        <f>VLOOKUP(A:A,[1]TDSheet!$A:$Y,25,0)</f>
        <v>283</v>
      </c>
      <c r="AA37" s="15">
        <f>VLOOKUP(A:A,[1]TDSheet!$A:$Z,26,0)</f>
        <v>359</v>
      </c>
      <c r="AB37" s="15">
        <f>VLOOKUP(A:A,[1]TDSheet!$A:$AA,27,0)</f>
        <v>297.39999999999998</v>
      </c>
      <c r="AC37" s="15">
        <f>VLOOKUP(A:A,[3]TDSheet!$A:$D,4,0)</f>
        <v>268</v>
      </c>
      <c r="AD37" s="15">
        <f>VLOOKUP(A:A,[1]TDSheet!$A:$AC,29,0)</f>
        <v>0</v>
      </c>
      <c r="AE37" s="15">
        <f>VLOOKUP(A:A,[1]TDSheet!$A:$AD,30,0)</f>
        <v>0</v>
      </c>
      <c r="AF37" s="15">
        <f t="shared" si="14"/>
        <v>80</v>
      </c>
      <c r="AG37" s="15">
        <f t="shared" si="15"/>
        <v>0</v>
      </c>
      <c r="AH37" s="15">
        <f t="shared" si="16"/>
        <v>0</v>
      </c>
      <c r="AI37" s="15"/>
      <c r="AJ37" s="15"/>
      <c r="AK37" s="15"/>
      <c r="AL37" s="15"/>
    </row>
    <row r="38" spans="1:38" s="1" customFormat="1" ht="11.1" customHeight="1" outlineLevel="1" x14ac:dyDescent="0.2">
      <c r="A38" s="7" t="s">
        <v>40</v>
      </c>
      <c r="B38" s="7" t="s">
        <v>8</v>
      </c>
      <c r="C38" s="8">
        <v>3231</v>
      </c>
      <c r="D38" s="8">
        <v>4884</v>
      </c>
      <c r="E38" s="8">
        <v>3055</v>
      </c>
      <c r="F38" s="8">
        <v>4983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3167</v>
      </c>
      <c r="J38" s="15">
        <f t="shared" si="10"/>
        <v>-112</v>
      </c>
      <c r="K38" s="15">
        <f>VLOOKUP(A:A,[1]TDSheet!$A:$L,12,0)</f>
        <v>1000</v>
      </c>
      <c r="L38" s="15">
        <f>VLOOKUP(A:A,[1]TDSheet!$A:$T,20,0)</f>
        <v>0</v>
      </c>
      <c r="M38" s="15"/>
      <c r="N38" s="15"/>
      <c r="O38" s="15"/>
      <c r="P38" s="15"/>
      <c r="Q38" s="17"/>
      <c r="R38" s="17"/>
      <c r="S38" s="15">
        <f t="shared" si="11"/>
        <v>611</v>
      </c>
      <c r="T38" s="17"/>
      <c r="U38" s="18">
        <f t="shared" si="12"/>
        <v>9.7921440261865786</v>
      </c>
      <c r="V38" s="15">
        <f t="shared" si="13"/>
        <v>8.1554828150572831</v>
      </c>
      <c r="W38" s="15"/>
      <c r="X38" s="15"/>
      <c r="Y38" s="15"/>
      <c r="Z38" s="15">
        <f>VLOOKUP(A:A,[1]TDSheet!$A:$Y,25,0)</f>
        <v>675.8</v>
      </c>
      <c r="AA38" s="15">
        <f>VLOOKUP(A:A,[1]TDSheet!$A:$Z,26,0)</f>
        <v>666</v>
      </c>
      <c r="AB38" s="15">
        <f>VLOOKUP(A:A,[1]TDSheet!$A:$AA,27,0)</f>
        <v>625</v>
      </c>
      <c r="AC38" s="15">
        <f>VLOOKUP(A:A,[3]TDSheet!$A:$D,4,0)</f>
        <v>536</v>
      </c>
      <c r="AD38" s="15">
        <f>VLOOKUP(A:A,[1]TDSheet!$A:$AC,29,0)</f>
        <v>0</v>
      </c>
      <c r="AE38" s="15">
        <f>VLOOKUP(A:A,[1]TDSheet!$A:$AD,30,0)</f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/>
      <c r="AJ38" s="15"/>
      <c r="AK38" s="15"/>
      <c r="AL38" s="15"/>
    </row>
    <row r="39" spans="1:38" s="1" customFormat="1" ht="11.1" customHeight="1" outlineLevel="1" x14ac:dyDescent="0.2">
      <c r="A39" s="7" t="s">
        <v>41</v>
      </c>
      <c r="B39" s="7" t="s">
        <v>8</v>
      </c>
      <c r="C39" s="8">
        <v>64</v>
      </c>
      <c r="D39" s="8">
        <v>204</v>
      </c>
      <c r="E39" s="8">
        <v>117</v>
      </c>
      <c r="F39" s="8">
        <v>141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143</v>
      </c>
      <c r="J39" s="15">
        <f t="shared" si="10"/>
        <v>-26</v>
      </c>
      <c r="K39" s="15">
        <f>VLOOKUP(A:A,[1]TDSheet!$A:$L,12,0)</f>
        <v>0</v>
      </c>
      <c r="L39" s="15">
        <f>VLOOKUP(A:A,[1]TDSheet!$A:$T,20,0)</f>
        <v>100</v>
      </c>
      <c r="M39" s="15"/>
      <c r="N39" s="15"/>
      <c r="O39" s="15"/>
      <c r="P39" s="15"/>
      <c r="Q39" s="17"/>
      <c r="R39" s="17"/>
      <c r="S39" s="15">
        <f t="shared" si="11"/>
        <v>23.4</v>
      </c>
      <c r="T39" s="17"/>
      <c r="U39" s="18">
        <f t="shared" si="12"/>
        <v>10.2991452991453</v>
      </c>
      <c r="V39" s="15">
        <f t="shared" si="13"/>
        <v>6.0256410256410264</v>
      </c>
      <c r="W39" s="15"/>
      <c r="X39" s="15"/>
      <c r="Y39" s="15"/>
      <c r="Z39" s="15">
        <f>VLOOKUP(A:A,[1]TDSheet!$A:$Y,25,0)</f>
        <v>33.4</v>
      </c>
      <c r="AA39" s="15">
        <f>VLOOKUP(A:A,[1]TDSheet!$A:$Z,26,0)</f>
        <v>29.4</v>
      </c>
      <c r="AB39" s="15">
        <f>VLOOKUP(A:A,[1]TDSheet!$A:$AA,27,0)</f>
        <v>25</v>
      </c>
      <c r="AC39" s="15">
        <f>VLOOKUP(A:A,[3]TDSheet!$A:$D,4,0)</f>
        <v>14</v>
      </c>
      <c r="AD39" s="15">
        <f>VLOOKUP(A:A,[1]TDSheet!$A:$AC,29,0)</f>
        <v>0</v>
      </c>
      <c r="AE39" s="15">
        <f>VLOOKUP(A:A,[1]TDSheet!$A:$AD,30,0)</f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/>
      <c r="AJ39" s="15"/>
      <c r="AK39" s="15"/>
      <c r="AL39" s="15"/>
    </row>
    <row r="40" spans="1:38" s="1" customFormat="1" ht="11.1" customHeight="1" outlineLevel="1" x14ac:dyDescent="0.2">
      <c r="A40" s="7" t="s">
        <v>42</v>
      </c>
      <c r="B40" s="7" t="s">
        <v>8</v>
      </c>
      <c r="C40" s="8">
        <v>2194</v>
      </c>
      <c r="D40" s="8">
        <v>2286</v>
      </c>
      <c r="E40" s="8">
        <v>1720</v>
      </c>
      <c r="F40" s="8">
        <v>2700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1786</v>
      </c>
      <c r="J40" s="15">
        <f t="shared" si="10"/>
        <v>-66</v>
      </c>
      <c r="K40" s="15">
        <f>VLOOKUP(A:A,[1]TDSheet!$A:$L,12,0)</f>
        <v>280</v>
      </c>
      <c r="L40" s="15">
        <f>VLOOKUP(A:A,[1]TDSheet!$A:$T,20,0)</f>
        <v>280</v>
      </c>
      <c r="M40" s="15"/>
      <c r="N40" s="15"/>
      <c r="O40" s="15"/>
      <c r="P40" s="15"/>
      <c r="Q40" s="17"/>
      <c r="R40" s="17"/>
      <c r="S40" s="15">
        <f t="shared" si="11"/>
        <v>344</v>
      </c>
      <c r="T40" s="17"/>
      <c r="U40" s="18">
        <f t="shared" si="12"/>
        <v>9.4767441860465116</v>
      </c>
      <c r="V40" s="15">
        <f t="shared" si="13"/>
        <v>7.8488372093023253</v>
      </c>
      <c r="W40" s="15"/>
      <c r="X40" s="15"/>
      <c r="Y40" s="15"/>
      <c r="Z40" s="15">
        <f>VLOOKUP(A:A,[1]TDSheet!$A:$Y,25,0)</f>
        <v>495</v>
      </c>
      <c r="AA40" s="15">
        <f>VLOOKUP(A:A,[1]TDSheet!$A:$Z,26,0)</f>
        <v>480.4</v>
      </c>
      <c r="AB40" s="15">
        <f>VLOOKUP(A:A,[1]TDSheet!$A:$AA,27,0)</f>
        <v>464.6</v>
      </c>
      <c r="AC40" s="15">
        <f>VLOOKUP(A:A,[3]TDSheet!$A:$D,4,0)</f>
        <v>253</v>
      </c>
      <c r="AD40" s="15">
        <f>VLOOKUP(A:A,[1]TDSheet!$A:$AC,29,0)</f>
        <v>0</v>
      </c>
      <c r="AE40" s="15">
        <f>VLOOKUP(A:A,[1]TDSheet!$A:$AD,30,0)</f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/>
      <c r="AJ40" s="15"/>
      <c r="AK40" s="15"/>
      <c r="AL40" s="15"/>
    </row>
    <row r="41" spans="1:38" s="1" customFormat="1" ht="11.1" customHeight="1" outlineLevel="1" x14ac:dyDescent="0.2">
      <c r="A41" s="7" t="s">
        <v>43</v>
      </c>
      <c r="B41" s="7" t="s">
        <v>8</v>
      </c>
      <c r="C41" s="8">
        <v>1237</v>
      </c>
      <c r="D41" s="8">
        <v>2483</v>
      </c>
      <c r="E41" s="8">
        <v>1452</v>
      </c>
      <c r="F41" s="8">
        <v>2213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1531</v>
      </c>
      <c r="J41" s="15">
        <f t="shared" si="10"/>
        <v>-79</v>
      </c>
      <c r="K41" s="15">
        <f>VLOOKUP(A:A,[1]TDSheet!$A:$L,12,0)</f>
        <v>150</v>
      </c>
      <c r="L41" s="15">
        <f>VLOOKUP(A:A,[1]TDSheet!$A:$T,20,0)</f>
        <v>280</v>
      </c>
      <c r="M41" s="15"/>
      <c r="N41" s="15"/>
      <c r="O41" s="15"/>
      <c r="P41" s="15"/>
      <c r="Q41" s="17"/>
      <c r="R41" s="17"/>
      <c r="S41" s="15">
        <f t="shared" si="11"/>
        <v>290.39999999999998</v>
      </c>
      <c r="T41" s="17"/>
      <c r="U41" s="18">
        <f t="shared" si="12"/>
        <v>9.1012396694214885</v>
      </c>
      <c r="V41" s="15">
        <f t="shared" si="13"/>
        <v>7.6205234159779618</v>
      </c>
      <c r="W41" s="15"/>
      <c r="X41" s="15"/>
      <c r="Y41" s="15"/>
      <c r="Z41" s="15">
        <f>VLOOKUP(A:A,[1]TDSheet!$A:$Y,25,0)</f>
        <v>432.2</v>
      </c>
      <c r="AA41" s="15">
        <f>VLOOKUP(A:A,[1]TDSheet!$A:$Z,26,0)</f>
        <v>403.8</v>
      </c>
      <c r="AB41" s="15">
        <f>VLOOKUP(A:A,[1]TDSheet!$A:$AA,27,0)</f>
        <v>349.6</v>
      </c>
      <c r="AC41" s="15">
        <f>VLOOKUP(A:A,[3]TDSheet!$A:$D,4,0)</f>
        <v>237</v>
      </c>
      <c r="AD41" s="15">
        <f>VLOOKUP(A:A,[1]TDSheet!$A:$AC,29,0)</f>
        <v>0</v>
      </c>
      <c r="AE41" s="15">
        <f>VLOOKUP(A:A,[1]TDSheet!$A:$AD,30,0)</f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/>
      <c r="AJ41" s="15"/>
      <c r="AK41" s="15"/>
      <c r="AL41" s="15"/>
    </row>
    <row r="42" spans="1:38" s="1" customFormat="1" ht="11.1" customHeight="1" outlineLevel="1" x14ac:dyDescent="0.2">
      <c r="A42" s="7" t="s">
        <v>44</v>
      </c>
      <c r="B42" s="7" t="s">
        <v>8</v>
      </c>
      <c r="C42" s="8">
        <v>995</v>
      </c>
      <c r="D42" s="8">
        <v>1326</v>
      </c>
      <c r="E42" s="8">
        <v>974</v>
      </c>
      <c r="F42" s="8">
        <v>1314</v>
      </c>
      <c r="G42" s="1">
        <f>VLOOKUP(A:A,[1]TDSheet!$A:$G,7,0)</f>
        <v>0.1</v>
      </c>
      <c r="H42" s="1" t="e">
        <f>VLOOKUP(A:A,[1]TDSheet!$A:$H,8,0)</f>
        <v>#N/A</v>
      </c>
      <c r="I42" s="15">
        <f>VLOOKUP(A:A,[2]TDSheet!$A:$F,6,0)</f>
        <v>1019</v>
      </c>
      <c r="J42" s="15">
        <f t="shared" si="10"/>
        <v>-45</v>
      </c>
      <c r="K42" s="15">
        <f>VLOOKUP(A:A,[1]TDSheet!$A:$L,12,0)</f>
        <v>120</v>
      </c>
      <c r="L42" s="15">
        <f>VLOOKUP(A:A,[1]TDSheet!$A:$T,20,0)</f>
        <v>360</v>
      </c>
      <c r="M42" s="15"/>
      <c r="N42" s="15"/>
      <c r="O42" s="15"/>
      <c r="P42" s="15"/>
      <c r="Q42" s="17"/>
      <c r="R42" s="17"/>
      <c r="S42" s="15">
        <f t="shared" si="11"/>
        <v>194.8</v>
      </c>
      <c r="T42" s="17"/>
      <c r="U42" s="18">
        <f t="shared" si="12"/>
        <v>9.2094455852156045</v>
      </c>
      <c r="V42" s="15">
        <f t="shared" si="13"/>
        <v>6.7453798767967141</v>
      </c>
      <c r="W42" s="15"/>
      <c r="X42" s="15"/>
      <c r="Y42" s="15"/>
      <c r="Z42" s="15">
        <f>VLOOKUP(A:A,[1]TDSheet!$A:$Y,25,0)</f>
        <v>288.39999999999998</v>
      </c>
      <c r="AA42" s="15">
        <f>VLOOKUP(A:A,[1]TDSheet!$A:$Z,26,0)</f>
        <v>253.4</v>
      </c>
      <c r="AB42" s="15">
        <f>VLOOKUP(A:A,[1]TDSheet!$A:$AA,27,0)</f>
        <v>242.6</v>
      </c>
      <c r="AC42" s="15">
        <f>VLOOKUP(A:A,[3]TDSheet!$A:$D,4,0)</f>
        <v>154</v>
      </c>
      <c r="AD42" s="15">
        <f>VLOOKUP(A:A,[1]TDSheet!$A:$AC,29,0)</f>
        <v>0</v>
      </c>
      <c r="AE42" s="15">
        <f>VLOOKUP(A:A,[1]TDSheet!$A:$AD,30,0)</f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/>
      <c r="AJ42" s="15"/>
      <c r="AK42" s="15"/>
      <c r="AL42" s="15"/>
    </row>
    <row r="43" spans="1:38" s="1" customFormat="1" ht="11.1" customHeight="1" outlineLevel="1" x14ac:dyDescent="0.2">
      <c r="A43" s="7" t="s">
        <v>45</v>
      </c>
      <c r="B43" s="7" t="s">
        <v>9</v>
      </c>
      <c r="C43" s="8">
        <v>54.695</v>
      </c>
      <c r="D43" s="8">
        <v>38.6</v>
      </c>
      <c r="E43" s="8">
        <v>32.645000000000003</v>
      </c>
      <c r="F43" s="8">
        <v>60.65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32.700000000000003</v>
      </c>
      <c r="J43" s="15">
        <f t="shared" si="10"/>
        <v>-5.4999999999999716E-2</v>
      </c>
      <c r="K43" s="15">
        <f>VLOOKUP(A:A,[1]TDSheet!$A:$L,12,0)</f>
        <v>10</v>
      </c>
      <c r="L43" s="15">
        <f>VLOOKUP(A:A,[1]TDSheet!$A:$T,20,0)</f>
        <v>0</v>
      </c>
      <c r="M43" s="15"/>
      <c r="N43" s="15"/>
      <c r="O43" s="15"/>
      <c r="P43" s="15"/>
      <c r="Q43" s="17"/>
      <c r="R43" s="17"/>
      <c r="S43" s="15">
        <f t="shared" si="11"/>
        <v>6.5290000000000008</v>
      </c>
      <c r="T43" s="17"/>
      <c r="U43" s="18">
        <f t="shared" si="12"/>
        <v>10.820952672691071</v>
      </c>
      <c r="V43" s="15">
        <f t="shared" si="13"/>
        <v>9.2893245519987726</v>
      </c>
      <c r="W43" s="15"/>
      <c r="X43" s="15"/>
      <c r="Y43" s="15"/>
      <c r="Z43" s="15">
        <f>VLOOKUP(A:A,[1]TDSheet!$A:$Y,25,0)</f>
        <v>7.4236000000000004</v>
      </c>
      <c r="AA43" s="15">
        <f>VLOOKUP(A:A,[1]TDSheet!$A:$Z,26,0)</f>
        <v>11.522</v>
      </c>
      <c r="AB43" s="15">
        <f>VLOOKUP(A:A,[1]TDSheet!$A:$AA,27,0)</f>
        <v>9.4130000000000003</v>
      </c>
      <c r="AC43" s="15">
        <f>VLOOKUP(A:A,[3]TDSheet!$A:$D,4,0)</f>
        <v>16.87</v>
      </c>
      <c r="AD43" s="15">
        <f>VLOOKUP(A:A,[1]TDSheet!$A:$AC,29,0)</f>
        <v>0</v>
      </c>
      <c r="AE43" s="15">
        <f>VLOOKUP(A:A,[1]TDSheet!$A:$AD,30,0)</f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/>
      <c r="AJ43" s="15"/>
      <c r="AK43" s="15"/>
      <c r="AL43" s="15"/>
    </row>
    <row r="44" spans="1:38" s="1" customFormat="1" ht="11.1" customHeight="1" outlineLevel="1" x14ac:dyDescent="0.2">
      <c r="A44" s="7" t="s">
        <v>46</v>
      </c>
      <c r="B44" s="7" t="s">
        <v>8</v>
      </c>
      <c r="C44" s="8">
        <v>215</v>
      </c>
      <c r="D44" s="8">
        <v>756</v>
      </c>
      <c r="E44" s="8">
        <v>325</v>
      </c>
      <c r="F44" s="8">
        <v>640</v>
      </c>
      <c r="G44" s="1">
        <f>VLOOKUP(A:A,[1]TDSheet!$A:$G,7,0)</f>
        <v>0.3</v>
      </c>
      <c r="H44" s="1">
        <f>VLOOKUP(A:A,[1]TDSheet!$A:$H,8,0)</f>
        <v>45</v>
      </c>
      <c r="I44" s="15">
        <f>VLOOKUP(A:A,[2]TDSheet!$A:$F,6,0)</f>
        <v>330</v>
      </c>
      <c r="J44" s="15">
        <f t="shared" si="10"/>
        <v>-5</v>
      </c>
      <c r="K44" s="15">
        <f>VLOOKUP(A:A,[1]TDSheet!$A:$L,12,0)</f>
        <v>60</v>
      </c>
      <c r="L44" s="15">
        <f>VLOOKUP(A:A,[1]TDSheet!$A:$T,20,0)</f>
        <v>0</v>
      </c>
      <c r="M44" s="15"/>
      <c r="N44" s="15"/>
      <c r="O44" s="15"/>
      <c r="P44" s="15"/>
      <c r="Q44" s="17"/>
      <c r="R44" s="17"/>
      <c r="S44" s="15">
        <f t="shared" si="11"/>
        <v>65</v>
      </c>
      <c r="T44" s="17"/>
      <c r="U44" s="18">
        <f t="shared" si="12"/>
        <v>10.76923076923077</v>
      </c>
      <c r="V44" s="15">
        <f t="shared" si="13"/>
        <v>9.8461538461538467</v>
      </c>
      <c r="W44" s="15"/>
      <c r="X44" s="15"/>
      <c r="Y44" s="15"/>
      <c r="Z44" s="15">
        <f>VLOOKUP(A:A,[1]TDSheet!$A:$Y,25,0)</f>
        <v>58.2</v>
      </c>
      <c r="AA44" s="15">
        <f>VLOOKUP(A:A,[1]TDSheet!$A:$Z,26,0)</f>
        <v>76.8</v>
      </c>
      <c r="AB44" s="15">
        <f>VLOOKUP(A:A,[1]TDSheet!$A:$AA,27,0)</f>
        <v>68</v>
      </c>
      <c r="AC44" s="15">
        <f>VLOOKUP(A:A,[3]TDSheet!$A:$D,4,0)</f>
        <v>67</v>
      </c>
      <c r="AD44" s="15">
        <f>VLOOKUP(A:A,[1]TDSheet!$A:$AC,29,0)</f>
        <v>0</v>
      </c>
      <c r="AE44" s="15">
        <f>VLOOKUP(A:A,[1]TDSheet!$A:$AD,30,0)</f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/>
      <c r="AJ44" s="15"/>
      <c r="AK44" s="15"/>
      <c r="AL44" s="15"/>
    </row>
    <row r="45" spans="1:38" s="1" customFormat="1" ht="11.1" customHeight="1" outlineLevel="1" x14ac:dyDescent="0.2">
      <c r="A45" s="7" t="s">
        <v>47</v>
      </c>
      <c r="B45" s="7" t="s">
        <v>9</v>
      </c>
      <c r="C45" s="8">
        <v>348.80799999999999</v>
      </c>
      <c r="D45" s="8">
        <v>511.13299999999998</v>
      </c>
      <c r="E45" s="8">
        <v>344.19</v>
      </c>
      <c r="F45" s="8">
        <v>494.08699999999999</v>
      </c>
      <c r="G45" s="1">
        <f>VLOOKUP(A:A,[1]TDSheet!$A:$G,7,0)</f>
        <v>1</v>
      </c>
      <c r="H45" s="1">
        <f>VLOOKUP(A:A,[1]TDSheet!$A:$H,8,0)</f>
        <v>45</v>
      </c>
      <c r="I45" s="15">
        <f>VLOOKUP(A:A,[2]TDSheet!$A:$F,6,0)</f>
        <v>348.25700000000001</v>
      </c>
      <c r="J45" s="15">
        <f t="shared" si="10"/>
        <v>-4.0670000000000073</v>
      </c>
      <c r="K45" s="15">
        <f>VLOOKUP(A:A,[1]TDSheet!$A:$L,12,0)</f>
        <v>50</v>
      </c>
      <c r="L45" s="15">
        <f>VLOOKUP(A:A,[1]TDSheet!$A:$T,20,0)</f>
        <v>100</v>
      </c>
      <c r="M45" s="15"/>
      <c r="N45" s="15"/>
      <c r="O45" s="15"/>
      <c r="P45" s="15"/>
      <c r="Q45" s="17"/>
      <c r="R45" s="17"/>
      <c r="S45" s="15">
        <f t="shared" si="11"/>
        <v>68.837999999999994</v>
      </c>
      <c r="T45" s="17"/>
      <c r="U45" s="18">
        <f t="shared" si="12"/>
        <v>9.3565617827362804</v>
      </c>
      <c r="V45" s="15">
        <f t="shared" si="13"/>
        <v>7.1775327580696713</v>
      </c>
      <c r="W45" s="15"/>
      <c r="X45" s="15"/>
      <c r="Y45" s="15"/>
      <c r="Z45" s="15">
        <f>VLOOKUP(A:A,[1]TDSheet!$A:$Y,25,0)</f>
        <v>78.223600000000005</v>
      </c>
      <c r="AA45" s="15">
        <f>VLOOKUP(A:A,[1]TDSheet!$A:$Z,26,0)</f>
        <v>73.861800000000002</v>
      </c>
      <c r="AB45" s="15">
        <f>VLOOKUP(A:A,[1]TDSheet!$A:$AA,27,0)</f>
        <v>74.731200000000001</v>
      </c>
      <c r="AC45" s="15">
        <f>VLOOKUP(A:A,[3]TDSheet!$A:$D,4,0)</f>
        <v>58.006999999999998</v>
      </c>
      <c r="AD45" s="15">
        <f>VLOOKUP(A:A,[1]TDSheet!$A:$AC,29,0)</f>
        <v>0</v>
      </c>
      <c r="AE45" s="15">
        <f>VLOOKUP(A:A,[1]TDSheet!$A:$AD,30,0)</f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/>
      <c r="AJ45" s="15"/>
      <c r="AK45" s="15"/>
      <c r="AL45" s="15"/>
    </row>
    <row r="46" spans="1:38" s="1" customFormat="1" ht="11.1" customHeight="1" outlineLevel="1" x14ac:dyDescent="0.2">
      <c r="A46" s="7" t="s">
        <v>48</v>
      </c>
      <c r="B46" s="7" t="s">
        <v>8</v>
      </c>
      <c r="C46" s="8">
        <v>134</v>
      </c>
      <c r="D46" s="8">
        <v>43</v>
      </c>
      <c r="E46" s="8">
        <v>66</v>
      </c>
      <c r="F46" s="8">
        <v>110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67</v>
      </c>
      <c r="J46" s="15">
        <f t="shared" si="10"/>
        <v>-1</v>
      </c>
      <c r="K46" s="15">
        <f>VLOOKUP(A:A,[1]TDSheet!$A:$L,12,0)</f>
        <v>0</v>
      </c>
      <c r="L46" s="15">
        <f>VLOOKUP(A:A,[1]TDSheet!$A:$T,20,0)</f>
        <v>0</v>
      </c>
      <c r="M46" s="15"/>
      <c r="N46" s="15"/>
      <c r="O46" s="15"/>
      <c r="P46" s="15"/>
      <c r="Q46" s="17"/>
      <c r="R46" s="17"/>
      <c r="S46" s="15">
        <f t="shared" si="11"/>
        <v>13.2</v>
      </c>
      <c r="T46" s="17"/>
      <c r="U46" s="18">
        <f t="shared" si="12"/>
        <v>8.3333333333333339</v>
      </c>
      <c r="V46" s="15">
        <f t="shared" si="13"/>
        <v>8.3333333333333339</v>
      </c>
      <c r="W46" s="15"/>
      <c r="X46" s="15"/>
      <c r="Y46" s="15"/>
      <c r="Z46" s="15">
        <f>VLOOKUP(A:A,[1]TDSheet!$A:$Y,25,0)</f>
        <v>8.1999999999999993</v>
      </c>
      <c r="AA46" s="15">
        <f>VLOOKUP(A:A,[1]TDSheet!$A:$Z,26,0)</f>
        <v>16.2</v>
      </c>
      <c r="AB46" s="15">
        <f>VLOOKUP(A:A,[1]TDSheet!$A:$AA,27,0)</f>
        <v>15.4</v>
      </c>
      <c r="AC46" s="15">
        <f>VLOOKUP(A:A,[3]TDSheet!$A:$D,4,0)</f>
        <v>16</v>
      </c>
      <c r="AD46" s="15">
        <f>VLOOKUP(A:A,[1]TDSheet!$A:$AC,29,0)</f>
        <v>0</v>
      </c>
      <c r="AE46" s="15">
        <f>VLOOKUP(A:A,[1]TDSheet!$A:$AD,30,0)</f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/>
      <c r="AJ46" s="15"/>
      <c r="AK46" s="15"/>
      <c r="AL46" s="15"/>
    </row>
    <row r="47" spans="1:38" s="1" customFormat="1" ht="11.1" customHeight="1" outlineLevel="1" x14ac:dyDescent="0.2">
      <c r="A47" s="7" t="s">
        <v>49</v>
      </c>
      <c r="B47" s="7" t="s">
        <v>8</v>
      </c>
      <c r="C47" s="8">
        <v>71</v>
      </c>
      <c r="D47" s="8">
        <v>44</v>
      </c>
      <c r="E47" s="8">
        <v>35</v>
      </c>
      <c r="F47" s="8">
        <v>79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36</v>
      </c>
      <c r="J47" s="15">
        <f t="shared" si="10"/>
        <v>-1</v>
      </c>
      <c r="K47" s="15">
        <f>VLOOKUP(A:A,[1]TDSheet!$A:$L,12,0)</f>
        <v>0</v>
      </c>
      <c r="L47" s="15">
        <f>VLOOKUP(A:A,[1]TDSheet!$A:$T,20,0)</f>
        <v>0</v>
      </c>
      <c r="M47" s="15"/>
      <c r="N47" s="15"/>
      <c r="O47" s="15"/>
      <c r="P47" s="15"/>
      <c r="Q47" s="17"/>
      <c r="R47" s="17"/>
      <c r="S47" s="15">
        <f t="shared" si="11"/>
        <v>7</v>
      </c>
      <c r="T47" s="17"/>
      <c r="U47" s="18">
        <f t="shared" si="12"/>
        <v>11.285714285714286</v>
      </c>
      <c r="V47" s="15">
        <f t="shared" si="13"/>
        <v>11.285714285714286</v>
      </c>
      <c r="W47" s="15"/>
      <c r="X47" s="15"/>
      <c r="Y47" s="15"/>
      <c r="Z47" s="15">
        <f>VLOOKUP(A:A,[1]TDSheet!$A:$Y,25,0)</f>
        <v>14.4</v>
      </c>
      <c r="AA47" s="15">
        <f>VLOOKUP(A:A,[1]TDSheet!$A:$Z,26,0)</f>
        <v>13.8</v>
      </c>
      <c r="AB47" s="15">
        <f>VLOOKUP(A:A,[1]TDSheet!$A:$AA,27,0)</f>
        <v>14.4</v>
      </c>
      <c r="AC47" s="15">
        <f>VLOOKUP(A:A,[3]TDSheet!$A:$D,4,0)</f>
        <v>5</v>
      </c>
      <c r="AD47" s="15">
        <f>VLOOKUP(A:A,[1]TDSheet!$A:$AC,29,0)</f>
        <v>0</v>
      </c>
      <c r="AE47" s="15">
        <f>VLOOKUP(A:A,[1]TDSheet!$A:$AD,30,0)</f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/>
      <c r="AJ47" s="15"/>
      <c r="AK47" s="15"/>
      <c r="AL47" s="15"/>
    </row>
    <row r="48" spans="1:38" s="1" customFormat="1" ht="11.1" customHeight="1" outlineLevel="1" x14ac:dyDescent="0.2">
      <c r="A48" s="7" t="s">
        <v>50</v>
      </c>
      <c r="B48" s="7" t="s">
        <v>8</v>
      </c>
      <c r="C48" s="8">
        <v>2168</v>
      </c>
      <c r="D48" s="8">
        <v>2371</v>
      </c>
      <c r="E48" s="19">
        <v>1903</v>
      </c>
      <c r="F48" s="19">
        <v>2824</v>
      </c>
      <c r="G48" s="1">
        <f>VLOOKUP(A:A,[1]TDSheet!$A:$G,7,0)</f>
        <v>0.3</v>
      </c>
      <c r="H48" s="1">
        <f>VLOOKUP(A:A,[1]TDSheet!$A:$H,8,0)</f>
        <v>45</v>
      </c>
      <c r="I48" s="15">
        <f>VLOOKUP(A:A,[2]TDSheet!$A:$F,6,0)</f>
        <v>1921</v>
      </c>
      <c r="J48" s="15">
        <f t="shared" si="10"/>
        <v>-18</v>
      </c>
      <c r="K48" s="15">
        <f>VLOOKUP(A:A,[1]TDSheet!$A:$L,12,0)</f>
        <v>240</v>
      </c>
      <c r="L48" s="15">
        <f>VLOOKUP(A:A,[1]TDSheet!$A:$T,20,0)</f>
        <v>0</v>
      </c>
      <c r="M48" s="15"/>
      <c r="N48" s="15"/>
      <c r="O48" s="15"/>
      <c r="P48" s="15"/>
      <c r="Q48" s="17">
        <v>480</v>
      </c>
      <c r="R48" s="17"/>
      <c r="S48" s="15">
        <f t="shared" si="11"/>
        <v>380.6</v>
      </c>
      <c r="T48" s="17"/>
      <c r="U48" s="18">
        <f t="shared" si="12"/>
        <v>9.3116132422490807</v>
      </c>
      <c r="V48" s="15">
        <f t="shared" si="13"/>
        <v>7.4198633736205988</v>
      </c>
      <c r="W48" s="15">
        <v>480</v>
      </c>
      <c r="X48" s="15"/>
      <c r="Y48" s="15"/>
      <c r="Z48" s="15">
        <f>VLOOKUP(A:A,[1]TDSheet!$A:$Y,25,0)</f>
        <v>580.20000000000005</v>
      </c>
      <c r="AA48" s="15">
        <f>VLOOKUP(A:A,[1]TDSheet!$A:$Z,26,0)</f>
        <v>590.6</v>
      </c>
      <c r="AB48" s="15">
        <f>VLOOKUP(A:A,[1]TDSheet!$A:$AA,27,0)</f>
        <v>510.6</v>
      </c>
      <c r="AC48" s="15">
        <f>VLOOKUP(A:A,[3]TDSheet!$A:$D,4,0)</f>
        <v>490</v>
      </c>
      <c r="AD48" s="15">
        <f>VLOOKUP(A:A,[1]TDSheet!$A:$AC,29,0)</f>
        <v>0</v>
      </c>
      <c r="AE48" s="15">
        <f>VLOOKUP(A:A,[1]TDSheet!$A:$AD,30,0)</f>
        <v>0</v>
      </c>
      <c r="AF48" s="15">
        <f t="shared" si="14"/>
        <v>144</v>
      </c>
      <c r="AG48" s="15">
        <f t="shared" si="15"/>
        <v>0</v>
      </c>
      <c r="AH48" s="15">
        <f t="shared" si="16"/>
        <v>0</v>
      </c>
      <c r="AI48" s="15"/>
      <c r="AJ48" s="15"/>
      <c r="AK48" s="15"/>
      <c r="AL48" s="15"/>
    </row>
    <row r="49" spans="1:38" s="1" customFormat="1" ht="11.1" customHeight="1" outlineLevel="1" x14ac:dyDescent="0.2">
      <c r="A49" s="7" t="s">
        <v>51</v>
      </c>
      <c r="B49" s="7" t="s">
        <v>8</v>
      </c>
      <c r="C49" s="8">
        <v>4162</v>
      </c>
      <c r="D49" s="8">
        <v>5692</v>
      </c>
      <c r="E49" s="8">
        <v>4262</v>
      </c>
      <c r="F49" s="8">
        <v>5474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4364</v>
      </c>
      <c r="J49" s="15">
        <f t="shared" si="10"/>
        <v>-102</v>
      </c>
      <c r="K49" s="15">
        <f>VLOOKUP(A:A,[1]TDSheet!$A:$L,12,0)</f>
        <v>1000</v>
      </c>
      <c r="L49" s="15">
        <f>VLOOKUP(A:A,[1]TDSheet!$A:$T,20,0)</f>
        <v>1000</v>
      </c>
      <c r="M49" s="15"/>
      <c r="N49" s="15"/>
      <c r="O49" s="15"/>
      <c r="P49" s="15"/>
      <c r="Q49" s="17">
        <v>600</v>
      </c>
      <c r="R49" s="17"/>
      <c r="S49" s="15">
        <f t="shared" si="11"/>
        <v>852.4</v>
      </c>
      <c r="T49" s="17"/>
      <c r="U49" s="18">
        <f t="shared" si="12"/>
        <v>9.4720788362271229</v>
      </c>
      <c r="V49" s="15">
        <f t="shared" si="13"/>
        <v>6.4218676677616147</v>
      </c>
      <c r="W49" s="15">
        <v>600</v>
      </c>
      <c r="X49" s="15"/>
      <c r="Y49" s="15"/>
      <c r="Z49" s="15">
        <f>VLOOKUP(A:A,[1]TDSheet!$A:$Y,25,0)</f>
        <v>1105</v>
      </c>
      <c r="AA49" s="15">
        <f>VLOOKUP(A:A,[1]TDSheet!$A:$Z,26,0)</f>
        <v>1009.8</v>
      </c>
      <c r="AB49" s="15">
        <f>VLOOKUP(A:A,[1]TDSheet!$A:$AA,27,0)</f>
        <v>1011.6</v>
      </c>
      <c r="AC49" s="15">
        <f>VLOOKUP(A:A,[3]TDSheet!$A:$D,4,0)</f>
        <v>840</v>
      </c>
      <c r="AD49" s="15">
        <f>VLOOKUP(A:A,[1]TDSheet!$A:$AC,29,0)</f>
        <v>0</v>
      </c>
      <c r="AE49" s="15">
        <f>VLOOKUP(A:A,[1]TDSheet!$A:$AD,30,0)</f>
        <v>0</v>
      </c>
      <c r="AF49" s="15">
        <f t="shared" si="14"/>
        <v>210</v>
      </c>
      <c r="AG49" s="15">
        <f t="shared" si="15"/>
        <v>0</v>
      </c>
      <c r="AH49" s="15">
        <f t="shared" si="16"/>
        <v>0</v>
      </c>
      <c r="AI49" s="15"/>
      <c r="AJ49" s="15"/>
      <c r="AK49" s="15"/>
      <c r="AL49" s="15"/>
    </row>
    <row r="50" spans="1:38" s="1" customFormat="1" ht="11.1" customHeight="1" outlineLevel="1" x14ac:dyDescent="0.2">
      <c r="A50" s="7" t="s">
        <v>52</v>
      </c>
      <c r="B50" s="7" t="s">
        <v>8</v>
      </c>
      <c r="C50" s="8">
        <v>1619</v>
      </c>
      <c r="D50" s="8">
        <v>1130</v>
      </c>
      <c r="E50" s="8">
        <v>1297</v>
      </c>
      <c r="F50" s="8">
        <v>1401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1341</v>
      </c>
      <c r="J50" s="15">
        <f t="shared" si="10"/>
        <v>-44</v>
      </c>
      <c r="K50" s="15">
        <f>VLOOKUP(A:A,[1]TDSheet!$A:$L,12,0)</f>
        <v>120</v>
      </c>
      <c r="L50" s="15">
        <f>VLOOKUP(A:A,[1]TDSheet!$A:$T,20,0)</f>
        <v>320</v>
      </c>
      <c r="M50" s="15"/>
      <c r="N50" s="15"/>
      <c r="O50" s="15"/>
      <c r="P50" s="15"/>
      <c r="Q50" s="17">
        <v>480</v>
      </c>
      <c r="R50" s="17"/>
      <c r="S50" s="15">
        <f t="shared" si="11"/>
        <v>259.39999999999998</v>
      </c>
      <c r="T50" s="17"/>
      <c r="U50" s="18">
        <f t="shared" si="12"/>
        <v>8.9475713184271406</v>
      </c>
      <c r="V50" s="15">
        <f t="shared" si="13"/>
        <v>5.4009252120277571</v>
      </c>
      <c r="W50" s="15">
        <v>480</v>
      </c>
      <c r="X50" s="15"/>
      <c r="Y50" s="15"/>
      <c r="Z50" s="15">
        <f>VLOOKUP(A:A,[1]TDSheet!$A:$Y,25,0)</f>
        <v>368.6</v>
      </c>
      <c r="AA50" s="15">
        <f>VLOOKUP(A:A,[1]TDSheet!$A:$Z,26,0)</f>
        <v>335.8</v>
      </c>
      <c r="AB50" s="15">
        <f>VLOOKUP(A:A,[1]TDSheet!$A:$AA,27,0)</f>
        <v>320.39999999999998</v>
      </c>
      <c r="AC50" s="15">
        <f>VLOOKUP(A:A,[3]TDSheet!$A:$D,4,0)</f>
        <v>353</v>
      </c>
      <c r="AD50" s="15">
        <f>VLOOKUP(A:A,[1]TDSheet!$A:$AC,29,0)</f>
        <v>0</v>
      </c>
      <c r="AE50" s="15">
        <f>VLOOKUP(A:A,[1]TDSheet!$A:$AD,30,0)</f>
        <v>0</v>
      </c>
      <c r="AF50" s="15">
        <f t="shared" si="14"/>
        <v>196.79999999999998</v>
      </c>
      <c r="AG50" s="15">
        <f t="shared" si="15"/>
        <v>0</v>
      </c>
      <c r="AH50" s="15">
        <f t="shared" si="16"/>
        <v>0</v>
      </c>
      <c r="AI50" s="15"/>
      <c r="AJ50" s="15"/>
      <c r="AK50" s="15"/>
      <c r="AL50" s="15"/>
    </row>
    <row r="51" spans="1:38" s="1" customFormat="1" ht="11.1" customHeight="1" outlineLevel="1" x14ac:dyDescent="0.2">
      <c r="A51" s="7" t="s">
        <v>53</v>
      </c>
      <c r="B51" s="7" t="s">
        <v>8</v>
      </c>
      <c r="C51" s="8">
        <v>586</v>
      </c>
      <c r="D51" s="8">
        <v>843</v>
      </c>
      <c r="E51" s="8">
        <v>553</v>
      </c>
      <c r="F51" s="8">
        <v>849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577</v>
      </c>
      <c r="J51" s="15">
        <f t="shared" si="10"/>
        <v>-24</v>
      </c>
      <c r="K51" s="15">
        <f>VLOOKUP(A:A,[1]TDSheet!$A:$L,12,0)</f>
        <v>80</v>
      </c>
      <c r="L51" s="15">
        <f>VLOOKUP(A:A,[1]TDSheet!$A:$T,20,0)</f>
        <v>100</v>
      </c>
      <c r="M51" s="15"/>
      <c r="N51" s="15"/>
      <c r="O51" s="15"/>
      <c r="P51" s="15"/>
      <c r="Q51" s="17"/>
      <c r="R51" s="17"/>
      <c r="S51" s="15">
        <f t="shared" si="11"/>
        <v>110.6</v>
      </c>
      <c r="T51" s="17"/>
      <c r="U51" s="18">
        <f t="shared" si="12"/>
        <v>9.3037974683544302</v>
      </c>
      <c r="V51" s="15">
        <f t="shared" si="13"/>
        <v>7.6763110307414113</v>
      </c>
      <c r="W51" s="15"/>
      <c r="X51" s="15"/>
      <c r="Y51" s="15"/>
      <c r="Z51" s="15">
        <f>VLOOKUP(A:A,[1]TDSheet!$A:$Y,25,0)</f>
        <v>178</v>
      </c>
      <c r="AA51" s="15">
        <f>VLOOKUP(A:A,[1]TDSheet!$A:$Z,26,0)</f>
        <v>163.80000000000001</v>
      </c>
      <c r="AB51" s="15">
        <f>VLOOKUP(A:A,[1]TDSheet!$A:$AA,27,0)</f>
        <v>138.6</v>
      </c>
      <c r="AC51" s="15">
        <f>VLOOKUP(A:A,[3]TDSheet!$A:$D,4,0)</f>
        <v>91</v>
      </c>
      <c r="AD51" s="15">
        <f>VLOOKUP(A:A,[1]TDSheet!$A:$AC,29,0)</f>
        <v>0</v>
      </c>
      <c r="AE51" s="15">
        <f>VLOOKUP(A:A,[1]TDSheet!$A:$AD,30,0)</f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/>
      <c r="AJ51" s="15"/>
      <c r="AK51" s="15"/>
      <c r="AL51" s="15"/>
    </row>
    <row r="52" spans="1:38" s="1" customFormat="1" ht="11.1" customHeight="1" outlineLevel="1" x14ac:dyDescent="0.2">
      <c r="A52" s="7" t="s">
        <v>54</v>
      </c>
      <c r="B52" s="7" t="s">
        <v>8</v>
      </c>
      <c r="C52" s="8">
        <v>446</v>
      </c>
      <c r="D52" s="8">
        <v>376</v>
      </c>
      <c r="E52" s="8">
        <v>382</v>
      </c>
      <c r="F52" s="8">
        <v>423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399</v>
      </c>
      <c r="J52" s="15">
        <f t="shared" si="10"/>
        <v>-17</v>
      </c>
      <c r="K52" s="15">
        <f>VLOOKUP(A:A,[1]TDSheet!$A:$L,12,0)</f>
        <v>60</v>
      </c>
      <c r="L52" s="15">
        <f>VLOOKUP(A:A,[1]TDSheet!$A:$T,20,0)</f>
        <v>150</v>
      </c>
      <c r="M52" s="15"/>
      <c r="N52" s="15"/>
      <c r="O52" s="15"/>
      <c r="P52" s="15"/>
      <c r="Q52" s="17">
        <v>60</v>
      </c>
      <c r="R52" s="17"/>
      <c r="S52" s="15">
        <f t="shared" si="11"/>
        <v>76.400000000000006</v>
      </c>
      <c r="T52" s="17"/>
      <c r="U52" s="18">
        <f t="shared" si="12"/>
        <v>9.0706806282722514</v>
      </c>
      <c r="V52" s="15">
        <f t="shared" si="13"/>
        <v>5.5366492146596853</v>
      </c>
      <c r="W52" s="15">
        <v>60</v>
      </c>
      <c r="X52" s="15"/>
      <c r="Y52" s="15"/>
      <c r="Z52" s="15">
        <f>VLOOKUP(A:A,[1]TDSheet!$A:$Y,25,0)</f>
        <v>127</v>
      </c>
      <c r="AA52" s="15">
        <f>VLOOKUP(A:A,[1]TDSheet!$A:$Z,26,0)</f>
        <v>118.8</v>
      </c>
      <c r="AB52" s="15">
        <f>VLOOKUP(A:A,[1]TDSheet!$A:$AA,27,0)</f>
        <v>95.4</v>
      </c>
      <c r="AC52" s="15">
        <f>VLOOKUP(A:A,[3]TDSheet!$A:$D,4,0)</f>
        <v>63</v>
      </c>
      <c r="AD52" s="15">
        <f>VLOOKUP(A:A,[1]TDSheet!$A:$AC,29,0)</f>
        <v>0</v>
      </c>
      <c r="AE52" s="15">
        <f>VLOOKUP(A:A,[1]TDSheet!$A:$AD,30,0)</f>
        <v>0</v>
      </c>
      <c r="AF52" s="15">
        <f t="shared" si="14"/>
        <v>21.599999999999998</v>
      </c>
      <c r="AG52" s="15">
        <f t="shared" si="15"/>
        <v>0</v>
      </c>
      <c r="AH52" s="15">
        <f t="shared" si="16"/>
        <v>0</v>
      </c>
      <c r="AI52" s="15"/>
      <c r="AJ52" s="15"/>
      <c r="AK52" s="15"/>
      <c r="AL52" s="15"/>
    </row>
    <row r="53" spans="1:38" s="1" customFormat="1" ht="11.1" customHeight="1" outlineLevel="1" x14ac:dyDescent="0.2">
      <c r="A53" s="7" t="s">
        <v>55</v>
      </c>
      <c r="B53" s="7" t="s">
        <v>8</v>
      </c>
      <c r="C53" s="8">
        <v>92</v>
      </c>
      <c r="D53" s="8">
        <v>203</v>
      </c>
      <c r="E53" s="8">
        <v>101</v>
      </c>
      <c r="F53" s="8">
        <v>189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106</v>
      </c>
      <c r="J53" s="15">
        <f t="shared" si="10"/>
        <v>-5</v>
      </c>
      <c r="K53" s="15">
        <f>VLOOKUP(A:A,[1]TDSheet!$A:$L,12,0)</f>
        <v>40</v>
      </c>
      <c r="L53" s="15">
        <f>VLOOKUP(A:A,[1]TDSheet!$A:$T,20,0)</f>
        <v>0</v>
      </c>
      <c r="M53" s="15"/>
      <c r="N53" s="15"/>
      <c r="O53" s="15"/>
      <c r="P53" s="15"/>
      <c r="Q53" s="17"/>
      <c r="R53" s="17"/>
      <c r="S53" s="15">
        <f t="shared" si="11"/>
        <v>20.2</v>
      </c>
      <c r="T53" s="17"/>
      <c r="U53" s="18">
        <f t="shared" si="12"/>
        <v>11.336633663366337</v>
      </c>
      <c r="V53" s="15">
        <f t="shared" si="13"/>
        <v>9.3564356435643568</v>
      </c>
      <c r="W53" s="15"/>
      <c r="X53" s="15"/>
      <c r="Y53" s="15"/>
      <c r="Z53" s="15">
        <f>VLOOKUP(A:A,[1]TDSheet!$A:$Y,25,0)</f>
        <v>37.4</v>
      </c>
      <c r="AA53" s="15">
        <f>VLOOKUP(A:A,[1]TDSheet!$A:$Z,26,0)</f>
        <v>34.200000000000003</v>
      </c>
      <c r="AB53" s="15">
        <f>VLOOKUP(A:A,[1]TDSheet!$A:$AA,27,0)</f>
        <v>29.4</v>
      </c>
      <c r="AC53" s="15">
        <f>VLOOKUP(A:A,[3]TDSheet!$A:$D,4,0)</f>
        <v>25</v>
      </c>
      <c r="AD53" s="20" t="str">
        <f>VLOOKUP(A:A,[1]TDSheet!$A:$AC,29,0)</f>
        <v>увел</v>
      </c>
      <c r="AE53" s="15">
        <f>VLOOKUP(A:A,[1]TDSheet!$A:$AD,30,0)</f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/>
      <c r="AJ53" s="15"/>
      <c r="AK53" s="15"/>
      <c r="AL53" s="15"/>
    </row>
    <row r="54" spans="1:38" s="1" customFormat="1" ht="11.1" customHeight="1" outlineLevel="1" x14ac:dyDescent="0.2">
      <c r="A54" s="7" t="s">
        <v>56</v>
      </c>
      <c r="B54" s="7" t="s">
        <v>8</v>
      </c>
      <c r="C54" s="8">
        <v>231</v>
      </c>
      <c r="D54" s="8">
        <v>245</v>
      </c>
      <c r="E54" s="8">
        <v>120</v>
      </c>
      <c r="F54" s="8">
        <v>347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127</v>
      </c>
      <c r="J54" s="15">
        <f t="shared" si="10"/>
        <v>-7</v>
      </c>
      <c r="K54" s="15">
        <f>VLOOKUP(A:A,[1]TDSheet!$A:$L,12,0)</f>
        <v>40</v>
      </c>
      <c r="L54" s="15">
        <f>VLOOKUP(A:A,[1]TDSheet!$A:$T,20,0)</f>
        <v>0</v>
      </c>
      <c r="M54" s="15"/>
      <c r="N54" s="15"/>
      <c r="O54" s="15"/>
      <c r="P54" s="15"/>
      <c r="Q54" s="17"/>
      <c r="R54" s="17"/>
      <c r="S54" s="15">
        <f t="shared" si="11"/>
        <v>24</v>
      </c>
      <c r="T54" s="17"/>
      <c r="U54" s="18">
        <f t="shared" si="12"/>
        <v>16.125</v>
      </c>
      <c r="V54" s="15">
        <f t="shared" si="13"/>
        <v>14.458333333333334</v>
      </c>
      <c r="W54" s="15"/>
      <c r="X54" s="15"/>
      <c r="Y54" s="15"/>
      <c r="Z54" s="15">
        <f>VLOOKUP(A:A,[1]TDSheet!$A:$Y,25,0)</f>
        <v>36.200000000000003</v>
      </c>
      <c r="AA54" s="15">
        <f>VLOOKUP(A:A,[1]TDSheet!$A:$Z,26,0)</f>
        <v>38.6</v>
      </c>
      <c r="AB54" s="15">
        <f>VLOOKUP(A:A,[1]TDSheet!$A:$AA,27,0)</f>
        <v>39.200000000000003</v>
      </c>
      <c r="AC54" s="15">
        <f>VLOOKUP(A:A,[3]TDSheet!$A:$D,4,0)</f>
        <v>29</v>
      </c>
      <c r="AD54" s="21" t="str">
        <f>VLOOKUP(A:A,[1]TDSheet!$A:$AC,29,0)</f>
        <v>увел</v>
      </c>
      <c r="AE54" s="15">
        <f>VLOOKUP(A:A,[1]TDSheet!$A:$AD,30,0)</f>
        <v>0</v>
      </c>
      <c r="AF54" s="15">
        <f t="shared" si="14"/>
        <v>0</v>
      </c>
      <c r="AG54" s="15">
        <f t="shared" si="15"/>
        <v>0</v>
      </c>
      <c r="AH54" s="15">
        <f t="shared" si="16"/>
        <v>0</v>
      </c>
      <c r="AI54" s="15"/>
      <c r="AJ54" s="15"/>
      <c r="AK54" s="15"/>
      <c r="AL54" s="15"/>
    </row>
    <row r="55" spans="1:38" s="1" customFormat="1" ht="11.1" customHeight="1" outlineLevel="1" x14ac:dyDescent="0.2">
      <c r="A55" s="7" t="s">
        <v>57</v>
      </c>
      <c r="B55" s="7" t="s">
        <v>8</v>
      </c>
      <c r="C55" s="8">
        <v>240</v>
      </c>
      <c r="D55" s="8">
        <v>564</v>
      </c>
      <c r="E55" s="8">
        <v>242</v>
      </c>
      <c r="F55" s="8">
        <v>555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249</v>
      </c>
      <c r="J55" s="15">
        <f t="shared" si="10"/>
        <v>-7</v>
      </c>
      <c r="K55" s="15">
        <f>VLOOKUP(A:A,[1]TDSheet!$A:$L,12,0)</f>
        <v>40</v>
      </c>
      <c r="L55" s="15">
        <f>VLOOKUP(A:A,[1]TDSheet!$A:$T,20,0)</f>
        <v>0</v>
      </c>
      <c r="M55" s="15"/>
      <c r="N55" s="15"/>
      <c r="O55" s="15"/>
      <c r="P55" s="15"/>
      <c r="Q55" s="17"/>
      <c r="R55" s="17"/>
      <c r="S55" s="15">
        <f t="shared" si="11"/>
        <v>48.4</v>
      </c>
      <c r="T55" s="17"/>
      <c r="U55" s="18">
        <f t="shared" si="12"/>
        <v>12.293388429752067</v>
      </c>
      <c r="V55" s="15">
        <f t="shared" si="13"/>
        <v>11.466942148760332</v>
      </c>
      <c r="W55" s="15"/>
      <c r="X55" s="15"/>
      <c r="Y55" s="15"/>
      <c r="Z55" s="15">
        <f>VLOOKUP(A:A,[1]TDSheet!$A:$Y,25,0)</f>
        <v>89.6</v>
      </c>
      <c r="AA55" s="15">
        <f>VLOOKUP(A:A,[1]TDSheet!$A:$Z,26,0)</f>
        <v>94.4</v>
      </c>
      <c r="AB55" s="15">
        <f>VLOOKUP(A:A,[1]TDSheet!$A:$AA,27,0)</f>
        <v>77.599999999999994</v>
      </c>
      <c r="AC55" s="15">
        <f>VLOOKUP(A:A,[3]TDSheet!$A:$D,4,0)</f>
        <v>28</v>
      </c>
      <c r="AD55" s="15">
        <f>VLOOKUP(A:A,[1]TDSheet!$A:$AC,29,0)</f>
        <v>0</v>
      </c>
      <c r="AE55" s="15">
        <f>VLOOKUP(A:A,[1]TDSheet!$A:$AD,30,0)</f>
        <v>0</v>
      </c>
      <c r="AF55" s="15">
        <f t="shared" si="14"/>
        <v>0</v>
      </c>
      <c r="AG55" s="15">
        <f t="shared" si="15"/>
        <v>0</v>
      </c>
      <c r="AH55" s="15">
        <f t="shared" si="16"/>
        <v>0</v>
      </c>
      <c r="AI55" s="15"/>
      <c r="AJ55" s="15"/>
      <c r="AK55" s="15"/>
      <c r="AL55" s="15"/>
    </row>
    <row r="56" spans="1:38" s="1" customFormat="1" ht="11.1" customHeight="1" outlineLevel="1" x14ac:dyDescent="0.2">
      <c r="A56" s="7" t="s">
        <v>58</v>
      </c>
      <c r="B56" s="7" t="s">
        <v>9</v>
      </c>
      <c r="C56" s="8">
        <v>660.99400000000003</v>
      </c>
      <c r="D56" s="8">
        <v>1077.9939999999999</v>
      </c>
      <c r="E56" s="19">
        <v>899</v>
      </c>
      <c r="F56" s="19">
        <v>975</v>
      </c>
      <c r="G56" s="1">
        <f>VLOOKUP(A:A,[1]TDSheet!$A:$G,7,0)</f>
        <v>1</v>
      </c>
      <c r="H56" s="1">
        <f>VLOOKUP(A:A,[1]TDSheet!$A:$H,8,0)</f>
        <v>45</v>
      </c>
      <c r="I56" s="15">
        <f>VLOOKUP(A:A,[2]TDSheet!$A:$F,6,0)</f>
        <v>864.27</v>
      </c>
      <c r="J56" s="15">
        <f t="shared" si="10"/>
        <v>34.730000000000018</v>
      </c>
      <c r="K56" s="15">
        <f>VLOOKUP(A:A,[1]TDSheet!$A:$L,12,0)</f>
        <v>160</v>
      </c>
      <c r="L56" s="15">
        <f>VLOOKUP(A:A,[1]TDSheet!$A:$T,20,0)</f>
        <v>300</v>
      </c>
      <c r="M56" s="15"/>
      <c r="N56" s="15"/>
      <c r="O56" s="15"/>
      <c r="P56" s="15"/>
      <c r="Q56" s="17">
        <v>270</v>
      </c>
      <c r="R56" s="17"/>
      <c r="S56" s="15">
        <f t="shared" si="11"/>
        <v>179.8</v>
      </c>
      <c r="T56" s="17"/>
      <c r="U56" s="18">
        <f t="shared" si="12"/>
        <v>9.4827586206896548</v>
      </c>
      <c r="V56" s="15">
        <f t="shared" si="13"/>
        <v>5.4226918798665178</v>
      </c>
      <c r="W56" s="15">
        <v>270</v>
      </c>
      <c r="X56" s="15"/>
      <c r="Y56" s="15"/>
      <c r="Z56" s="15">
        <f>VLOOKUP(A:A,[1]TDSheet!$A:$Y,25,0)</f>
        <v>216.4</v>
      </c>
      <c r="AA56" s="15">
        <f>VLOOKUP(A:A,[1]TDSheet!$A:$Z,26,0)</f>
        <v>169.4</v>
      </c>
      <c r="AB56" s="15">
        <f>VLOOKUP(A:A,[1]TDSheet!$A:$AA,27,0)</f>
        <v>171.4</v>
      </c>
      <c r="AC56" s="15">
        <f>VLOOKUP(A:A,[3]TDSheet!$A:$D,4,0)</f>
        <v>169.82300000000001</v>
      </c>
      <c r="AD56" s="15">
        <f>VLOOKUP(A:A,[1]TDSheet!$A:$AC,29,0)</f>
        <v>0</v>
      </c>
      <c r="AE56" s="15">
        <f>VLOOKUP(A:A,[1]TDSheet!$A:$AD,30,0)</f>
        <v>0</v>
      </c>
      <c r="AF56" s="15">
        <f t="shared" si="14"/>
        <v>270</v>
      </c>
      <c r="AG56" s="15">
        <f t="shared" si="15"/>
        <v>0</v>
      </c>
      <c r="AH56" s="15">
        <f t="shared" si="16"/>
        <v>0</v>
      </c>
      <c r="AI56" s="15"/>
      <c r="AJ56" s="15"/>
      <c r="AK56" s="15"/>
      <c r="AL56" s="15"/>
    </row>
    <row r="57" spans="1:38" s="1" customFormat="1" ht="11.1" customHeight="1" outlineLevel="1" x14ac:dyDescent="0.2">
      <c r="A57" s="7" t="s">
        <v>59</v>
      </c>
      <c r="B57" s="7" t="s">
        <v>8</v>
      </c>
      <c r="C57" s="8">
        <v>1804</v>
      </c>
      <c r="D57" s="8">
        <v>401</v>
      </c>
      <c r="E57" s="8">
        <v>1110</v>
      </c>
      <c r="F57" s="8">
        <v>1052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1115</v>
      </c>
      <c r="J57" s="15">
        <f t="shared" si="10"/>
        <v>-5</v>
      </c>
      <c r="K57" s="15">
        <f>VLOOKUP(A:A,[1]TDSheet!$A:$L,12,0)</f>
        <v>0</v>
      </c>
      <c r="L57" s="15">
        <f>VLOOKUP(A:A,[1]TDSheet!$A:$T,20,0)</f>
        <v>480</v>
      </c>
      <c r="M57" s="15"/>
      <c r="N57" s="15"/>
      <c r="O57" s="15"/>
      <c r="P57" s="15"/>
      <c r="Q57" s="17">
        <v>480</v>
      </c>
      <c r="R57" s="17"/>
      <c r="S57" s="15">
        <f t="shared" si="11"/>
        <v>222</v>
      </c>
      <c r="T57" s="17"/>
      <c r="U57" s="18">
        <f t="shared" si="12"/>
        <v>9.0630630630630638</v>
      </c>
      <c r="V57" s="15">
        <f t="shared" si="13"/>
        <v>4.7387387387387383</v>
      </c>
      <c r="W57" s="15">
        <v>480</v>
      </c>
      <c r="X57" s="15"/>
      <c r="Y57" s="15"/>
      <c r="Z57" s="15">
        <f>VLOOKUP(A:A,[1]TDSheet!$A:$Y,25,0)</f>
        <v>260.39999999999998</v>
      </c>
      <c r="AA57" s="15">
        <f>VLOOKUP(A:A,[1]TDSheet!$A:$Z,26,0)</f>
        <v>271.8</v>
      </c>
      <c r="AB57" s="15">
        <f>VLOOKUP(A:A,[1]TDSheet!$A:$AA,27,0)</f>
        <v>250.2</v>
      </c>
      <c r="AC57" s="15">
        <f>VLOOKUP(A:A,[3]TDSheet!$A:$D,4,0)</f>
        <v>252</v>
      </c>
      <c r="AD57" s="15">
        <f>VLOOKUP(A:A,[1]TDSheet!$A:$AC,29,0)</f>
        <v>0</v>
      </c>
      <c r="AE57" s="15">
        <f>VLOOKUP(A:A,[1]TDSheet!$A:$AD,30,0)</f>
        <v>0</v>
      </c>
      <c r="AF57" s="15">
        <f t="shared" si="14"/>
        <v>192</v>
      </c>
      <c r="AG57" s="15">
        <f t="shared" si="15"/>
        <v>0</v>
      </c>
      <c r="AH57" s="15">
        <f t="shared" si="16"/>
        <v>0</v>
      </c>
      <c r="AI57" s="15"/>
      <c r="AJ57" s="15"/>
      <c r="AK57" s="15"/>
      <c r="AL57" s="15"/>
    </row>
    <row r="58" spans="1:38" s="1" customFormat="1" ht="11.1" customHeight="1" outlineLevel="1" x14ac:dyDescent="0.2">
      <c r="A58" s="7" t="s">
        <v>60</v>
      </c>
      <c r="B58" s="7" t="s">
        <v>8</v>
      </c>
      <c r="C58" s="8">
        <v>256</v>
      </c>
      <c r="D58" s="8">
        <v>362</v>
      </c>
      <c r="E58" s="8">
        <v>180</v>
      </c>
      <c r="F58" s="8">
        <v>436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182</v>
      </c>
      <c r="J58" s="15">
        <f t="shared" si="10"/>
        <v>-2</v>
      </c>
      <c r="K58" s="15">
        <f>VLOOKUP(A:A,[1]TDSheet!$A:$L,12,0)</f>
        <v>40</v>
      </c>
      <c r="L58" s="15">
        <f>VLOOKUP(A:A,[1]TDSheet!$A:$T,20,0)</f>
        <v>0</v>
      </c>
      <c r="M58" s="15"/>
      <c r="N58" s="15"/>
      <c r="O58" s="15"/>
      <c r="P58" s="15"/>
      <c r="Q58" s="17"/>
      <c r="R58" s="17"/>
      <c r="S58" s="15">
        <f t="shared" si="11"/>
        <v>36</v>
      </c>
      <c r="T58" s="17"/>
      <c r="U58" s="18">
        <f t="shared" si="12"/>
        <v>13.222222222222221</v>
      </c>
      <c r="V58" s="15">
        <f t="shared" si="13"/>
        <v>12.111111111111111</v>
      </c>
      <c r="W58" s="15"/>
      <c r="X58" s="15"/>
      <c r="Y58" s="15"/>
      <c r="Z58" s="15">
        <f>VLOOKUP(A:A,[1]TDSheet!$A:$Y,25,0)</f>
        <v>57.8</v>
      </c>
      <c r="AA58" s="15">
        <f>VLOOKUP(A:A,[1]TDSheet!$A:$Z,26,0)</f>
        <v>54</v>
      </c>
      <c r="AB58" s="15">
        <f>VLOOKUP(A:A,[1]TDSheet!$A:$AA,27,0)</f>
        <v>55.2</v>
      </c>
      <c r="AC58" s="15">
        <f>VLOOKUP(A:A,[3]TDSheet!$A:$D,4,0)</f>
        <v>37</v>
      </c>
      <c r="AD58" s="15">
        <f>VLOOKUP(A:A,[1]TDSheet!$A:$AC,29,0)</f>
        <v>0</v>
      </c>
      <c r="AE58" s="15">
        <f>VLOOKUP(A:A,[1]TDSheet!$A:$AD,30,0)</f>
        <v>0</v>
      </c>
      <c r="AF58" s="15">
        <f t="shared" si="14"/>
        <v>0</v>
      </c>
      <c r="AG58" s="15">
        <f t="shared" si="15"/>
        <v>0</v>
      </c>
      <c r="AH58" s="15">
        <f t="shared" si="16"/>
        <v>0</v>
      </c>
      <c r="AI58" s="15"/>
      <c r="AJ58" s="15"/>
      <c r="AK58" s="15"/>
      <c r="AL58" s="15"/>
    </row>
    <row r="59" spans="1:38" s="1" customFormat="1" ht="11.1" customHeight="1" outlineLevel="1" x14ac:dyDescent="0.2">
      <c r="A59" s="7" t="s">
        <v>61</v>
      </c>
      <c r="B59" s="7" t="s">
        <v>9</v>
      </c>
      <c r="C59" s="8">
        <v>773.05</v>
      </c>
      <c r="D59" s="8">
        <v>1529.896</v>
      </c>
      <c r="E59" s="8">
        <v>1116.03</v>
      </c>
      <c r="F59" s="8">
        <v>1169.3810000000001</v>
      </c>
      <c r="G59" s="1">
        <f>VLOOKUP(A:A,[1]TDSheet!$A:$G,7,0)</f>
        <v>1</v>
      </c>
      <c r="H59" s="1">
        <f>VLOOKUP(A:A,[1]TDSheet!$A:$H,8,0)</f>
        <v>60</v>
      </c>
      <c r="I59" s="15">
        <f>VLOOKUP(A:A,[2]TDSheet!$A:$F,6,0)</f>
        <v>1134.3520000000001</v>
      </c>
      <c r="J59" s="15">
        <f t="shared" si="10"/>
        <v>-18.322000000000116</v>
      </c>
      <c r="K59" s="15">
        <f>VLOOKUP(A:A,[1]TDSheet!$A:$L,12,0)</f>
        <v>400</v>
      </c>
      <c r="L59" s="15">
        <f>VLOOKUP(A:A,[1]TDSheet!$A:$T,20,0)</f>
        <v>350</v>
      </c>
      <c r="M59" s="15"/>
      <c r="N59" s="15"/>
      <c r="O59" s="15"/>
      <c r="P59" s="15"/>
      <c r="Q59" s="17">
        <v>300</v>
      </c>
      <c r="R59" s="17"/>
      <c r="S59" s="15">
        <f t="shared" si="11"/>
        <v>223.20599999999999</v>
      </c>
      <c r="T59" s="17">
        <v>100</v>
      </c>
      <c r="U59" s="18">
        <f t="shared" si="12"/>
        <v>10.39121260181178</v>
      </c>
      <c r="V59" s="15">
        <f t="shared" si="13"/>
        <v>5.2390213524726041</v>
      </c>
      <c r="W59" s="15">
        <v>300</v>
      </c>
      <c r="X59" s="15"/>
      <c r="Y59" s="15">
        <v>100</v>
      </c>
      <c r="Z59" s="15">
        <f>VLOOKUP(A:A,[1]TDSheet!$A:$Y,25,0)</f>
        <v>127.2886</v>
      </c>
      <c r="AA59" s="15">
        <f>VLOOKUP(A:A,[1]TDSheet!$A:$Z,26,0)</f>
        <v>228.99380000000002</v>
      </c>
      <c r="AB59" s="15">
        <f>VLOOKUP(A:A,[1]TDSheet!$A:$AA,27,0)</f>
        <v>147.51920000000001</v>
      </c>
      <c r="AC59" s="15">
        <f>VLOOKUP(A:A,[3]TDSheet!$A:$D,4,0)</f>
        <v>329.34399999999999</v>
      </c>
      <c r="AD59" s="15">
        <f>VLOOKUP(A:A,[1]TDSheet!$A:$AC,29,0)</f>
        <v>0</v>
      </c>
      <c r="AE59" s="15">
        <f>VLOOKUP(A:A,[1]TDSheet!$A:$AD,30,0)</f>
        <v>0</v>
      </c>
      <c r="AF59" s="15">
        <f t="shared" si="14"/>
        <v>300</v>
      </c>
      <c r="AG59" s="15">
        <f t="shared" si="15"/>
        <v>0</v>
      </c>
      <c r="AH59" s="15">
        <f t="shared" si="16"/>
        <v>100</v>
      </c>
      <c r="AI59" s="15"/>
      <c r="AJ59" s="15"/>
      <c r="AK59" s="15"/>
      <c r="AL59" s="15"/>
    </row>
    <row r="60" spans="1:38" s="1" customFormat="1" ht="11.1" customHeight="1" outlineLevel="1" x14ac:dyDescent="0.2">
      <c r="A60" s="7" t="s">
        <v>62</v>
      </c>
      <c r="B60" s="7" t="s">
        <v>9</v>
      </c>
      <c r="C60" s="8">
        <v>265.10599999999999</v>
      </c>
      <c r="D60" s="8">
        <v>267.83</v>
      </c>
      <c r="E60" s="8">
        <v>174.19499999999999</v>
      </c>
      <c r="F60" s="8">
        <v>348.19099999999997</v>
      </c>
      <c r="G60" s="1">
        <f>VLOOKUP(A:A,[1]TDSheet!$A:$G,7,0)</f>
        <v>1</v>
      </c>
      <c r="H60" s="1">
        <f>VLOOKUP(A:A,[1]TDSheet!$A:$H,8,0)</f>
        <v>60</v>
      </c>
      <c r="I60" s="15">
        <f>VLOOKUP(A:A,[2]TDSheet!$A:$F,6,0)</f>
        <v>176.2</v>
      </c>
      <c r="J60" s="15">
        <f t="shared" si="10"/>
        <v>-2.0049999999999955</v>
      </c>
      <c r="K60" s="15">
        <f>VLOOKUP(A:A,[1]TDSheet!$A:$L,12,0)</f>
        <v>50</v>
      </c>
      <c r="L60" s="15">
        <f>VLOOKUP(A:A,[1]TDSheet!$A:$T,20,0)</f>
        <v>0</v>
      </c>
      <c r="M60" s="15"/>
      <c r="N60" s="15"/>
      <c r="O60" s="15"/>
      <c r="P60" s="15"/>
      <c r="Q60" s="17"/>
      <c r="R60" s="17"/>
      <c r="S60" s="15">
        <f t="shared" si="11"/>
        <v>34.838999999999999</v>
      </c>
      <c r="T60" s="17"/>
      <c r="U60" s="18">
        <f t="shared" si="12"/>
        <v>11.429461235971182</v>
      </c>
      <c r="V60" s="15">
        <f t="shared" si="13"/>
        <v>9.9942880105628742</v>
      </c>
      <c r="W60" s="15"/>
      <c r="X60" s="15"/>
      <c r="Y60" s="15"/>
      <c r="Z60" s="15">
        <f>VLOOKUP(A:A,[1]TDSheet!$A:$Y,25,0)</f>
        <v>58.791200000000003</v>
      </c>
      <c r="AA60" s="15">
        <f>VLOOKUP(A:A,[1]TDSheet!$A:$Z,26,0)</f>
        <v>66.103200000000001</v>
      </c>
      <c r="AB60" s="15">
        <f>VLOOKUP(A:A,[1]TDSheet!$A:$AA,27,0)</f>
        <v>54.899199999999993</v>
      </c>
      <c r="AC60" s="15">
        <f>VLOOKUP(A:A,[3]TDSheet!$A:$D,4,0)</f>
        <v>85.064999999999998</v>
      </c>
      <c r="AD60" s="15">
        <f>VLOOKUP(A:A,[1]TDSheet!$A:$AC,29,0)</f>
        <v>0</v>
      </c>
      <c r="AE60" s="15">
        <f>VLOOKUP(A:A,[1]TDSheet!$A:$AD,30,0)</f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/>
      <c r="AJ60" s="15"/>
      <c r="AK60" s="15"/>
      <c r="AL60" s="15"/>
    </row>
    <row r="61" spans="1:38" s="1" customFormat="1" ht="11.1" customHeight="1" outlineLevel="1" x14ac:dyDescent="0.2">
      <c r="A61" s="7" t="s">
        <v>63</v>
      </c>
      <c r="B61" s="7" t="s">
        <v>9</v>
      </c>
      <c r="C61" s="8">
        <v>210.745</v>
      </c>
      <c r="D61" s="8">
        <v>469.38200000000001</v>
      </c>
      <c r="E61" s="8">
        <v>222.6</v>
      </c>
      <c r="F61" s="8">
        <v>453.36599999999999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218.5</v>
      </c>
      <c r="J61" s="15">
        <f t="shared" si="10"/>
        <v>4.0999999999999943</v>
      </c>
      <c r="K61" s="15">
        <f>VLOOKUP(A:A,[1]TDSheet!$A:$L,12,0)</f>
        <v>30</v>
      </c>
      <c r="L61" s="15">
        <f>VLOOKUP(A:A,[1]TDSheet!$A:$T,20,0)</f>
        <v>0</v>
      </c>
      <c r="M61" s="15"/>
      <c r="N61" s="15"/>
      <c r="O61" s="15"/>
      <c r="P61" s="15"/>
      <c r="Q61" s="17"/>
      <c r="R61" s="17"/>
      <c r="S61" s="15">
        <f t="shared" si="11"/>
        <v>44.519999999999996</v>
      </c>
      <c r="T61" s="17"/>
      <c r="U61" s="18">
        <f t="shared" si="12"/>
        <v>10.857277628032346</v>
      </c>
      <c r="V61" s="15">
        <f t="shared" si="13"/>
        <v>10.183423180592992</v>
      </c>
      <c r="W61" s="15"/>
      <c r="X61" s="15"/>
      <c r="Y61" s="15"/>
      <c r="Z61" s="15">
        <f>VLOOKUP(A:A,[1]TDSheet!$A:$Y,25,0)</f>
        <v>55.738</v>
      </c>
      <c r="AA61" s="15">
        <f>VLOOKUP(A:A,[1]TDSheet!$A:$Z,26,0)</f>
        <v>37.998000000000005</v>
      </c>
      <c r="AB61" s="15">
        <f>VLOOKUP(A:A,[1]TDSheet!$A:$AA,27,0)</f>
        <v>37.882600000000004</v>
      </c>
      <c r="AC61" s="15">
        <f>VLOOKUP(A:A,[3]TDSheet!$A:$D,4,0)</f>
        <v>81.263999999999996</v>
      </c>
      <c r="AD61" s="15">
        <f>VLOOKUP(A:A,[1]TDSheet!$A:$AC,29,0)</f>
        <v>0</v>
      </c>
      <c r="AE61" s="15">
        <f>VLOOKUP(A:A,[1]TDSheet!$A:$AD,30,0)</f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/>
      <c r="AJ61" s="15"/>
      <c r="AK61" s="15"/>
      <c r="AL61" s="15"/>
    </row>
    <row r="62" spans="1:38" s="1" customFormat="1" ht="11.1" customHeight="1" outlineLevel="1" x14ac:dyDescent="0.2">
      <c r="A62" s="7" t="s">
        <v>64</v>
      </c>
      <c r="B62" s="7" t="s">
        <v>8</v>
      </c>
      <c r="C62" s="8">
        <v>260</v>
      </c>
      <c r="D62" s="8">
        <v>84</v>
      </c>
      <c r="E62" s="8">
        <v>194</v>
      </c>
      <c r="F62" s="8">
        <v>146</v>
      </c>
      <c r="G62" s="1">
        <f>VLOOKUP(A:A,[1]TDSheet!$A:$G,7,0)</f>
        <v>0.27</v>
      </c>
      <c r="H62" s="1" t="e">
        <f>VLOOKUP(A:A,[1]TDSheet!$A:$H,8,0)</f>
        <v>#N/A</v>
      </c>
      <c r="I62" s="15">
        <f>VLOOKUP(A:A,[2]TDSheet!$A:$F,6,0)</f>
        <v>203</v>
      </c>
      <c r="J62" s="15">
        <f t="shared" si="10"/>
        <v>-9</v>
      </c>
      <c r="K62" s="15">
        <f>VLOOKUP(A:A,[1]TDSheet!$A:$L,12,0)</f>
        <v>40</v>
      </c>
      <c r="L62" s="15">
        <f>VLOOKUP(A:A,[1]TDSheet!$A:$T,20,0)</f>
        <v>120</v>
      </c>
      <c r="M62" s="15"/>
      <c r="N62" s="15"/>
      <c r="O62" s="15"/>
      <c r="P62" s="15"/>
      <c r="Q62" s="17">
        <v>40</v>
      </c>
      <c r="R62" s="17"/>
      <c r="S62" s="15">
        <f t="shared" si="11"/>
        <v>38.799999999999997</v>
      </c>
      <c r="T62" s="17"/>
      <c r="U62" s="18">
        <f t="shared" si="12"/>
        <v>8.9175257731958766</v>
      </c>
      <c r="V62" s="15">
        <f t="shared" si="13"/>
        <v>3.7628865979381447</v>
      </c>
      <c r="W62" s="15">
        <v>40</v>
      </c>
      <c r="X62" s="15"/>
      <c r="Y62" s="15"/>
      <c r="Z62" s="15">
        <f>VLOOKUP(A:A,[1]TDSheet!$A:$Y,25,0)</f>
        <v>41</v>
      </c>
      <c r="AA62" s="15">
        <f>VLOOKUP(A:A,[1]TDSheet!$A:$Z,26,0)</f>
        <v>38</v>
      </c>
      <c r="AB62" s="15">
        <f>VLOOKUP(A:A,[1]TDSheet!$A:$AA,27,0)</f>
        <v>35.799999999999997</v>
      </c>
      <c r="AC62" s="15">
        <f>VLOOKUP(A:A,[3]TDSheet!$A:$D,4,0)</f>
        <v>38</v>
      </c>
      <c r="AD62" s="15">
        <f>VLOOKUP(A:A,[1]TDSheet!$A:$AC,29,0)</f>
        <v>0</v>
      </c>
      <c r="AE62" s="15">
        <f>VLOOKUP(A:A,[1]TDSheet!$A:$AD,30,0)</f>
        <v>0</v>
      </c>
      <c r="AF62" s="15">
        <f t="shared" si="14"/>
        <v>10.8</v>
      </c>
      <c r="AG62" s="15">
        <f t="shared" si="15"/>
        <v>0</v>
      </c>
      <c r="AH62" s="15">
        <f t="shared" si="16"/>
        <v>0</v>
      </c>
      <c r="AI62" s="15"/>
      <c r="AJ62" s="15"/>
      <c r="AK62" s="15"/>
      <c r="AL62" s="15"/>
    </row>
    <row r="63" spans="1:38" s="1" customFormat="1" ht="11.1" customHeight="1" outlineLevel="1" x14ac:dyDescent="0.2">
      <c r="A63" s="7" t="s">
        <v>65</v>
      </c>
      <c r="B63" s="7" t="s">
        <v>8</v>
      </c>
      <c r="C63" s="8">
        <v>466</v>
      </c>
      <c r="D63" s="8">
        <v>251</v>
      </c>
      <c r="E63" s="8">
        <v>360</v>
      </c>
      <c r="F63" s="8">
        <v>344</v>
      </c>
      <c r="G63" s="1">
        <f>VLOOKUP(A:A,[1]TDSheet!$A:$G,7,0)</f>
        <v>0.3</v>
      </c>
      <c r="H63" s="1" t="e">
        <f>VLOOKUP(A:A,[1]TDSheet!$A:$H,8,0)</f>
        <v>#N/A</v>
      </c>
      <c r="I63" s="15">
        <f>VLOOKUP(A:A,[2]TDSheet!$A:$F,6,0)</f>
        <v>373</v>
      </c>
      <c r="J63" s="15">
        <f t="shared" si="10"/>
        <v>-13</v>
      </c>
      <c r="K63" s="15">
        <f>VLOOKUP(A:A,[1]TDSheet!$A:$L,12,0)</f>
        <v>40</v>
      </c>
      <c r="L63" s="15">
        <f>VLOOKUP(A:A,[1]TDSheet!$A:$T,20,0)</f>
        <v>120</v>
      </c>
      <c r="M63" s="15"/>
      <c r="N63" s="15"/>
      <c r="O63" s="15"/>
      <c r="P63" s="15"/>
      <c r="Q63" s="17">
        <v>160</v>
      </c>
      <c r="R63" s="17"/>
      <c r="S63" s="15">
        <f t="shared" si="11"/>
        <v>72</v>
      </c>
      <c r="T63" s="17"/>
      <c r="U63" s="18">
        <f t="shared" si="12"/>
        <v>9.2222222222222214</v>
      </c>
      <c r="V63" s="15">
        <f t="shared" si="13"/>
        <v>4.7777777777777777</v>
      </c>
      <c r="W63" s="15">
        <v>160</v>
      </c>
      <c r="X63" s="15"/>
      <c r="Y63" s="15"/>
      <c r="Z63" s="15">
        <f>VLOOKUP(A:A,[1]TDSheet!$A:$Y,25,0)</f>
        <v>49.4</v>
      </c>
      <c r="AA63" s="15">
        <f>VLOOKUP(A:A,[1]TDSheet!$A:$Z,26,0)</f>
        <v>89</v>
      </c>
      <c r="AB63" s="15">
        <f>VLOOKUP(A:A,[1]TDSheet!$A:$AA,27,0)</f>
        <v>86.4</v>
      </c>
      <c r="AC63" s="15">
        <f>VLOOKUP(A:A,[3]TDSheet!$A:$D,4,0)</f>
        <v>96</v>
      </c>
      <c r="AD63" s="15">
        <f>VLOOKUP(A:A,[1]TDSheet!$A:$AC,29,0)</f>
        <v>0</v>
      </c>
      <c r="AE63" s="15">
        <f>VLOOKUP(A:A,[1]TDSheet!$A:$AD,30,0)</f>
        <v>0</v>
      </c>
      <c r="AF63" s="15">
        <f t="shared" si="14"/>
        <v>48</v>
      </c>
      <c r="AG63" s="15">
        <f t="shared" si="15"/>
        <v>0</v>
      </c>
      <c r="AH63" s="15">
        <f t="shared" si="16"/>
        <v>0</v>
      </c>
      <c r="AI63" s="15"/>
      <c r="AJ63" s="15"/>
      <c r="AK63" s="15"/>
      <c r="AL63" s="15"/>
    </row>
    <row r="64" spans="1:38" s="1" customFormat="1" ht="11.1" customHeight="1" outlineLevel="1" x14ac:dyDescent="0.2">
      <c r="A64" s="7" t="s">
        <v>66</v>
      </c>
      <c r="B64" s="7" t="s">
        <v>8</v>
      </c>
      <c r="C64" s="8">
        <v>7703</v>
      </c>
      <c r="D64" s="8">
        <v>9784</v>
      </c>
      <c r="E64" s="19">
        <v>7283</v>
      </c>
      <c r="F64" s="19">
        <v>10851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7341</v>
      </c>
      <c r="J64" s="15">
        <f t="shared" si="10"/>
        <v>-58</v>
      </c>
      <c r="K64" s="15">
        <f>VLOOKUP(A:A,[1]TDSheet!$A:$L,12,0)</f>
        <v>1800</v>
      </c>
      <c r="L64" s="15">
        <f>VLOOKUP(A:A,[1]TDSheet!$A:$T,20,0)</f>
        <v>800</v>
      </c>
      <c r="M64" s="15"/>
      <c r="N64" s="15"/>
      <c r="O64" s="15"/>
      <c r="P64" s="15"/>
      <c r="Q64" s="17">
        <v>300</v>
      </c>
      <c r="R64" s="17"/>
      <c r="S64" s="15">
        <f t="shared" si="11"/>
        <v>1456.6</v>
      </c>
      <c r="T64" s="17">
        <v>500</v>
      </c>
      <c r="U64" s="18">
        <f t="shared" si="12"/>
        <v>9.7837429630646717</v>
      </c>
      <c r="V64" s="15">
        <f t="shared" si="13"/>
        <v>7.4495400247150902</v>
      </c>
      <c r="W64" s="15">
        <v>300</v>
      </c>
      <c r="X64" s="15"/>
      <c r="Y64" s="15">
        <v>500</v>
      </c>
      <c r="Z64" s="15">
        <f>VLOOKUP(A:A,[1]TDSheet!$A:$Y,25,0)</f>
        <v>1557.2</v>
      </c>
      <c r="AA64" s="15">
        <f>VLOOKUP(A:A,[1]TDSheet!$A:$Z,26,0)</f>
        <v>1360.2</v>
      </c>
      <c r="AB64" s="15">
        <f>VLOOKUP(A:A,[1]TDSheet!$A:$AA,27,0)</f>
        <v>1603.8</v>
      </c>
      <c r="AC64" s="15">
        <f>VLOOKUP(A:A,[3]TDSheet!$A:$D,4,0)</f>
        <v>1644</v>
      </c>
      <c r="AD64" s="15">
        <f>VLOOKUP(A:A,[1]TDSheet!$A:$AC,29,0)</f>
        <v>0</v>
      </c>
      <c r="AE64" s="15">
        <f>VLOOKUP(A:A,[1]TDSheet!$A:$AD,30,0)</f>
        <v>0</v>
      </c>
      <c r="AF64" s="15">
        <f t="shared" si="14"/>
        <v>122.99999999999999</v>
      </c>
      <c r="AG64" s="15">
        <f t="shared" si="15"/>
        <v>0</v>
      </c>
      <c r="AH64" s="15">
        <f t="shared" si="16"/>
        <v>205</v>
      </c>
      <c r="AI64" s="15"/>
      <c r="AJ64" s="15"/>
      <c r="AK64" s="15"/>
      <c r="AL64" s="15"/>
    </row>
    <row r="65" spans="1:38" s="1" customFormat="1" ht="11.1" customHeight="1" outlineLevel="1" x14ac:dyDescent="0.2">
      <c r="A65" s="7" t="s">
        <v>67</v>
      </c>
      <c r="B65" s="7" t="s">
        <v>9</v>
      </c>
      <c r="C65" s="8">
        <v>3968.3040000000001</v>
      </c>
      <c r="D65" s="8">
        <v>3554.69</v>
      </c>
      <c r="E65" s="19">
        <v>3661</v>
      </c>
      <c r="F65" s="19">
        <v>3379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3390.5189999999998</v>
      </c>
      <c r="J65" s="15">
        <f t="shared" si="10"/>
        <v>270.48100000000022</v>
      </c>
      <c r="K65" s="15">
        <f>VLOOKUP(A:A,[1]TDSheet!$A:$L,12,0)</f>
        <v>1000</v>
      </c>
      <c r="L65" s="15">
        <f>VLOOKUP(A:A,[1]TDSheet!$A:$T,20,0)</f>
        <v>300</v>
      </c>
      <c r="M65" s="15"/>
      <c r="N65" s="15"/>
      <c r="O65" s="15"/>
      <c r="P65" s="15"/>
      <c r="Q65" s="17">
        <v>1600</v>
      </c>
      <c r="R65" s="17"/>
      <c r="S65" s="15">
        <f t="shared" si="11"/>
        <v>732.2</v>
      </c>
      <c r="T65" s="17">
        <v>1000</v>
      </c>
      <c r="U65" s="18">
        <f t="shared" si="12"/>
        <v>9.9412728762633158</v>
      </c>
      <c r="V65" s="15">
        <f t="shared" si="13"/>
        <v>4.6148593280524448</v>
      </c>
      <c r="W65" s="15">
        <v>1600</v>
      </c>
      <c r="X65" s="15"/>
      <c r="Y65" s="15">
        <v>1000</v>
      </c>
      <c r="Z65" s="15">
        <f>VLOOKUP(A:A,[1]TDSheet!$A:$Y,25,0)</f>
        <v>883.8</v>
      </c>
      <c r="AA65" s="15">
        <f>VLOOKUP(A:A,[1]TDSheet!$A:$Z,26,0)</f>
        <v>777.2</v>
      </c>
      <c r="AB65" s="15">
        <f>VLOOKUP(A:A,[1]TDSheet!$A:$AA,27,0)</f>
        <v>772.2</v>
      </c>
      <c r="AC65" s="15">
        <f>VLOOKUP(A:A,[3]TDSheet!$A:$D,4,0)</f>
        <v>1138.93</v>
      </c>
      <c r="AD65" s="15">
        <f>VLOOKUP(A:A,[1]TDSheet!$A:$AC,29,0)</f>
        <v>0</v>
      </c>
      <c r="AE65" s="15">
        <f>VLOOKUP(A:A,[1]TDSheet!$A:$AD,30,0)</f>
        <v>0</v>
      </c>
      <c r="AF65" s="15">
        <f t="shared" si="14"/>
        <v>1600</v>
      </c>
      <c r="AG65" s="15">
        <f t="shared" si="15"/>
        <v>0</v>
      </c>
      <c r="AH65" s="15">
        <f t="shared" si="16"/>
        <v>1000</v>
      </c>
      <c r="AI65" s="15"/>
      <c r="AJ65" s="15"/>
      <c r="AK65" s="15"/>
      <c r="AL65" s="15"/>
    </row>
    <row r="66" spans="1:38" s="1" customFormat="1" ht="11.1" customHeight="1" outlineLevel="1" x14ac:dyDescent="0.2">
      <c r="A66" s="7" t="s">
        <v>68</v>
      </c>
      <c r="B66" s="7" t="s">
        <v>8</v>
      </c>
      <c r="C66" s="8">
        <v>1552</v>
      </c>
      <c r="D66" s="8">
        <v>1942</v>
      </c>
      <c r="E66" s="8">
        <v>1349</v>
      </c>
      <c r="F66" s="8">
        <v>2069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1407</v>
      </c>
      <c r="J66" s="15">
        <f t="shared" si="10"/>
        <v>-58</v>
      </c>
      <c r="K66" s="15">
        <f>VLOOKUP(A:A,[1]TDSheet!$A:$L,12,0)</f>
        <v>240</v>
      </c>
      <c r="L66" s="15">
        <f>VLOOKUP(A:A,[1]TDSheet!$A:$T,20,0)</f>
        <v>240</v>
      </c>
      <c r="M66" s="15"/>
      <c r="N66" s="15"/>
      <c r="O66" s="15"/>
      <c r="P66" s="15"/>
      <c r="Q66" s="17"/>
      <c r="R66" s="17"/>
      <c r="S66" s="15">
        <f t="shared" si="11"/>
        <v>269.8</v>
      </c>
      <c r="T66" s="17"/>
      <c r="U66" s="18">
        <f t="shared" si="12"/>
        <v>9.4477390659747957</v>
      </c>
      <c r="V66" s="15">
        <f t="shared" si="13"/>
        <v>7.6686434395848773</v>
      </c>
      <c r="W66" s="15"/>
      <c r="X66" s="15"/>
      <c r="Y66" s="15"/>
      <c r="Z66" s="15">
        <f>VLOOKUP(A:A,[1]TDSheet!$A:$Y,25,0)</f>
        <v>475.8</v>
      </c>
      <c r="AA66" s="15">
        <f>VLOOKUP(A:A,[1]TDSheet!$A:$Z,26,0)</f>
        <v>432.2</v>
      </c>
      <c r="AB66" s="15">
        <f>VLOOKUP(A:A,[1]TDSheet!$A:$AA,27,0)</f>
        <v>426.4</v>
      </c>
      <c r="AC66" s="15">
        <f>VLOOKUP(A:A,[3]TDSheet!$A:$D,4,0)</f>
        <v>185</v>
      </c>
      <c r="AD66" s="15">
        <f>VLOOKUP(A:A,[1]TDSheet!$A:$AC,29,0)</f>
        <v>0</v>
      </c>
      <c r="AE66" s="15">
        <f>VLOOKUP(A:A,[1]TDSheet!$A:$AD,30,0)</f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I66" s="15"/>
      <c r="AJ66" s="15"/>
      <c r="AK66" s="15"/>
      <c r="AL66" s="15"/>
    </row>
    <row r="67" spans="1:38" s="1" customFormat="1" ht="11.1" customHeight="1" outlineLevel="1" x14ac:dyDescent="0.2">
      <c r="A67" s="7" t="s">
        <v>69</v>
      </c>
      <c r="B67" s="7" t="s">
        <v>8</v>
      </c>
      <c r="C67" s="8">
        <v>107</v>
      </c>
      <c r="D67" s="8">
        <v>5</v>
      </c>
      <c r="E67" s="8">
        <v>35</v>
      </c>
      <c r="F67" s="8">
        <v>47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44</v>
      </c>
      <c r="J67" s="15">
        <f t="shared" si="10"/>
        <v>-9</v>
      </c>
      <c r="K67" s="15">
        <f>VLOOKUP(A:A,[1]TDSheet!$A:$L,12,0)</f>
        <v>0</v>
      </c>
      <c r="L67" s="15">
        <f>VLOOKUP(A:A,[1]TDSheet!$A:$T,20,0)</f>
        <v>0</v>
      </c>
      <c r="M67" s="15"/>
      <c r="N67" s="15"/>
      <c r="O67" s="15"/>
      <c r="P67" s="15"/>
      <c r="Q67" s="17">
        <v>20</v>
      </c>
      <c r="R67" s="17"/>
      <c r="S67" s="15">
        <f t="shared" si="11"/>
        <v>7</v>
      </c>
      <c r="T67" s="17"/>
      <c r="U67" s="18">
        <f t="shared" si="12"/>
        <v>9.5714285714285712</v>
      </c>
      <c r="V67" s="15">
        <f t="shared" si="13"/>
        <v>6.7142857142857144</v>
      </c>
      <c r="W67" s="15">
        <v>20</v>
      </c>
      <c r="X67" s="15"/>
      <c r="Y67" s="15"/>
      <c r="Z67" s="15">
        <f>VLOOKUP(A:A,[1]TDSheet!$A:$Y,25,0)</f>
        <v>9</v>
      </c>
      <c r="AA67" s="15">
        <f>VLOOKUP(A:A,[1]TDSheet!$A:$Z,26,0)</f>
        <v>13.2</v>
      </c>
      <c r="AB67" s="15">
        <f>VLOOKUP(A:A,[1]TDSheet!$A:$AA,27,0)</f>
        <v>9.4</v>
      </c>
      <c r="AC67" s="15">
        <f>VLOOKUP(A:A,[3]TDSheet!$A:$D,4,0)</f>
        <v>6</v>
      </c>
      <c r="AD67" s="15">
        <f>VLOOKUP(A:A,[1]TDSheet!$A:$AC,29,0)</f>
        <v>0</v>
      </c>
      <c r="AE67" s="15">
        <f>VLOOKUP(A:A,[1]TDSheet!$A:$AD,30,0)</f>
        <v>0</v>
      </c>
      <c r="AF67" s="15">
        <f t="shared" si="14"/>
        <v>12</v>
      </c>
      <c r="AG67" s="15">
        <f t="shared" si="15"/>
        <v>0</v>
      </c>
      <c r="AH67" s="15">
        <f t="shared" si="16"/>
        <v>0</v>
      </c>
      <c r="AI67" s="15"/>
      <c r="AJ67" s="15"/>
      <c r="AK67" s="15"/>
      <c r="AL67" s="15"/>
    </row>
    <row r="68" spans="1:38" s="1" customFormat="1" ht="11.1" customHeight="1" outlineLevel="1" x14ac:dyDescent="0.2">
      <c r="A68" s="7" t="s">
        <v>70</v>
      </c>
      <c r="B68" s="7" t="s">
        <v>9</v>
      </c>
      <c r="C68" s="8">
        <v>121.79900000000001</v>
      </c>
      <c r="D68" s="8">
        <v>46.732999999999997</v>
      </c>
      <c r="E68" s="8">
        <v>70.697000000000003</v>
      </c>
      <c r="F68" s="8">
        <v>94.701999999999998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69.5</v>
      </c>
      <c r="J68" s="15">
        <f t="shared" si="10"/>
        <v>1.1970000000000027</v>
      </c>
      <c r="K68" s="15">
        <f>VLOOKUP(A:A,[1]TDSheet!$A:$L,12,0)</f>
        <v>20</v>
      </c>
      <c r="L68" s="15">
        <f>VLOOKUP(A:A,[1]TDSheet!$A:$T,20,0)</f>
        <v>0</v>
      </c>
      <c r="M68" s="15"/>
      <c r="N68" s="15"/>
      <c r="O68" s="15"/>
      <c r="P68" s="15"/>
      <c r="Q68" s="17">
        <v>20</v>
      </c>
      <c r="R68" s="17"/>
      <c r="S68" s="15">
        <f t="shared" si="11"/>
        <v>14.1394</v>
      </c>
      <c r="T68" s="17"/>
      <c r="U68" s="18">
        <f t="shared" si="12"/>
        <v>9.5267125903503675</v>
      </c>
      <c r="V68" s="15">
        <f t="shared" si="13"/>
        <v>6.6977382350028991</v>
      </c>
      <c r="W68" s="15">
        <v>20</v>
      </c>
      <c r="X68" s="15"/>
      <c r="Y68" s="15"/>
      <c r="Z68" s="15">
        <f>VLOOKUP(A:A,[1]TDSheet!$A:$Y,25,0)</f>
        <v>16.089199999999998</v>
      </c>
      <c r="AA68" s="15">
        <f>VLOOKUP(A:A,[1]TDSheet!$A:$Z,26,0)</f>
        <v>17.968600000000002</v>
      </c>
      <c r="AB68" s="15">
        <f>VLOOKUP(A:A,[1]TDSheet!$A:$AA,27,0)</f>
        <v>22.203399999999998</v>
      </c>
      <c r="AC68" s="15">
        <f>VLOOKUP(A:A,[3]TDSheet!$A:$D,4,0)</f>
        <v>10.958</v>
      </c>
      <c r="AD68" s="15">
        <f>VLOOKUP(A:A,[1]TDSheet!$A:$AC,29,0)</f>
        <v>0</v>
      </c>
      <c r="AE68" s="15">
        <f>VLOOKUP(A:A,[1]TDSheet!$A:$AD,30,0)</f>
        <v>0</v>
      </c>
      <c r="AF68" s="15">
        <f t="shared" si="14"/>
        <v>20</v>
      </c>
      <c r="AG68" s="15">
        <f t="shared" si="15"/>
        <v>0</v>
      </c>
      <c r="AH68" s="15">
        <f t="shared" si="16"/>
        <v>0</v>
      </c>
      <c r="AI68" s="15"/>
      <c r="AJ68" s="15"/>
      <c r="AK68" s="15"/>
      <c r="AL68" s="15"/>
    </row>
    <row r="69" spans="1:38" s="1" customFormat="1" ht="11.1" customHeight="1" outlineLevel="1" x14ac:dyDescent="0.2">
      <c r="A69" s="7" t="s">
        <v>71</v>
      </c>
      <c r="B69" s="7" t="s">
        <v>8</v>
      </c>
      <c r="C69" s="8">
        <v>1967</v>
      </c>
      <c r="D69" s="8">
        <v>2184</v>
      </c>
      <c r="E69" s="8">
        <v>1629</v>
      </c>
      <c r="F69" s="8">
        <v>2461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1703</v>
      </c>
      <c r="J69" s="15">
        <f t="shared" si="10"/>
        <v>-74</v>
      </c>
      <c r="K69" s="15">
        <f>VLOOKUP(A:A,[1]TDSheet!$A:$L,12,0)</f>
        <v>240</v>
      </c>
      <c r="L69" s="15">
        <f>VLOOKUP(A:A,[1]TDSheet!$A:$T,20,0)</f>
        <v>280</v>
      </c>
      <c r="M69" s="15"/>
      <c r="N69" s="15"/>
      <c r="O69" s="15"/>
      <c r="P69" s="15"/>
      <c r="Q69" s="17">
        <v>120</v>
      </c>
      <c r="R69" s="17"/>
      <c r="S69" s="15">
        <f t="shared" si="11"/>
        <v>325.8</v>
      </c>
      <c r="T69" s="17"/>
      <c r="U69" s="18">
        <f t="shared" si="12"/>
        <v>9.5181092694904841</v>
      </c>
      <c r="V69" s="15">
        <f t="shared" si="13"/>
        <v>7.5537139349294042</v>
      </c>
      <c r="W69" s="15">
        <v>120</v>
      </c>
      <c r="X69" s="15"/>
      <c r="Y69" s="15"/>
      <c r="Z69" s="15">
        <f>VLOOKUP(A:A,[1]TDSheet!$A:$Y,25,0)</f>
        <v>489.6</v>
      </c>
      <c r="AA69" s="15">
        <f>VLOOKUP(A:A,[1]TDSheet!$A:$Z,26,0)</f>
        <v>442</v>
      </c>
      <c r="AB69" s="15">
        <f>VLOOKUP(A:A,[1]TDSheet!$A:$AA,27,0)</f>
        <v>437</v>
      </c>
      <c r="AC69" s="15">
        <f>VLOOKUP(A:A,[3]TDSheet!$A:$D,4,0)</f>
        <v>291</v>
      </c>
      <c r="AD69" s="15">
        <f>VLOOKUP(A:A,[1]TDSheet!$A:$AC,29,0)</f>
        <v>0</v>
      </c>
      <c r="AE69" s="15">
        <f>VLOOKUP(A:A,[1]TDSheet!$A:$AD,30,0)</f>
        <v>0</v>
      </c>
      <c r="AF69" s="15">
        <f t="shared" si="14"/>
        <v>48</v>
      </c>
      <c r="AG69" s="15">
        <f t="shared" si="15"/>
        <v>0</v>
      </c>
      <c r="AH69" s="15">
        <f t="shared" si="16"/>
        <v>0</v>
      </c>
      <c r="AI69" s="15"/>
      <c r="AJ69" s="15"/>
      <c r="AK69" s="15"/>
      <c r="AL69" s="15"/>
    </row>
    <row r="70" spans="1:38" s="1" customFormat="1" ht="11.1" customHeight="1" outlineLevel="1" x14ac:dyDescent="0.2">
      <c r="A70" s="7" t="s">
        <v>72</v>
      </c>
      <c r="B70" s="7" t="s">
        <v>8</v>
      </c>
      <c r="C70" s="8">
        <v>2755</v>
      </c>
      <c r="D70" s="8">
        <v>4414</v>
      </c>
      <c r="E70" s="8">
        <v>2536</v>
      </c>
      <c r="F70" s="8">
        <v>4399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2764</v>
      </c>
      <c r="J70" s="15">
        <f t="shared" si="10"/>
        <v>-228</v>
      </c>
      <c r="K70" s="15">
        <f>VLOOKUP(A:A,[1]TDSheet!$A:$L,12,0)</f>
        <v>650</v>
      </c>
      <c r="L70" s="15">
        <f>VLOOKUP(A:A,[1]TDSheet!$A:$T,20,0)</f>
        <v>0</v>
      </c>
      <c r="M70" s="15"/>
      <c r="N70" s="15"/>
      <c r="O70" s="15"/>
      <c r="P70" s="15"/>
      <c r="Q70" s="17"/>
      <c r="R70" s="17"/>
      <c r="S70" s="15">
        <f t="shared" si="11"/>
        <v>507.2</v>
      </c>
      <c r="T70" s="17"/>
      <c r="U70" s="18">
        <f t="shared" si="12"/>
        <v>9.9546529968454269</v>
      </c>
      <c r="V70" s="15">
        <f t="shared" si="13"/>
        <v>8.6731072555205042</v>
      </c>
      <c r="W70" s="15"/>
      <c r="X70" s="15"/>
      <c r="Y70" s="15"/>
      <c r="Z70" s="15">
        <f>VLOOKUP(A:A,[1]TDSheet!$A:$Y,25,0)</f>
        <v>893.4</v>
      </c>
      <c r="AA70" s="15">
        <f>VLOOKUP(A:A,[1]TDSheet!$A:$Z,26,0)</f>
        <v>693.2</v>
      </c>
      <c r="AB70" s="15">
        <f>VLOOKUP(A:A,[1]TDSheet!$A:$AA,27,0)</f>
        <v>684.8</v>
      </c>
      <c r="AC70" s="15">
        <f>VLOOKUP(A:A,[3]TDSheet!$A:$D,4,0)</f>
        <v>436</v>
      </c>
      <c r="AD70" s="15">
        <f>VLOOKUP(A:A,[1]TDSheet!$A:$AC,29,0)</f>
        <v>0</v>
      </c>
      <c r="AE70" s="15">
        <f>VLOOKUP(A:A,[1]TDSheet!$A:$AD,30,0)</f>
        <v>0</v>
      </c>
      <c r="AF70" s="15">
        <f t="shared" si="14"/>
        <v>0</v>
      </c>
      <c r="AG70" s="15">
        <f t="shared" si="15"/>
        <v>0</v>
      </c>
      <c r="AH70" s="15">
        <f t="shared" si="16"/>
        <v>0</v>
      </c>
      <c r="AI70" s="15"/>
      <c r="AJ70" s="15"/>
      <c r="AK70" s="15"/>
      <c r="AL70" s="15"/>
    </row>
    <row r="71" spans="1:38" s="1" customFormat="1" ht="11.1" customHeight="1" outlineLevel="1" x14ac:dyDescent="0.2">
      <c r="A71" s="7" t="s">
        <v>73</v>
      </c>
      <c r="B71" s="7" t="s">
        <v>9</v>
      </c>
      <c r="C71" s="8">
        <v>210.50700000000001</v>
      </c>
      <c r="D71" s="8">
        <v>128.131</v>
      </c>
      <c r="E71" s="8">
        <v>159.78299999999999</v>
      </c>
      <c r="F71" s="8">
        <v>166.39500000000001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160.9</v>
      </c>
      <c r="J71" s="15">
        <f t="shared" si="10"/>
        <v>-1.1170000000000186</v>
      </c>
      <c r="K71" s="15">
        <f>VLOOKUP(A:A,[1]TDSheet!$A:$L,12,0)</f>
        <v>30</v>
      </c>
      <c r="L71" s="15">
        <f>VLOOKUP(A:A,[1]TDSheet!$A:$T,20,0)</f>
        <v>50</v>
      </c>
      <c r="M71" s="15"/>
      <c r="N71" s="15"/>
      <c r="O71" s="15"/>
      <c r="P71" s="15"/>
      <c r="Q71" s="17">
        <v>50</v>
      </c>
      <c r="R71" s="17"/>
      <c r="S71" s="15">
        <f t="shared" si="11"/>
        <v>31.956599999999998</v>
      </c>
      <c r="T71" s="17"/>
      <c r="U71" s="18">
        <f t="shared" si="12"/>
        <v>9.2749228641344832</v>
      </c>
      <c r="V71" s="15">
        <f t="shared" si="13"/>
        <v>5.2069056157413502</v>
      </c>
      <c r="W71" s="15">
        <v>50</v>
      </c>
      <c r="X71" s="15"/>
      <c r="Y71" s="15"/>
      <c r="Z71" s="15">
        <f>VLOOKUP(A:A,[1]TDSheet!$A:$Y,25,0)</f>
        <v>36.573799999999999</v>
      </c>
      <c r="AA71" s="15">
        <f>VLOOKUP(A:A,[1]TDSheet!$A:$Z,26,0)</f>
        <v>28.4298</v>
      </c>
      <c r="AB71" s="15">
        <f>VLOOKUP(A:A,[1]TDSheet!$A:$AA,27,0)</f>
        <v>34.568599999999996</v>
      </c>
      <c r="AC71" s="15">
        <f>VLOOKUP(A:A,[3]TDSheet!$A:$D,4,0)</f>
        <v>32.715000000000003</v>
      </c>
      <c r="AD71" s="15">
        <f>VLOOKUP(A:A,[1]TDSheet!$A:$AC,29,0)</f>
        <v>0</v>
      </c>
      <c r="AE71" s="15">
        <f>VLOOKUP(A:A,[1]TDSheet!$A:$AD,30,0)</f>
        <v>0</v>
      </c>
      <c r="AF71" s="15">
        <f t="shared" si="14"/>
        <v>50</v>
      </c>
      <c r="AG71" s="15">
        <f t="shared" si="15"/>
        <v>0</v>
      </c>
      <c r="AH71" s="15">
        <f t="shared" si="16"/>
        <v>0</v>
      </c>
      <c r="AI71" s="15"/>
      <c r="AJ71" s="15"/>
      <c r="AK71" s="15"/>
      <c r="AL71" s="15"/>
    </row>
    <row r="72" spans="1:38" s="1" customFormat="1" ht="11.1" customHeight="1" outlineLevel="1" x14ac:dyDescent="0.2">
      <c r="A72" s="7" t="s">
        <v>74</v>
      </c>
      <c r="B72" s="7" t="s">
        <v>8</v>
      </c>
      <c r="C72" s="8">
        <v>245</v>
      </c>
      <c r="D72" s="8">
        <v>453</v>
      </c>
      <c r="E72" s="8">
        <v>227</v>
      </c>
      <c r="F72" s="8">
        <v>462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235</v>
      </c>
      <c r="J72" s="15">
        <f t="shared" ref="J72:J97" si="17">E72-I72</f>
        <v>-8</v>
      </c>
      <c r="K72" s="15">
        <f>VLOOKUP(A:A,[1]TDSheet!$A:$L,12,0)</f>
        <v>40</v>
      </c>
      <c r="L72" s="15">
        <f>VLOOKUP(A:A,[1]TDSheet!$A:$T,20,0)</f>
        <v>0</v>
      </c>
      <c r="M72" s="15"/>
      <c r="N72" s="15"/>
      <c r="O72" s="15"/>
      <c r="P72" s="15"/>
      <c r="Q72" s="17"/>
      <c r="R72" s="17"/>
      <c r="S72" s="15">
        <f t="shared" ref="S72:S97" si="18">E72/5</f>
        <v>45.4</v>
      </c>
      <c r="T72" s="17"/>
      <c r="U72" s="18">
        <f t="shared" ref="U72:U97" si="19">(F72+K72+L72+Q72+R72+T72)/S72</f>
        <v>11.057268722466961</v>
      </c>
      <c r="V72" s="15">
        <f t="shared" ref="V72:V97" si="20">F72/S72</f>
        <v>10.176211453744493</v>
      </c>
      <c r="W72" s="15"/>
      <c r="X72" s="15"/>
      <c r="Y72" s="15"/>
      <c r="Z72" s="15">
        <f>VLOOKUP(A:A,[1]TDSheet!$A:$Y,25,0)</f>
        <v>86</v>
      </c>
      <c r="AA72" s="15">
        <f>VLOOKUP(A:A,[1]TDSheet!$A:$Z,26,0)</f>
        <v>59</v>
      </c>
      <c r="AB72" s="15">
        <f>VLOOKUP(A:A,[1]TDSheet!$A:$AA,27,0)</f>
        <v>78</v>
      </c>
      <c r="AC72" s="15">
        <f>VLOOKUP(A:A,[3]TDSheet!$A:$D,4,0)</f>
        <v>41</v>
      </c>
      <c r="AD72" s="15">
        <f>VLOOKUP(A:A,[1]TDSheet!$A:$AC,29,0)</f>
        <v>0</v>
      </c>
      <c r="AE72" s="15">
        <f>VLOOKUP(A:A,[1]TDSheet!$A:$AD,30,0)</f>
        <v>0</v>
      </c>
      <c r="AF72" s="15">
        <f t="shared" ref="AF72:AF97" si="21">Q72*G72</f>
        <v>0</v>
      </c>
      <c r="AG72" s="15">
        <f t="shared" ref="AG72:AG97" si="22">R72*G72</f>
        <v>0</v>
      </c>
      <c r="AH72" s="15">
        <f t="shared" ref="AH72:AH97" si="23">T72*G72</f>
        <v>0</v>
      </c>
      <c r="AI72" s="15"/>
      <c r="AJ72" s="15"/>
      <c r="AK72" s="15"/>
      <c r="AL72" s="15"/>
    </row>
    <row r="73" spans="1:38" s="1" customFormat="1" ht="11.1" customHeight="1" outlineLevel="1" x14ac:dyDescent="0.2">
      <c r="A73" s="7" t="s">
        <v>75</v>
      </c>
      <c r="B73" s="7" t="s">
        <v>8</v>
      </c>
      <c r="C73" s="8">
        <v>614</v>
      </c>
      <c r="D73" s="8">
        <v>860</v>
      </c>
      <c r="E73" s="8">
        <v>579</v>
      </c>
      <c r="F73" s="8">
        <v>870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603</v>
      </c>
      <c r="J73" s="15">
        <f t="shared" si="17"/>
        <v>-24</v>
      </c>
      <c r="K73" s="15">
        <f>VLOOKUP(A:A,[1]TDSheet!$A:$L,12,0)</f>
        <v>120</v>
      </c>
      <c r="L73" s="15">
        <f>VLOOKUP(A:A,[1]TDSheet!$A:$T,20,0)</f>
        <v>120</v>
      </c>
      <c r="M73" s="15"/>
      <c r="N73" s="15"/>
      <c r="O73" s="15"/>
      <c r="P73" s="15"/>
      <c r="Q73" s="17"/>
      <c r="R73" s="17"/>
      <c r="S73" s="15">
        <f t="shared" si="18"/>
        <v>115.8</v>
      </c>
      <c r="T73" s="17"/>
      <c r="U73" s="18">
        <f t="shared" si="19"/>
        <v>9.5854922279792749</v>
      </c>
      <c r="V73" s="15">
        <f t="shared" si="20"/>
        <v>7.5129533678756477</v>
      </c>
      <c r="W73" s="15"/>
      <c r="X73" s="15"/>
      <c r="Y73" s="15"/>
      <c r="Z73" s="15">
        <f>VLOOKUP(A:A,[1]TDSheet!$A:$Y,25,0)</f>
        <v>139.4</v>
      </c>
      <c r="AA73" s="15">
        <f>VLOOKUP(A:A,[1]TDSheet!$A:$Z,26,0)</f>
        <v>152.4</v>
      </c>
      <c r="AB73" s="15">
        <f>VLOOKUP(A:A,[1]TDSheet!$A:$AA,27,0)</f>
        <v>138.19999999999999</v>
      </c>
      <c r="AC73" s="15">
        <f>VLOOKUP(A:A,[3]TDSheet!$A:$D,4,0)</f>
        <v>120</v>
      </c>
      <c r="AD73" s="15">
        <f>VLOOKUP(A:A,[1]TDSheet!$A:$AC,29,0)</f>
        <v>0</v>
      </c>
      <c r="AE73" s="15">
        <f>VLOOKUP(A:A,[1]TDSheet!$A:$AD,30,0)</f>
        <v>0</v>
      </c>
      <c r="AF73" s="15">
        <f t="shared" si="21"/>
        <v>0</v>
      </c>
      <c r="AG73" s="15">
        <f t="shared" si="22"/>
        <v>0</v>
      </c>
      <c r="AH73" s="15">
        <f t="shared" si="23"/>
        <v>0</v>
      </c>
      <c r="AI73" s="15"/>
      <c r="AJ73" s="15"/>
      <c r="AK73" s="15"/>
      <c r="AL73" s="15"/>
    </row>
    <row r="74" spans="1:38" s="1" customFormat="1" ht="11.1" customHeight="1" outlineLevel="1" x14ac:dyDescent="0.2">
      <c r="A74" s="7" t="s">
        <v>76</v>
      </c>
      <c r="B74" s="7" t="s">
        <v>8</v>
      </c>
      <c r="C74" s="8">
        <v>822</v>
      </c>
      <c r="D74" s="8">
        <v>1248</v>
      </c>
      <c r="E74" s="8">
        <v>918</v>
      </c>
      <c r="F74" s="8">
        <v>1085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985</v>
      </c>
      <c r="J74" s="15">
        <f t="shared" si="17"/>
        <v>-67</v>
      </c>
      <c r="K74" s="15">
        <f>VLOOKUP(A:A,[1]TDSheet!$A:$L,12,0)</f>
        <v>120</v>
      </c>
      <c r="L74" s="15">
        <f>VLOOKUP(A:A,[1]TDSheet!$A:$T,20,0)</f>
        <v>480</v>
      </c>
      <c r="M74" s="15"/>
      <c r="N74" s="15"/>
      <c r="O74" s="15"/>
      <c r="P74" s="15"/>
      <c r="Q74" s="17">
        <v>120</v>
      </c>
      <c r="R74" s="17"/>
      <c r="S74" s="15">
        <f t="shared" si="18"/>
        <v>183.6</v>
      </c>
      <c r="T74" s="17"/>
      <c r="U74" s="18">
        <f t="shared" si="19"/>
        <v>9.8311546840958606</v>
      </c>
      <c r="V74" s="15">
        <f t="shared" si="20"/>
        <v>5.9095860566448808</v>
      </c>
      <c r="W74" s="15">
        <v>120</v>
      </c>
      <c r="X74" s="15"/>
      <c r="Y74" s="15"/>
      <c r="Z74" s="15">
        <f>VLOOKUP(A:A,[1]TDSheet!$A:$Y,25,0)</f>
        <v>216.2</v>
      </c>
      <c r="AA74" s="15">
        <f>VLOOKUP(A:A,[1]TDSheet!$A:$Z,26,0)</f>
        <v>211</v>
      </c>
      <c r="AB74" s="15">
        <f>VLOOKUP(A:A,[1]TDSheet!$A:$AA,27,0)</f>
        <v>184.8</v>
      </c>
      <c r="AC74" s="15">
        <f>VLOOKUP(A:A,[3]TDSheet!$A:$D,4,0)</f>
        <v>159</v>
      </c>
      <c r="AD74" s="15">
        <f>VLOOKUP(A:A,[1]TDSheet!$A:$AC,29,0)</f>
        <v>0</v>
      </c>
      <c r="AE74" s="15">
        <f>VLOOKUP(A:A,[1]TDSheet!$A:$AD,30,0)</f>
        <v>0</v>
      </c>
      <c r="AF74" s="15">
        <f t="shared" si="21"/>
        <v>16.8</v>
      </c>
      <c r="AG74" s="15">
        <f t="shared" si="22"/>
        <v>0</v>
      </c>
      <c r="AH74" s="15">
        <f t="shared" si="23"/>
        <v>0</v>
      </c>
      <c r="AI74" s="15"/>
      <c r="AJ74" s="15"/>
      <c r="AK74" s="15"/>
      <c r="AL74" s="15"/>
    </row>
    <row r="75" spans="1:38" s="1" customFormat="1" ht="11.1" customHeight="1" outlineLevel="1" x14ac:dyDescent="0.2">
      <c r="A75" s="7" t="s">
        <v>77</v>
      </c>
      <c r="B75" s="7" t="s">
        <v>8</v>
      </c>
      <c r="C75" s="8">
        <v>80</v>
      </c>
      <c r="D75" s="8">
        <v>60</v>
      </c>
      <c r="E75" s="8">
        <v>71</v>
      </c>
      <c r="F75" s="8">
        <v>69</v>
      </c>
      <c r="G75" s="1">
        <f>VLOOKUP(A:A,[1]TDSheet!$A:$G,7,0)</f>
        <v>0.09</v>
      </c>
      <c r="H75" s="1">
        <f>VLOOKUP(A:A,[1]TDSheet!$A:$H,8,0)</f>
        <v>60</v>
      </c>
      <c r="I75" s="15">
        <f>VLOOKUP(A:A,[2]TDSheet!$A:$F,6,0)</f>
        <v>65</v>
      </c>
      <c r="J75" s="15">
        <f t="shared" si="17"/>
        <v>6</v>
      </c>
      <c r="K75" s="15">
        <f>VLOOKUP(A:A,[1]TDSheet!$A:$L,12,0)</f>
        <v>0</v>
      </c>
      <c r="L75" s="15">
        <f>VLOOKUP(A:A,[1]TDSheet!$A:$T,20,0)</f>
        <v>0</v>
      </c>
      <c r="M75" s="15"/>
      <c r="N75" s="15"/>
      <c r="O75" s="15"/>
      <c r="P75" s="15"/>
      <c r="Q75" s="17">
        <v>60</v>
      </c>
      <c r="R75" s="17"/>
      <c r="S75" s="15">
        <f t="shared" si="18"/>
        <v>14.2</v>
      </c>
      <c r="T75" s="17"/>
      <c r="U75" s="18">
        <f t="shared" si="19"/>
        <v>9.0845070422535219</v>
      </c>
      <c r="V75" s="15">
        <f t="shared" si="20"/>
        <v>4.859154929577465</v>
      </c>
      <c r="W75" s="15">
        <v>60</v>
      </c>
      <c r="X75" s="15"/>
      <c r="Y75" s="15"/>
      <c r="Z75" s="15">
        <f>VLOOKUP(A:A,[1]TDSheet!$A:$Y,25,0)</f>
        <v>13.2</v>
      </c>
      <c r="AA75" s="15">
        <f>VLOOKUP(A:A,[1]TDSheet!$A:$Z,26,0)</f>
        <v>16</v>
      </c>
      <c r="AB75" s="15">
        <f>VLOOKUP(A:A,[1]TDSheet!$A:$AA,27,0)</f>
        <v>7.2</v>
      </c>
      <c r="AC75" s="15">
        <f>VLOOKUP(A:A,[3]TDSheet!$A:$D,4,0)</f>
        <v>22</v>
      </c>
      <c r="AD75" s="15">
        <f>VLOOKUP(A:A,[1]TDSheet!$A:$AC,29,0)</f>
        <v>0</v>
      </c>
      <c r="AE75" s="15">
        <f>VLOOKUP(A:A,[1]TDSheet!$A:$AD,30,0)</f>
        <v>0</v>
      </c>
      <c r="AF75" s="15">
        <f t="shared" si="21"/>
        <v>5.3999999999999995</v>
      </c>
      <c r="AG75" s="15">
        <f t="shared" si="22"/>
        <v>0</v>
      </c>
      <c r="AH75" s="15">
        <f t="shared" si="23"/>
        <v>0</v>
      </c>
      <c r="AI75" s="15"/>
      <c r="AJ75" s="15"/>
      <c r="AK75" s="15"/>
      <c r="AL75" s="15"/>
    </row>
    <row r="76" spans="1:38" s="1" customFormat="1" ht="11.1" customHeight="1" outlineLevel="1" x14ac:dyDescent="0.2">
      <c r="A76" s="7" t="s">
        <v>78</v>
      </c>
      <c r="B76" s="7" t="s">
        <v>8</v>
      </c>
      <c r="C76" s="8">
        <v>51</v>
      </c>
      <c r="D76" s="8">
        <v>68</v>
      </c>
      <c r="E76" s="8">
        <v>39</v>
      </c>
      <c r="F76" s="8">
        <v>72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48</v>
      </c>
      <c r="J76" s="15">
        <f t="shared" si="17"/>
        <v>-9</v>
      </c>
      <c r="K76" s="15">
        <f>VLOOKUP(A:A,[1]TDSheet!$A:$L,12,0)</f>
        <v>0</v>
      </c>
      <c r="L76" s="15">
        <f>VLOOKUP(A:A,[1]TDSheet!$A:$T,20,0)</f>
        <v>0</v>
      </c>
      <c r="M76" s="15"/>
      <c r="N76" s="15"/>
      <c r="O76" s="15"/>
      <c r="P76" s="15"/>
      <c r="Q76" s="17"/>
      <c r="R76" s="17"/>
      <c r="S76" s="15">
        <f t="shared" si="18"/>
        <v>7.8</v>
      </c>
      <c r="T76" s="17"/>
      <c r="U76" s="18">
        <f t="shared" si="19"/>
        <v>9.2307692307692317</v>
      </c>
      <c r="V76" s="15">
        <f t="shared" si="20"/>
        <v>9.2307692307692317</v>
      </c>
      <c r="W76" s="15"/>
      <c r="X76" s="15"/>
      <c r="Y76" s="15"/>
      <c r="Z76" s="15">
        <f>VLOOKUP(A:A,[1]TDSheet!$A:$Y,25,0)</f>
        <v>8.1999999999999993</v>
      </c>
      <c r="AA76" s="15">
        <f>VLOOKUP(A:A,[1]TDSheet!$A:$Z,26,0)</f>
        <v>9.1999999999999993</v>
      </c>
      <c r="AB76" s="15">
        <f>VLOOKUP(A:A,[1]TDSheet!$A:$AA,27,0)</f>
        <v>10.4</v>
      </c>
      <c r="AC76" s="15">
        <f>VLOOKUP(A:A,[3]TDSheet!$A:$D,4,0)</f>
        <v>13</v>
      </c>
      <c r="AD76" s="15">
        <f>VLOOKUP(A:A,[1]TDSheet!$A:$AC,29,0)</f>
        <v>0</v>
      </c>
      <c r="AE76" s="15">
        <f>VLOOKUP(A:A,[1]TDSheet!$A:$AD,30,0)</f>
        <v>0</v>
      </c>
      <c r="AF76" s="15">
        <f t="shared" si="21"/>
        <v>0</v>
      </c>
      <c r="AG76" s="15">
        <f t="shared" si="22"/>
        <v>0</v>
      </c>
      <c r="AH76" s="15">
        <f t="shared" si="23"/>
        <v>0</v>
      </c>
      <c r="AI76" s="15"/>
      <c r="AJ76" s="15"/>
      <c r="AK76" s="15"/>
      <c r="AL76" s="15"/>
    </row>
    <row r="77" spans="1:38" s="1" customFormat="1" ht="11.1" customHeight="1" outlineLevel="1" x14ac:dyDescent="0.2">
      <c r="A77" s="7" t="s">
        <v>79</v>
      </c>
      <c r="B77" s="7" t="s">
        <v>8</v>
      </c>
      <c r="C77" s="8">
        <v>2353</v>
      </c>
      <c r="D77" s="8">
        <v>4171</v>
      </c>
      <c r="E77" s="8">
        <v>2716</v>
      </c>
      <c r="F77" s="8">
        <v>3707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2826</v>
      </c>
      <c r="J77" s="15">
        <f t="shared" si="17"/>
        <v>-110</v>
      </c>
      <c r="K77" s="15">
        <f>VLOOKUP(A:A,[1]TDSheet!$A:$L,12,0)</f>
        <v>800</v>
      </c>
      <c r="L77" s="15">
        <f>VLOOKUP(A:A,[1]TDSheet!$A:$T,20,0)</f>
        <v>720</v>
      </c>
      <c r="M77" s="15"/>
      <c r="N77" s="15"/>
      <c r="O77" s="15"/>
      <c r="P77" s="15"/>
      <c r="Q77" s="17"/>
      <c r="R77" s="17"/>
      <c r="S77" s="15">
        <f t="shared" si="18"/>
        <v>543.20000000000005</v>
      </c>
      <c r="T77" s="17"/>
      <c r="U77" s="18">
        <f t="shared" si="19"/>
        <v>9.622606774668629</v>
      </c>
      <c r="V77" s="15">
        <f t="shared" si="20"/>
        <v>6.8243740795287184</v>
      </c>
      <c r="W77" s="15"/>
      <c r="X77" s="15"/>
      <c r="Y77" s="15"/>
      <c r="Z77" s="15">
        <f>VLOOKUP(A:A,[1]TDSheet!$A:$Y,25,0)</f>
        <v>620.4</v>
      </c>
      <c r="AA77" s="15">
        <f>VLOOKUP(A:A,[1]TDSheet!$A:$Z,26,0)</f>
        <v>555.79999999999995</v>
      </c>
      <c r="AB77" s="15">
        <f>VLOOKUP(A:A,[1]TDSheet!$A:$AA,27,0)</f>
        <v>568</v>
      </c>
      <c r="AC77" s="15">
        <f>VLOOKUP(A:A,[3]TDSheet!$A:$D,4,0)</f>
        <v>456</v>
      </c>
      <c r="AD77" s="15">
        <f>VLOOKUP(A:A,[1]TDSheet!$A:$AC,29,0)</f>
        <v>0</v>
      </c>
      <c r="AE77" s="15">
        <f>VLOOKUP(A:A,[1]TDSheet!$A:$AD,30,0)</f>
        <v>0</v>
      </c>
      <c r="AF77" s="15">
        <f t="shared" si="21"/>
        <v>0</v>
      </c>
      <c r="AG77" s="15">
        <f t="shared" si="22"/>
        <v>0</v>
      </c>
      <c r="AH77" s="15">
        <f t="shared" si="23"/>
        <v>0</v>
      </c>
      <c r="AI77" s="15"/>
      <c r="AJ77" s="15"/>
      <c r="AK77" s="15"/>
      <c r="AL77" s="15"/>
    </row>
    <row r="78" spans="1:38" s="1" customFormat="1" ht="11.1" customHeight="1" outlineLevel="1" x14ac:dyDescent="0.2">
      <c r="A78" s="7" t="s">
        <v>80</v>
      </c>
      <c r="B78" s="7" t="s">
        <v>9</v>
      </c>
      <c r="C78" s="8">
        <v>91.950999999999993</v>
      </c>
      <c r="D78" s="8">
        <v>67.917000000000002</v>
      </c>
      <c r="E78" s="8">
        <v>63.948</v>
      </c>
      <c r="F78" s="8">
        <v>94.325999999999993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67.099999999999994</v>
      </c>
      <c r="J78" s="15">
        <f t="shared" si="17"/>
        <v>-3.1519999999999939</v>
      </c>
      <c r="K78" s="15">
        <f>VLOOKUP(A:A,[1]TDSheet!$A:$L,12,0)</f>
        <v>20</v>
      </c>
      <c r="L78" s="15">
        <f>VLOOKUP(A:A,[1]TDSheet!$A:$T,20,0)</f>
        <v>0</v>
      </c>
      <c r="M78" s="15"/>
      <c r="N78" s="15"/>
      <c r="O78" s="15"/>
      <c r="P78" s="15"/>
      <c r="Q78" s="17"/>
      <c r="R78" s="17"/>
      <c r="S78" s="15">
        <f t="shared" si="18"/>
        <v>12.7896</v>
      </c>
      <c r="T78" s="17"/>
      <c r="U78" s="18">
        <f t="shared" si="19"/>
        <v>8.9389816726089943</v>
      </c>
      <c r="V78" s="15">
        <f t="shared" si="20"/>
        <v>7.3752111090260835</v>
      </c>
      <c r="W78" s="15"/>
      <c r="X78" s="15"/>
      <c r="Y78" s="15"/>
      <c r="Z78" s="15">
        <f>VLOOKUP(A:A,[1]TDSheet!$A:$Y,25,0)</f>
        <v>0</v>
      </c>
      <c r="AA78" s="15">
        <f>VLOOKUP(A:A,[1]TDSheet!$A:$Z,26,0)</f>
        <v>0</v>
      </c>
      <c r="AB78" s="15">
        <f>VLOOKUP(A:A,[1]TDSheet!$A:$AA,27,0)</f>
        <v>10.8086</v>
      </c>
      <c r="AC78" s="15">
        <f>VLOOKUP(A:A,[3]TDSheet!$A:$D,4,0)</f>
        <v>14.025</v>
      </c>
      <c r="AD78" s="15">
        <f>VLOOKUP(A:A,[1]TDSheet!$A:$AC,29,0)</f>
        <v>0</v>
      </c>
      <c r="AE78" s="15" t="e">
        <f>VLOOKUP(A:A,[1]TDSheet!$A:$AD,30,0)</f>
        <v>#N/A</v>
      </c>
      <c r="AF78" s="15">
        <f t="shared" si="21"/>
        <v>0</v>
      </c>
      <c r="AG78" s="15">
        <f t="shared" si="22"/>
        <v>0</v>
      </c>
      <c r="AH78" s="15">
        <f t="shared" si="23"/>
        <v>0</v>
      </c>
      <c r="AI78" s="15"/>
      <c r="AJ78" s="15"/>
      <c r="AK78" s="15"/>
      <c r="AL78" s="15"/>
    </row>
    <row r="79" spans="1:38" s="1" customFormat="1" ht="11.1" customHeight="1" outlineLevel="1" x14ac:dyDescent="0.2">
      <c r="A79" s="7" t="s">
        <v>81</v>
      </c>
      <c r="B79" s="7" t="s">
        <v>9</v>
      </c>
      <c r="C79" s="8">
        <v>391.74200000000002</v>
      </c>
      <c r="D79" s="8">
        <v>539.08900000000006</v>
      </c>
      <c r="E79" s="8">
        <v>437.91899999999998</v>
      </c>
      <c r="F79" s="8">
        <v>467.64299999999997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439.65199999999999</v>
      </c>
      <c r="J79" s="15">
        <f t="shared" si="17"/>
        <v>-1.7330000000000041</v>
      </c>
      <c r="K79" s="15">
        <f>VLOOKUP(A:A,[1]TDSheet!$A:$L,12,0)</f>
        <v>80</v>
      </c>
      <c r="L79" s="15">
        <f>VLOOKUP(A:A,[1]TDSheet!$A:$T,20,0)</f>
        <v>200</v>
      </c>
      <c r="M79" s="15"/>
      <c r="N79" s="15"/>
      <c r="O79" s="15"/>
      <c r="P79" s="15"/>
      <c r="Q79" s="17">
        <v>100</v>
      </c>
      <c r="R79" s="17"/>
      <c r="S79" s="15">
        <f t="shared" si="18"/>
        <v>87.583799999999997</v>
      </c>
      <c r="T79" s="17"/>
      <c r="U79" s="18">
        <f t="shared" si="19"/>
        <v>9.6780797362069251</v>
      </c>
      <c r="V79" s="15">
        <f t="shared" si="20"/>
        <v>5.3393778301466712</v>
      </c>
      <c r="W79" s="15">
        <v>100</v>
      </c>
      <c r="X79" s="15"/>
      <c r="Y79" s="15"/>
      <c r="Z79" s="15">
        <f>VLOOKUP(A:A,[1]TDSheet!$A:$Y,25,0)</f>
        <v>106.8124</v>
      </c>
      <c r="AA79" s="15">
        <f>VLOOKUP(A:A,[1]TDSheet!$A:$Z,26,0)</f>
        <v>107.45060000000001</v>
      </c>
      <c r="AB79" s="15">
        <f>VLOOKUP(A:A,[1]TDSheet!$A:$AA,27,0)</f>
        <v>102.1874</v>
      </c>
      <c r="AC79" s="15">
        <f>VLOOKUP(A:A,[3]TDSheet!$A:$D,4,0)</f>
        <v>92.450999999999993</v>
      </c>
      <c r="AD79" s="15">
        <f>VLOOKUP(A:A,[1]TDSheet!$A:$AC,29,0)</f>
        <v>0</v>
      </c>
      <c r="AE79" s="15">
        <f>VLOOKUP(A:A,[1]TDSheet!$A:$AD,30,0)</f>
        <v>0</v>
      </c>
      <c r="AF79" s="15">
        <f t="shared" si="21"/>
        <v>100</v>
      </c>
      <c r="AG79" s="15">
        <f t="shared" si="22"/>
        <v>0</v>
      </c>
      <c r="AH79" s="15">
        <f t="shared" si="23"/>
        <v>0</v>
      </c>
      <c r="AI79" s="15"/>
      <c r="AJ79" s="15"/>
      <c r="AK79" s="15"/>
      <c r="AL79" s="15"/>
    </row>
    <row r="80" spans="1:38" s="1" customFormat="1" ht="11.1" customHeight="1" outlineLevel="1" x14ac:dyDescent="0.2">
      <c r="A80" s="7" t="s">
        <v>82</v>
      </c>
      <c r="B80" s="7" t="s">
        <v>8</v>
      </c>
      <c r="C80" s="8">
        <v>3693</v>
      </c>
      <c r="D80" s="8">
        <v>4079</v>
      </c>
      <c r="E80" s="8">
        <v>2612</v>
      </c>
      <c r="F80" s="8">
        <v>5039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2703</v>
      </c>
      <c r="J80" s="15">
        <f t="shared" si="17"/>
        <v>-91</v>
      </c>
      <c r="K80" s="15">
        <f>VLOOKUP(A:A,[1]TDSheet!$A:$L,12,0)</f>
        <v>600</v>
      </c>
      <c r="L80" s="15">
        <f>VLOOKUP(A:A,[1]TDSheet!$A:$T,20,0)</f>
        <v>0</v>
      </c>
      <c r="M80" s="15"/>
      <c r="N80" s="15"/>
      <c r="O80" s="15"/>
      <c r="P80" s="15"/>
      <c r="Q80" s="17"/>
      <c r="R80" s="17"/>
      <c r="S80" s="15">
        <f t="shared" si="18"/>
        <v>522.4</v>
      </c>
      <c r="T80" s="17"/>
      <c r="U80" s="18">
        <f t="shared" si="19"/>
        <v>10.794410413476264</v>
      </c>
      <c r="V80" s="15">
        <f t="shared" si="20"/>
        <v>9.645865237366003</v>
      </c>
      <c r="W80" s="15"/>
      <c r="X80" s="15"/>
      <c r="Y80" s="15"/>
      <c r="Z80" s="15">
        <f>VLOOKUP(A:A,[1]TDSheet!$A:$Y,25,0)</f>
        <v>885.4</v>
      </c>
      <c r="AA80" s="15">
        <f>VLOOKUP(A:A,[1]TDSheet!$A:$Z,26,0)</f>
        <v>757.4</v>
      </c>
      <c r="AB80" s="15">
        <f>VLOOKUP(A:A,[1]TDSheet!$A:$AA,27,0)</f>
        <v>696.8</v>
      </c>
      <c r="AC80" s="15">
        <f>VLOOKUP(A:A,[3]TDSheet!$A:$D,4,0)</f>
        <v>500</v>
      </c>
      <c r="AD80" s="15">
        <f>VLOOKUP(A:A,[1]TDSheet!$A:$AC,29,0)</f>
        <v>0</v>
      </c>
      <c r="AE80" s="15">
        <f>VLOOKUP(A:A,[1]TDSheet!$A:$AD,30,0)</f>
        <v>0</v>
      </c>
      <c r="AF80" s="15">
        <f t="shared" si="21"/>
        <v>0</v>
      </c>
      <c r="AG80" s="15">
        <f t="shared" si="22"/>
        <v>0</v>
      </c>
      <c r="AH80" s="15">
        <f t="shared" si="23"/>
        <v>0</v>
      </c>
      <c r="AI80" s="15"/>
      <c r="AJ80" s="15"/>
      <c r="AK80" s="15"/>
      <c r="AL80" s="15"/>
    </row>
    <row r="81" spans="1:38" s="1" customFormat="1" ht="11.1" customHeight="1" outlineLevel="1" x14ac:dyDescent="0.2">
      <c r="A81" s="7" t="s">
        <v>83</v>
      </c>
      <c r="B81" s="7" t="s">
        <v>8</v>
      </c>
      <c r="C81" s="8">
        <v>944</v>
      </c>
      <c r="D81" s="8">
        <v>1217</v>
      </c>
      <c r="E81" s="8">
        <v>964</v>
      </c>
      <c r="F81" s="8">
        <v>1181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976</v>
      </c>
      <c r="J81" s="15">
        <f t="shared" si="17"/>
        <v>-12</v>
      </c>
      <c r="K81" s="15">
        <f>VLOOKUP(A:A,[1]TDSheet!$A:$L,12,0)</f>
        <v>120</v>
      </c>
      <c r="L81" s="15">
        <f>VLOOKUP(A:A,[1]TDSheet!$A:$T,20,0)</f>
        <v>480</v>
      </c>
      <c r="M81" s="15"/>
      <c r="N81" s="15"/>
      <c r="O81" s="15"/>
      <c r="P81" s="15"/>
      <c r="Q81" s="17">
        <v>120</v>
      </c>
      <c r="R81" s="17"/>
      <c r="S81" s="15">
        <f t="shared" si="18"/>
        <v>192.8</v>
      </c>
      <c r="T81" s="17"/>
      <c r="U81" s="18">
        <f t="shared" si="19"/>
        <v>9.859958506224066</v>
      </c>
      <c r="V81" s="15">
        <f t="shared" si="20"/>
        <v>6.1255186721991697</v>
      </c>
      <c r="W81" s="15">
        <v>120</v>
      </c>
      <c r="X81" s="15"/>
      <c r="Y81" s="15"/>
      <c r="Z81" s="15">
        <f>VLOOKUP(A:A,[1]TDSheet!$A:$Y,25,0)</f>
        <v>271.60000000000002</v>
      </c>
      <c r="AA81" s="15">
        <f>VLOOKUP(A:A,[1]TDSheet!$A:$Z,26,0)</f>
        <v>221.6</v>
      </c>
      <c r="AB81" s="15">
        <f>VLOOKUP(A:A,[1]TDSheet!$A:$AA,27,0)</f>
        <v>236.6</v>
      </c>
      <c r="AC81" s="15">
        <f>VLOOKUP(A:A,[3]TDSheet!$A:$D,4,0)</f>
        <v>190</v>
      </c>
      <c r="AD81" s="15">
        <f>VLOOKUP(A:A,[1]TDSheet!$A:$AC,29,0)</f>
        <v>0</v>
      </c>
      <c r="AE81" s="15">
        <f>VLOOKUP(A:A,[1]TDSheet!$A:$AD,30,0)</f>
        <v>0</v>
      </c>
      <c r="AF81" s="15">
        <f t="shared" si="21"/>
        <v>36</v>
      </c>
      <c r="AG81" s="15">
        <f t="shared" si="22"/>
        <v>0</v>
      </c>
      <c r="AH81" s="15">
        <f t="shared" si="23"/>
        <v>0</v>
      </c>
      <c r="AI81" s="15"/>
      <c r="AJ81" s="15"/>
      <c r="AK81" s="15"/>
      <c r="AL81" s="15"/>
    </row>
    <row r="82" spans="1:38" s="1" customFormat="1" ht="11.1" customHeight="1" outlineLevel="1" x14ac:dyDescent="0.2">
      <c r="A82" s="7" t="s">
        <v>84</v>
      </c>
      <c r="B82" s="7" t="s">
        <v>8</v>
      </c>
      <c r="C82" s="8">
        <v>48</v>
      </c>
      <c r="D82" s="8"/>
      <c r="E82" s="8">
        <v>15</v>
      </c>
      <c r="F82" s="8">
        <v>33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15</v>
      </c>
      <c r="J82" s="15">
        <f t="shared" si="17"/>
        <v>0</v>
      </c>
      <c r="K82" s="15">
        <f>VLOOKUP(A:A,[1]TDSheet!$A:$L,12,0)</f>
        <v>0</v>
      </c>
      <c r="L82" s="15">
        <f>VLOOKUP(A:A,[1]TDSheet!$A:$T,20,0)</f>
        <v>0</v>
      </c>
      <c r="M82" s="15"/>
      <c r="N82" s="15"/>
      <c r="O82" s="15"/>
      <c r="P82" s="15"/>
      <c r="Q82" s="17"/>
      <c r="R82" s="17"/>
      <c r="S82" s="15">
        <f t="shared" si="18"/>
        <v>3</v>
      </c>
      <c r="T82" s="17"/>
      <c r="U82" s="18">
        <f t="shared" si="19"/>
        <v>11</v>
      </c>
      <c r="V82" s="15">
        <f t="shared" si="20"/>
        <v>11</v>
      </c>
      <c r="W82" s="15"/>
      <c r="X82" s="15"/>
      <c r="Y82" s="15"/>
      <c r="Z82" s="15">
        <f>VLOOKUP(A:A,[1]TDSheet!$A:$Y,25,0)</f>
        <v>0.2</v>
      </c>
      <c r="AA82" s="15">
        <f>VLOOKUP(A:A,[1]TDSheet!$A:$Z,26,0)</f>
        <v>0</v>
      </c>
      <c r="AB82" s="15">
        <f>VLOOKUP(A:A,[1]TDSheet!$A:$AA,27,0)</f>
        <v>0</v>
      </c>
      <c r="AC82" s="15">
        <v>0</v>
      </c>
      <c r="AD82" s="15">
        <f>VLOOKUP(A:A,[1]TDSheet!$A:$AC,29,0)</f>
        <v>0</v>
      </c>
      <c r="AE82" s="15">
        <f>VLOOKUP(A:A,[1]TDSheet!$A:$AD,30,0)</f>
        <v>0</v>
      </c>
      <c r="AF82" s="15">
        <f t="shared" si="21"/>
        <v>0</v>
      </c>
      <c r="AG82" s="15">
        <f t="shared" si="22"/>
        <v>0</v>
      </c>
      <c r="AH82" s="15">
        <f t="shared" si="23"/>
        <v>0</v>
      </c>
      <c r="AI82" s="15"/>
      <c r="AJ82" s="15"/>
      <c r="AK82" s="15"/>
      <c r="AL82" s="15"/>
    </row>
    <row r="83" spans="1:38" s="1" customFormat="1" ht="11.1" customHeight="1" outlineLevel="1" x14ac:dyDescent="0.2">
      <c r="A83" s="7" t="s">
        <v>85</v>
      </c>
      <c r="B83" s="7" t="s">
        <v>8</v>
      </c>
      <c r="C83" s="8">
        <v>1373</v>
      </c>
      <c r="D83" s="8">
        <v>2079</v>
      </c>
      <c r="E83" s="8">
        <v>1377</v>
      </c>
      <c r="F83" s="8">
        <v>2033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1440</v>
      </c>
      <c r="J83" s="15">
        <f t="shared" si="17"/>
        <v>-63</v>
      </c>
      <c r="K83" s="15">
        <f>VLOOKUP(A:A,[1]TDSheet!$A:$L,12,0)</f>
        <v>200</v>
      </c>
      <c r="L83" s="15">
        <f>VLOOKUP(A:A,[1]TDSheet!$A:$T,20,0)</f>
        <v>360</v>
      </c>
      <c r="M83" s="15"/>
      <c r="N83" s="15"/>
      <c r="O83" s="15"/>
      <c r="P83" s="15"/>
      <c r="Q83" s="17">
        <v>80</v>
      </c>
      <c r="R83" s="17"/>
      <c r="S83" s="15">
        <f t="shared" si="18"/>
        <v>275.39999999999998</v>
      </c>
      <c r="T83" s="17"/>
      <c r="U83" s="18">
        <f t="shared" si="19"/>
        <v>9.7058823529411775</v>
      </c>
      <c r="V83" s="15">
        <f t="shared" si="20"/>
        <v>7.381989832970226</v>
      </c>
      <c r="W83" s="15">
        <v>80</v>
      </c>
      <c r="X83" s="15"/>
      <c r="Y83" s="15"/>
      <c r="Z83" s="15">
        <f>VLOOKUP(A:A,[1]TDSheet!$A:$Y,25,0)</f>
        <v>302.60000000000002</v>
      </c>
      <c r="AA83" s="15">
        <f>VLOOKUP(A:A,[1]TDSheet!$A:$Z,26,0)</f>
        <v>249.2</v>
      </c>
      <c r="AB83" s="15">
        <f>VLOOKUP(A:A,[1]TDSheet!$A:$AA,27,0)</f>
        <v>303.8</v>
      </c>
      <c r="AC83" s="15">
        <f>VLOOKUP(A:A,[3]TDSheet!$A:$D,4,0)</f>
        <v>271</v>
      </c>
      <c r="AD83" s="15">
        <f>VLOOKUP(A:A,[1]TDSheet!$A:$AC,29,0)</f>
        <v>0</v>
      </c>
      <c r="AE83" s="15">
        <f>VLOOKUP(A:A,[1]TDSheet!$A:$AD,30,0)</f>
        <v>0</v>
      </c>
      <c r="AF83" s="15">
        <f t="shared" si="21"/>
        <v>24</v>
      </c>
      <c r="AG83" s="15">
        <f t="shared" si="22"/>
        <v>0</v>
      </c>
      <c r="AH83" s="15">
        <f t="shared" si="23"/>
        <v>0</v>
      </c>
      <c r="AI83" s="15"/>
      <c r="AJ83" s="15"/>
      <c r="AK83" s="15"/>
      <c r="AL83" s="15"/>
    </row>
    <row r="84" spans="1:38" s="1" customFormat="1" ht="11.1" customHeight="1" outlineLevel="1" x14ac:dyDescent="0.2">
      <c r="A84" s="7" t="s">
        <v>86</v>
      </c>
      <c r="B84" s="7" t="s">
        <v>8</v>
      </c>
      <c r="C84" s="8">
        <v>1531</v>
      </c>
      <c r="D84" s="8">
        <v>1769</v>
      </c>
      <c r="E84" s="8">
        <v>1423</v>
      </c>
      <c r="F84" s="8">
        <v>1819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1477</v>
      </c>
      <c r="J84" s="15">
        <f t="shared" si="17"/>
        <v>-54</v>
      </c>
      <c r="K84" s="15">
        <f>VLOOKUP(A:A,[1]TDSheet!$A:$L,12,0)</f>
        <v>200</v>
      </c>
      <c r="L84" s="15">
        <f>VLOOKUP(A:A,[1]TDSheet!$A:$T,20,0)</f>
        <v>480</v>
      </c>
      <c r="M84" s="15"/>
      <c r="N84" s="15"/>
      <c r="O84" s="15"/>
      <c r="P84" s="15"/>
      <c r="Q84" s="17">
        <v>200</v>
      </c>
      <c r="R84" s="17"/>
      <c r="S84" s="15">
        <f t="shared" si="18"/>
        <v>284.60000000000002</v>
      </c>
      <c r="T84" s="17"/>
      <c r="U84" s="18">
        <f t="shared" si="19"/>
        <v>9.4834855938158817</v>
      </c>
      <c r="V84" s="15">
        <f t="shared" si="20"/>
        <v>6.3914265635980314</v>
      </c>
      <c r="W84" s="15">
        <v>200</v>
      </c>
      <c r="X84" s="15"/>
      <c r="Y84" s="15"/>
      <c r="Z84" s="15">
        <f>VLOOKUP(A:A,[1]TDSheet!$A:$Y,25,0)</f>
        <v>342</v>
      </c>
      <c r="AA84" s="15">
        <f>VLOOKUP(A:A,[1]TDSheet!$A:$Z,26,0)</f>
        <v>337.6</v>
      </c>
      <c r="AB84" s="15">
        <f>VLOOKUP(A:A,[1]TDSheet!$A:$AA,27,0)</f>
        <v>335.8</v>
      </c>
      <c r="AC84" s="15">
        <f>VLOOKUP(A:A,[3]TDSheet!$A:$D,4,0)</f>
        <v>265</v>
      </c>
      <c r="AD84" s="15">
        <f>VLOOKUP(A:A,[1]TDSheet!$A:$AC,29,0)</f>
        <v>0</v>
      </c>
      <c r="AE84" s="15">
        <f>VLOOKUP(A:A,[1]TDSheet!$A:$AD,30,0)</f>
        <v>0</v>
      </c>
      <c r="AF84" s="15">
        <f t="shared" si="21"/>
        <v>56.000000000000007</v>
      </c>
      <c r="AG84" s="15">
        <f t="shared" si="22"/>
        <v>0</v>
      </c>
      <c r="AH84" s="15">
        <f t="shared" si="23"/>
        <v>0</v>
      </c>
      <c r="AI84" s="15"/>
      <c r="AJ84" s="15"/>
      <c r="AK84" s="15"/>
      <c r="AL84" s="15"/>
    </row>
    <row r="85" spans="1:38" s="1" customFormat="1" ht="11.1" customHeight="1" outlineLevel="1" x14ac:dyDescent="0.2">
      <c r="A85" s="7" t="s">
        <v>87</v>
      </c>
      <c r="B85" s="7" t="s">
        <v>8</v>
      </c>
      <c r="C85" s="8">
        <v>43</v>
      </c>
      <c r="D85" s="8">
        <v>126</v>
      </c>
      <c r="E85" s="8">
        <v>61</v>
      </c>
      <c r="F85" s="8">
        <v>101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69</v>
      </c>
      <c r="J85" s="15">
        <f t="shared" si="17"/>
        <v>-8</v>
      </c>
      <c r="K85" s="15">
        <f>VLOOKUP(A:A,[1]TDSheet!$A:$L,12,0)</f>
        <v>0</v>
      </c>
      <c r="L85" s="15">
        <f>VLOOKUP(A:A,[1]TDSheet!$A:$T,20,0)</f>
        <v>0</v>
      </c>
      <c r="M85" s="15"/>
      <c r="N85" s="15"/>
      <c r="O85" s="15"/>
      <c r="P85" s="15"/>
      <c r="Q85" s="17"/>
      <c r="R85" s="17"/>
      <c r="S85" s="15">
        <f t="shared" si="18"/>
        <v>12.2</v>
      </c>
      <c r="T85" s="17"/>
      <c r="U85" s="18">
        <f t="shared" si="19"/>
        <v>8.278688524590164</v>
      </c>
      <c r="V85" s="15">
        <f t="shared" si="20"/>
        <v>8.278688524590164</v>
      </c>
      <c r="W85" s="15"/>
      <c r="X85" s="15"/>
      <c r="Y85" s="15"/>
      <c r="Z85" s="15">
        <f>VLOOKUP(A:A,[1]TDSheet!$A:$Y,25,0)</f>
        <v>4.4000000000000004</v>
      </c>
      <c r="AA85" s="15">
        <f>VLOOKUP(A:A,[1]TDSheet!$A:$Z,26,0)</f>
        <v>14.4</v>
      </c>
      <c r="AB85" s="15">
        <f>VLOOKUP(A:A,[1]TDSheet!$A:$AA,27,0)</f>
        <v>9.6</v>
      </c>
      <c r="AC85" s="15">
        <f>VLOOKUP(A:A,[3]TDSheet!$A:$D,4,0)</f>
        <v>11</v>
      </c>
      <c r="AD85" s="15">
        <f>VLOOKUP(A:A,[1]TDSheet!$A:$AC,29,0)</f>
        <v>0</v>
      </c>
      <c r="AE85" s="15">
        <f>VLOOKUP(A:A,[1]TDSheet!$A:$AD,30,0)</f>
        <v>0</v>
      </c>
      <c r="AF85" s="15">
        <f t="shared" si="21"/>
        <v>0</v>
      </c>
      <c r="AG85" s="15">
        <f t="shared" si="22"/>
        <v>0</v>
      </c>
      <c r="AH85" s="15">
        <f t="shared" si="23"/>
        <v>0</v>
      </c>
      <c r="AI85" s="15"/>
      <c r="AJ85" s="15"/>
      <c r="AK85" s="15"/>
      <c r="AL85" s="15"/>
    </row>
    <row r="86" spans="1:38" s="1" customFormat="1" ht="11.1" customHeight="1" outlineLevel="1" x14ac:dyDescent="0.2">
      <c r="A86" s="7" t="s">
        <v>88</v>
      </c>
      <c r="B86" s="7" t="s">
        <v>8</v>
      </c>
      <c r="C86" s="8">
        <v>3664</v>
      </c>
      <c r="D86" s="8">
        <v>4005</v>
      </c>
      <c r="E86" s="8">
        <v>3661</v>
      </c>
      <c r="F86" s="8">
        <v>3887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3807</v>
      </c>
      <c r="J86" s="15">
        <f t="shared" si="17"/>
        <v>-146</v>
      </c>
      <c r="K86" s="15">
        <f>VLOOKUP(A:A,[1]TDSheet!$A:$L,12,0)</f>
        <v>400</v>
      </c>
      <c r="L86" s="15">
        <f>VLOOKUP(A:A,[1]TDSheet!$A:$T,20,0)</f>
        <v>1600</v>
      </c>
      <c r="M86" s="15"/>
      <c r="N86" s="15"/>
      <c r="O86" s="15"/>
      <c r="P86" s="15"/>
      <c r="Q86" s="17">
        <v>1000</v>
      </c>
      <c r="R86" s="17"/>
      <c r="S86" s="15">
        <f t="shared" si="18"/>
        <v>732.2</v>
      </c>
      <c r="T86" s="17"/>
      <c r="U86" s="18">
        <f t="shared" si="19"/>
        <v>9.4059000273149405</v>
      </c>
      <c r="V86" s="15">
        <f t="shared" si="20"/>
        <v>5.3086588363835014</v>
      </c>
      <c r="W86" s="15">
        <v>1000</v>
      </c>
      <c r="X86" s="15"/>
      <c r="Y86" s="15"/>
      <c r="Z86" s="15">
        <f>VLOOKUP(A:A,[1]TDSheet!$A:$Y,25,0)</f>
        <v>835</v>
      </c>
      <c r="AA86" s="15">
        <f>VLOOKUP(A:A,[1]TDSheet!$A:$Z,26,0)</f>
        <v>829.8</v>
      </c>
      <c r="AB86" s="15">
        <f>VLOOKUP(A:A,[1]TDSheet!$A:$AA,27,0)</f>
        <v>773.2</v>
      </c>
      <c r="AC86" s="15">
        <f>VLOOKUP(A:A,[3]TDSheet!$A:$D,4,0)</f>
        <v>866</v>
      </c>
      <c r="AD86" s="15">
        <f>VLOOKUP(A:A,[1]TDSheet!$A:$AC,29,0)</f>
        <v>0</v>
      </c>
      <c r="AE86" s="15">
        <f>VLOOKUP(A:A,[1]TDSheet!$A:$AD,30,0)</f>
        <v>0</v>
      </c>
      <c r="AF86" s="15">
        <f t="shared" si="21"/>
        <v>280</v>
      </c>
      <c r="AG86" s="15">
        <f t="shared" si="22"/>
        <v>0</v>
      </c>
      <c r="AH86" s="15">
        <f t="shared" si="23"/>
        <v>0</v>
      </c>
      <c r="AI86" s="15"/>
      <c r="AJ86" s="15"/>
      <c r="AK86" s="15"/>
      <c r="AL86" s="15"/>
    </row>
    <row r="87" spans="1:38" s="1" customFormat="1" ht="11.1" customHeight="1" outlineLevel="1" x14ac:dyDescent="0.2">
      <c r="A87" s="7" t="s">
        <v>89</v>
      </c>
      <c r="B87" s="7" t="s">
        <v>8</v>
      </c>
      <c r="C87" s="8">
        <v>956</v>
      </c>
      <c r="D87" s="8">
        <v>1025</v>
      </c>
      <c r="E87" s="8">
        <v>877</v>
      </c>
      <c r="F87" s="8">
        <v>1063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916</v>
      </c>
      <c r="J87" s="15">
        <f t="shared" si="17"/>
        <v>-39</v>
      </c>
      <c r="K87" s="15">
        <f>VLOOKUP(A:A,[1]TDSheet!$A:$L,12,0)</f>
        <v>120</v>
      </c>
      <c r="L87" s="15">
        <f>VLOOKUP(A:A,[1]TDSheet!$A:$T,20,0)</f>
        <v>360</v>
      </c>
      <c r="M87" s="15"/>
      <c r="N87" s="15"/>
      <c r="O87" s="15"/>
      <c r="P87" s="15"/>
      <c r="Q87" s="17">
        <v>120</v>
      </c>
      <c r="R87" s="17"/>
      <c r="S87" s="15">
        <f t="shared" si="18"/>
        <v>175.4</v>
      </c>
      <c r="T87" s="17"/>
      <c r="U87" s="18">
        <f t="shared" si="19"/>
        <v>9.4811858608893953</v>
      </c>
      <c r="V87" s="15">
        <f t="shared" si="20"/>
        <v>6.0604332953249713</v>
      </c>
      <c r="W87" s="15">
        <v>120</v>
      </c>
      <c r="X87" s="15"/>
      <c r="Y87" s="15"/>
      <c r="Z87" s="15">
        <f>VLOOKUP(A:A,[1]TDSheet!$A:$Y,25,0)</f>
        <v>228</v>
      </c>
      <c r="AA87" s="15">
        <f>VLOOKUP(A:A,[1]TDSheet!$A:$Z,26,0)</f>
        <v>223.2</v>
      </c>
      <c r="AB87" s="15">
        <f>VLOOKUP(A:A,[1]TDSheet!$A:$AA,27,0)</f>
        <v>220.6</v>
      </c>
      <c r="AC87" s="15">
        <f>VLOOKUP(A:A,[3]TDSheet!$A:$D,4,0)</f>
        <v>167</v>
      </c>
      <c r="AD87" s="15">
        <f>VLOOKUP(A:A,[1]TDSheet!$A:$AC,29,0)</f>
        <v>0</v>
      </c>
      <c r="AE87" s="15">
        <f>VLOOKUP(A:A,[1]TDSheet!$A:$AD,30,0)</f>
        <v>0</v>
      </c>
      <c r="AF87" s="15">
        <f t="shared" si="21"/>
        <v>33.6</v>
      </c>
      <c r="AG87" s="15">
        <f t="shared" si="22"/>
        <v>0</v>
      </c>
      <c r="AH87" s="15">
        <f t="shared" si="23"/>
        <v>0</v>
      </c>
      <c r="AI87" s="15"/>
      <c r="AJ87" s="15"/>
      <c r="AK87" s="15"/>
      <c r="AL87" s="15"/>
    </row>
    <row r="88" spans="1:38" s="1" customFormat="1" ht="11.1" customHeight="1" outlineLevel="1" x14ac:dyDescent="0.2">
      <c r="A88" s="7" t="s">
        <v>90</v>
      </c>
      <c r="B88" s="7" t="s">
        <v>8</v>
      </c>
      <c r="C88" s="8">
        <v>78</v>
      </c>
      <c r="D88" s="8">
        <v>42</v>
      </c>
      <c r="E88" s="8">
        <v>78</v>
      </c>
      <c r="F88" s="8">
        <v>41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84</v>
      </c>
      <c r="J88" s="15">
        <f t="shared" si="17"/>
        <v>-6</v>
      </c>
      <c r="K88" s="15">
        <f>VLOOKUP(A:A,[1]TDSheet!$A:$L,12,0)</f>
        <v>40</v>
      </c>
      <c r="L88" s="15">
        <f>VLOOKUP(A:A,[1]TDSheet!$A:$T,20,0)</f>
        <v>80</v>
      </c>
      <c r="M88" s="15"/>
      <c r="N88" s="15"/>
      <c r="O88" s="15"/>
      <c r="P88" s="15"/>
      <c r="Q88" s="17"/>
      <c r="R88" s="17"/>
      <c r="S88" s="15">
        <f t="shared" si="18"/>
        <v>15.6</v>
      </c>
      <c r="T88" s="17"/>
      <c r="U88" s="18">
        <f t="shared" si="19"/>
        <v>10.320512820512821</v>
      </c>
      <c r="V88" s="15">
        <f t="shared" si="20"/>
        <v>2.6282051282051282</v>
      </c>
      <c r="W88" s="15"/>
      <c r="X88" s="15"/>
      <c r="Y88" s="15"/>
      <c r="Z88" s="15">
        <f>VLOOKUP(A:A,[1]TDSheet!$A:$Y,25,0)</f>
        <v>12</v>
      </c>
      <c r="AA88" s="15">
        <f>VLOOKUP(A:A,[1]TDSheet!$A:$Z,26,0)</f>
        <v>12.2</v>
      </c>
      <c r="AB88" s="15">
        <f>VLOOKUP(A:A,[1]TDSheet!$A:$AA,27,0)</f>
        <v>7.4</v>
      </c>
      <c r="AC88" s="15">
        <f>VLOOKUP(A:A,[3]TDSheet!$A:$D,4,0)</f>
        <v>5</v>
      </c>
      <c r="AD88" s="15">
        <f>VLOOKUP(A:A,[1]TDSheet!$A:$AC,29,0)</f>
        <v>0</v>
      </c>
      <c r="AE88" s="15">
        <f>VLOOKUP(A:A,[1]TDSheet!$A:$AD,30,0)</f>
        <v>0</v>
      </c>
      <c r="AF88" s="15">
        <f t="shared" si="21"/>
        <v>0</v>
      </c>
      <c r="AG88" s="15">
        <f t="shared" si="22"/>
        <v>0</v>
      </c>
      <c r="AH88" s="15">
        <f t="shared" si="23"/>
        <v>0</v>
      </c>
      <c r="AI88" s="15"/>
      <c r="AJ88" s="15"/>
      <c r="AK88" s="15"/>
      <c r="AL88" s="15"/>
    </row>
    <row r="89" spans="1:38" s="1" customFormat="1" ht="11.1" customHeight="1" outlineLevel="1" x14ac:dyDescent="0.2">
      <c r="A89" s="7" t="s">
        <v>91</v>
      </c>
      <c r="B89" s="7" t="s">
        <v>9</v>
      </c>
      <c r="C89" s="8">
        <v>124.172</v>
      </c>
      <c r="D89" s="8">
        <v>179.70099999999999</v>
      </c>
      <c r="E89" s="8">
        <v>74.048000000000002</v>
      </c>
      <c r="F89" s="8">
        <v>223.68600000000001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82.923000000000002</v>
      </c>
      <c r="J89" s="15">
        <f t="shared" si="17"/>
        <v>-8.875</v>
      </c>
      <c r="K89" s="15">
        <f>VLOOKUP(A:A,[1]TDSheet!$A:$L,12,0)</f>
        <v>0</v>
      </c>
      <c r="L89" s="15">
        <f>VLOOKUP(A:A,[1]TDSheet!$A:$T,20,0)</f>
        <v>0</v>
      </c>
      <c r="M89" s="15"/>
      <c r="N89" s="15"/>
      <c r="O89" s="15"/>
      <c r="P89" s="15"/>
      <c r="Q89" s="17"/>
      <c r="R89" s="17"/>
      <c r="S89" s="15">
        <f t="shared" si="18"/>
        <v>14.8096</v>
      </c>
      <c r="T89" s="17"/>
      <c r="U89" s="18">
        <f t="shared" si="19"/>
        <v>15.10412165082109</v>
      </c>
      <c r="V89" s="15">
        <f t="shared" si="20"/>
        <v>15.10412165082109</v>
      </c>
      <c r="W89" s="15"/>
      <c r="X89" s="15"/>
      <c r="Y89" s="15"/>
      <c r="Z89" s="15">
        <f>VLOOKUP(A:A,[1]TDSheet!$A:$Y,25,0)</f>
        <v>23.128800000000002</v>
      </c>
      <c r="AA89" s="15">
        <f>VLOOKUP(A:A,[1]TDSheet!$A:$Z,26,0)</f>
        <v>24.586600000000001</v>
      </c>
      <c r="AB89" s="15">
        <f>VLOOKUP(A:A,[1]TDSheet!$A:$AA,27,0)</f>
        <v>20.697200000000002</v>
      </c>
      <c r="AC89" s="15">
        <f>VLOOKUP(A:A,[3]TDSheet!$A:$D,4,0)</f>
        <v>16.989999999999998</v>
      </c>
      <c r="AD89" s="21" t="s">
        <v>124</v>
      </c>
      <c r="AE89" s="15">
        <f>VLOOKUP(A:A,[1]TDSheet!$A:$AD,30,0)</f>
        <v>0</v>
      </c>
      <c r="AF89" s="15">
        <f t="shared" si="21"/>
        <v>0</v>
      </c>
      <c r="AG89" s="15">
        <f t="shared" si="22"/>
        <v>0</v>
      </c>
      <c r="AH89" s="15">
        <f t="shared" si="23"/>
        <v>0</v>
      </c>
      <c r="AI89" s="15"/>
      <c r="AJ89" s="15"/>
      <c r="AK89" s="15"/>
      <c r="AL89" s="15"/>
    </row>
    <row r="90" spans="1:38" s="1" customFormat="1" ht="11.1" customHeight="1" outlineLevel="1" x14ac:dyDescent="0.2">
      <c r="A90" s="7" t="s">
        <v>92</v>
      </c>
      <c r="B90" s="7" t="s">
        <v>8</v>
      </c>
      <c r="C90" s="8">
        <v>112</v>
      </c>
      <c r="D90" s="8">
        <v>153</v>
      </c>
      <c r="E90" s="8">
        <v>124</v>
      </c>
      <c r="F90" s="8">
        <v>129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134</v>
      </c>
      <c r="J90" s="15">
        <f t="shared" si="17"/>
        <v>-10</v>
      </c>
      <c r="K90" s="15">
        <f>VLOOKUP(A:A,[1]TDSheet!$A:$L,12,0)</f>
        <v>30</v>
      </c>
      <c r="L90" s="15">
        <f>VLOOKUP(A:A,[1]TDSheet!$A:$T,20,0)</f>
        <v>60</v>
      </c>
      <c r="M90" s="15"/>
      <c r="N90" s="15"/>
      <c r="O90" s="15"/>
      <c r="P90" s="15"/>
      <c r="Q90" s="17"/>
      <c r="R90" s="17"/>
      <c r="S90" s="15">
        <f t="shared" si="18"/>
        <v>24.8</v>
      </c>
      <c r="T90" s="17"/>
      <c r="U90" s="18">
        <f t="shared" si="19"/>
        <v>8.8306451612903221</v>
      </c>
      <c r="V90" s="15">
        <f t="shared" si="20"/>
        <v>5.2016129032258061</v>
      </c>
      <c r="W90" s="15"/>
      <c r="X90" s="15"/>
      <c r="Y90" s="15"/>
      <c r="Z90" s="15">
        <f>VLOOKUP(A:A,[1]TDSheet!$A:$Y,25,0)</f>
        <v>48.2</v>
      </c>
      <c r="AA90" s="15">
        <f>VLOOKUP(A:A,[1]TDSheet!$A:$Z,26,0)</f>
        <v>44.4</v>
      </c>
      <c r="AB90" s="15">
        <f>VLOOKUP(A:A,[1]TDSheet!$A:$AA,27,0)</f>
        <v>42</v>
      </c>
      <c r="AC90" s="15">
        <f>VLOOKUP(A:A,[3]TDSheet!$A:$D,4,0)</f>
        <v>8</v>
      </c>
      <c r="AD90" s="15">
        <f>VLOOKUP(A:A,[1]TDSheet!$A:$AC,29,0)</f>
        <v>0</v>
      </c>
      <c r="AE90" s="15">
        <f>VLOOKUP(A:A,[1]TDSheet!$A:$AD,30,0)</f>
        <v>0</v>
      </c>
      <c r="AF90" s="15">
        <f t="shared" si="21"/>
        <v>0</v>
      </c>
      <c r="AG90" s="15">
        <f t="shared" si="22"/>
        <v>0</v>
      </c>
      <c r="AH90" s="15">
        <f t="shared" si="23"/>
        <v>0</v>
      </c>
      <c r="AI90" s="15"/>
      <c r="AJ90" s="15"/>
      <c r="AK90" s="15"/>
      <c r="AL90" s="15"/>
    </row>
    <row r="91" spans="1:38" s="1" customFormat="1" ht="11.1" customHeight="1" outlineLevel="1" x14ac:dyDescent="0.2">
      <c r="A91" s="7" t="s">
        <v>93</v>
      </c>
      <c r="B91" s="7" t="s">
        <v>8</v>
      </c>
      <c r="C91" s="8">
        <v>240</v>
      </c>
      <c r="D91" s="8"/>
      <c r="E91" s="8">
        <v>90</v>
      </c>
      <c r="F91" s="8">
        <v>146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94</v>
      </c>
      <c r="J91" s="15">
        <f t="shared" si="17"/>
        <v>-4</v>
      </c>
      <c r="K91" s="15">
        <f>VLOOKUP(A:A,[1]TDSheet!$A:$L,12,0)</f>
        <v>0</v>
      </c>
      <c r="L91" s="15">
        <f>VLOOKUP(A:A,[1]TDSheet!$A:$T,20,0)</f>
        <v>0</v>
      </c>
      <c r="M91" s="15"/>
      <c r="N91" s="15"/>
      <c r="O91" s="15"/>
      <c r="P91" s="15"/>
      <c r="Q91" s="17">
        <v>40</v>
      </c>
      <c r="R91" s="17"/>
      <c r="S91" s="15">
        <f t="shared" si="18"/>
        <v>18</v>
      </c>
      <c r="T91" s="17"/>
      <c r="U91" s="18">
        <f t="shared" si="19"/>
        <v>10.333333333333334</v>
      </c>
      <c r="V91" s="15">
        <f t="shared" si="20"/>
        <v>8.1111111111111107</v>
      </c>
      <c r="W91" s="15">
        <v>40</v>
      </c>
      <c r="X91" s="15"/>
      <c r="Y91" s="15"/>
      <c r="Z91" s="15">
        <f>VLOOKUP(A:A,[1]TDSheet!$A:$Y,25,0)</f>
        <v>0</v>
      </c>
      <c r="AA91" s="15">
        <f>VLOOKUP(A:A,[1]TDSheet!$A:$Z,26,0)</f>
        <v>0</v>
      </c>
      <c r="AB91" s="15">
        <f>VLOOKUP(A:A,[1]TDSheet!$A:$AA,27,0)</f>
        <v>34.200000000000003</v>
      </c>
      <c r="AC91" s="15">
        <f>VLOOKUP(A:A,[3]TDSheet!$A:$D,4,0)</f>
        <v>19</v>
      </c>
      <c r="AD91" s="15">
        <f>VLOOKUP(A:A,[1]TDSheet!$A:$AC,29,0)</f>
        <v>0</v>
      </c>
      <c r="AE91" s="15" t="e">
        <f>VLOOKUP(A:A,[1]TDSheet!$A:$AD,30,0)</f>
        <v>#N/A</v>
      </c>
      <c r="AF91" s="15">
        <f t="shared" si="21"/>
        <v>11.200000000000001</v>
      </c>
      <c r="AG91" s="15">
        <f t="shared" si="22"/>
        <v>0</v>
      </c>
      <c r="AH91" s="15">
        <f t="shared" si="23"/>
        <v>0</v>
      </c>
      <c r="AI91" s="15"/>
      <c r="AJ91" s="15"/>
      <c r="AK91" s="15"/>
      <c r="AL91" s="15"/>
    </row>
    <row r="92" spans="1:38" s="1" customFormat="1" ht="11.1" customHeight="1" outlineLevel="1" x14ac:dyDescent="0.2">
      <c r="A92" s="7" t="s">
        <v>94</v>
      </c>
      <c r="B92" s="7" t="s">
        <v>8</v>
      </c>
      <c r="C92" s="8">
        <v>314</v>
      </c>
      <c r="D92" s="8">
        <v>3</v>
      </c>
      <c r="E92" s="8">
        <v>117</v>
      </c>
      <c r="F92" s="8">
        <v>195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122</v>
      </c>
      <c r="J92" s="15">
        <f t="shared" si="17"/>
        <v>-5</v>
      </c>
      <c r="K92" s="15">
        <f>VLOOKUP(A:A,[1]TDSheet!$A:$L,12,0)</f>
        <v>0</v>
      </c>
      <c r="L92" s="15">
        <f>VLOOKUP(A:A,[1]TDSheet!$A:$T,20,0)</f>
        <v>0</v>
      </c>
      <c r="M92" s="15"/>
      <c r="N92" s="15"/>
      <c r="O92" s="15"/>
      <c r="P92" s="15"/>
      <c r="Q92" s="17"/>
      <c r="R92" s="17"/>
      <c r="S92" s="15">
        <f t="shared" si="18"/>
        <v>23.4</v>
      </c>
      <c r="T92" s="17"/>
      <c r="U92" s="18">
        <f t="shared" si="19"/>
        <v>8.3333333333333339</v>
      </c>
      <c r="V92" s="15">
        <f t="shared" si="20"/>
        <v>8.3333333333333339</v>
      </c>
      <c r="W92" s="15"/>
      <c r="X92" s="15"/>
      <c r="Y92" s="15"/>
      <c r="Z92" s="15">
        <f>VLOOKUP(A:A,[1]TDSheet!$A:$Y,25,0)</f>
        <v>0</v>
      </c>
      <c r="AA92" s="15">
        <f>VLOOKUP(A:A,[1]TDSheet!$A:$Z,26,0)</f>
        <v>0</v>
      </c>
      <c r="AB92" s="15">
        <f>VLOOKUP(A:A,[1]TDSheet!$A:$AA,27,0)</f>
        <v>23.2</v>
      </c>
      <c r="AC92" s="15">
        <f>VLOOKUP(A:A,[3]TDSheet!$A:$D,4,0)</f>
        <v>18</v>
      </c>
      <c r="AD92" s="15" t="str">
        <f>VLOOKUP(A:A,[1]TDSheet!$A:$AC,29,0)</f>
        <v>увел</v>
      </c>
      <c r="AE92" s="15" t="e">
        <f>VLOOKUP(A:A,[1]TDSheet!$A:$AD,30,0)</f>
        <v>#N/A</v>
      </c>
      <c r="AF92" s="15">
        <f t="shared" si="21"/>
        <v>0</v>
      </c>
      <c r="AG92" s="15">
        <f t="shared" si="22"/>
        <v>0</v>
      </c>
      <c r="AH92" s="15">
        <f t="shared" si="23"/>
        <v>0</v>
      </c>
      <c r="AI92" s="15"/>
      <c r="AJ92" s="15"/>
      <c r="AK92" s="15"/>
      <c r="AL92" s="15"/>
    </row>
    <row r="93" spans="1:38" s="1" customFormat="1" ht="11.1" customHeight="1" outlineLevel="1" x14ac:dyDescent="0.2">
      <c r="A93" s="7" t="s">
        <v>97</v>
      </c>
      <c r="B93" s="7" t="s">
        <v>8</v>
      </c>
      <c r="C93" s="8">
        <v>600</v>
      </c>
      <c r="D93" s="8">
        <v>985</v>
      </c>
      <c r="E93" s="8">
        <v>812</v>
      </c>
      <c r="F93" s="8">
        <v>748</v>
      </c>
      <c r="G93" s="1">
        <f>VLOOKUP(A:A,[1]TDSheet!$A:$G,7,0)</f>
        <v>0.4</v>
      </c>
      <c r="H93" s="1" t="e">
        <f>VLOOKUP(A:A,[1]TDSheet!$A:$H,8,0)</f>
        <v>#N/A</v>
      </c>
      <c r="I93" s="15">
        <f>VLOOKUP(A:A,[2]TDSheet!$A:$F,6,0)</f>
        <v>833</v>
      </c>
      <c r="J93" s="15">
        <f t="shared" si="17"/>
        <v>-21</v>
      </c>
      <c r="K93" s="15">
        <f>VLOOKUP(A:A,[1]TDSheet!$A:$L,12,0)</f>
        <v>240</v>
      </c>
      <c r="L93" s="15">
        <f>VLOOKUP(A:A,[1]TDSheet!$A:$T,20,0)</f>
        <v>0</v>
      </c>
      <c r="M93" s="15"/>
      <c r="N93" s="15"/>
      <c r="O93" s="15"/>
      <c r="P93" s="15"/>
      <c r="Q93" s="17">
        <v>800</v>
      </c>
      <c r="R93" s="17"/>
      <c r="S93" s="15">
        <f t="shared" si="18"/>
        <v>162.4</v>
      </c>
      <c r="T93" s="17"/>
      <c r="U93" s="18">
        <f t="shared" si="19"/>
        <v>11.009852216748769</v>
      </c>
      <c r="V93" s="15">
        <f t="shared" si="20"/>
        <v>4.6059113300492607</v>
      </c>
      <c r="W93" s="15">
        <v>800</v>
      </c>
      <c r="X93" s="15"/>
      <c r="Y93" s="15"/>
      <c r="Z93" s="15">
        <f>VLOOKUP(A:A,[1]TDSheet!$A:$Y,25,0)</f>
        <v>0</v>
      </c>
      <c r="AA93" s="15">
        <f>VLOOKUP(A:A,[1]TDSheet!$A:$Z,26,0)</f>
        <v>0</v>
      </c>
      <c r="AB93" s="15">
        <f>VLOOKUP(A:A,[1]TDSheet!$A:$AA,27,0)</f>
        <v>0</v>
      </c>
      <c r="AC93" s="15">
        <f>VLOOKUP(A:A,[3]TDSheet!$A:$D,4,0)</f>
        <v>328</v>
      </c>
      <c r="AD93" s="15" t="str">
        <f>VLOOKUP(A:A,[1]TDSheet!$A:$AC,29,0)</f>
        <v>?</v>
      </c>
      <c r="AE93" s="15" t="e">
        <f>VLOOKUP(A:A,[1]TDSheet!$A:$AD,30,0)</f>
        <v>#N/A</v>
      </c>
      <c r="AF93" s="15">
        <f t="shared" si="21"/>
        <v>320</v>
      </c>
      <c r="AG93" s="15">
        <f t="shared" si="22"/>
        <v>0</v>
      </c>
      <c r="AH93" s="15">
        <f t="shared" si="23"/>
        <v>0</v>
      </c>
      <c r="AI93" s="15"/>
      <c r="AJ93" s="15"/>
      <c r="AK93" s="15"/>
      <c r="AL93" s="15"/>
    </row>
    <row r="94" spans="1:38" s="1" customFormat="1" ht="11.1" customHeight="1" outlineLevel="1" x14ac:dyDescent="0.2">
      <c r="A94" s="7" t="s">
        <v>98</v>
      </c>
      <c r="B94" s="7" t="s">
        <v>8</v>
      </c>
      <c r="C94" s="8">
        <v>241</v>
      </c>
      <c r="D94" s="8">
        <v>2</v>
      </c>
      <c r="E94" s="19">
        <v>51</v>
      </c>
      <c r="F94" s="19">
        <v>190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53</v>
      </c>
      <c r="J94" s="15">
        <f t="shared" si="17"/>
        <v>-2</v>
      </c>
      <c r="K94" s="15">
        <f>VLOOKUP(A:A,[1]TDSheet!$A:$L,12,0)</f>
        <v>0</v>
      </c>
      <c r="L94" s="15">
        <f>VLOOKUP(A:A,[1]TDSheet!$A:$T,20,0)</f>
        <v>0</v>
      </c>
      <c r="M94" s="15"/>
      <c r="N94" s="15"/>
      <c r="O94" s="15"/>
      <c r="P94" s="15"/>
      <c r="Q94" s="17"/>
      <c r="R94" s="17"/>
      <c r="S94" s="15">
        <f t="shared" si="18"/>
        <v>10.199999999999999</v>
      </c>
      <c r="T94" s="17"/>
      <c r="U94" s="18">
        <f t="shared" si="19"/>
        <v>18.627450980392158</v>
      </c>
      <c r="V94" s="15">
        <f t="shared" si="20"/>
        <v>18.627450980392158</v>
      </c>
      <c r="W94" s="15"/>
      <c r="X94" s="15"/>
      <c r="Y94" s="15"/>
      <c r="Z94" s="15">
        <f>VLOOKUP(A:A,[1]TDSheet!$A:$Y,25,0)</f>
        <v>15.4</v>
      </c>
      <c r="AA94" s="15">
        <f>VLOOKUP(A:A,[1]TDSheet!$A:$Z,26,0)</f>
        <v>16.399999999999999</v>
      </c>
      <c r="AB94" s="15">
        <f>VLOOKUP(A:A,[1]TDSheet!$A:$AA,27,0)</f>
        <v>13.4</v>
      </c>
      <c r="AC94" s="15">
        <f>VLOOKUP(A:A,[3]TDSheet!$A:$D,4,0)</f>
        <v>10</v>
      </c>
      <c r="AD94" s="15">
        <f>VLOOKUP(A:A,[1]TDSheet!$A:$AC,29,0)</f>
        <v>0</v>
      </c>
      <c r="AE94" s="15">
        <f>VLOOKUP(A:A,[1]TDSheet!$A:$AD,30,0)</f>
        <v>0</v>
      </c>
      <c r="AF94" s="15">
        <f t="shared" si="21"/>
        <v>0</v>
      </c>
      <c r="AG94" s="15">
        <f t="shared" si="22"/>
        <v>0</v>
      </c>
      <c r="AH94" s="15">
        <f t="shared" si="23"/>
        <v>0</v>
      </c>
      <c r="AI94" s="15"/>
      <c r="AJ94" s="15"/>
      <c r="AK94" s="15"/>
      <c r="AL94" s="15"/>
    </row>
    <row r="95" spans="1:38" s="1" customFormat="1" ht="11.1" customHeight="1" outlineLevel="1" x14ac:dyDescent="0.2">
      <c r="A95" s="7" t="s">
        <v>99</v>
      </c>
      <c r="B95" s="7" t="s">
        <v>9</v>
      </c>
      <c r="C95" s="8">
        <v>134.666</v>
      </c>
      <c r="D95" s="8">
        <v>8.3350000000000009</v>
      </c>
      <c r="E95" s="19">
        <v>16.888000000000002</v>
      </c>
      <c r="F95" s="19">
        <v>126.113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16</v>
      </c>
      <c r="J95" s="15">
        <f t="shared" si="17"/>
        <v>0.88800000000000168</v>
      </c>
      <c r="K95" s="15">
        <f>VLOOKUP(A:A,[1]TDSheet!$A:$L,12,0)</f>
        <v>0</v>
      </c>
      <c r="L95" s="15">
        <f>VLOOKUP(A:A,[1]TDSheet!$A:$T,20,0)</f>
        <v>0</v>
      </c>
      <c r="M95" s="15"/>
      <c r="N95" s="15"/>
      <c r="O95" s="15"/>
      <c r="P95" s="15"/>
      <c r="Q95" s="17"/>
      <c r="R95" s="17"/>
      <c r="S95" s="15">
        <f t="shared" si="18"/>
        <v>3.3776000000000002</v>
      </c>
      <c r="T95" s="17"/>
      <c r="U95" s="18">
        <f t="shared" si="19"/>
        <v>37.338050686878255</v>
      </c>
      <c r="V95" s="15">
        <f t="shared" si="20"/>
        <v>37.338050686878255</v>
      </c>
      <c r="W95" s="15"/>
      <c r="X95" s="15"/>
      <c r="Y95" s="15"/>
      <c r="Z95" s="15">
        <f>VLOOKUP(A:A,[1]TDSheet!$A:$Y,25,0)</f>
        <v>3.7464</v>
      </c>
      <c r="AA95" s="15">
        <f>VLOOKUP(A:A,[1]TDSheet!$A:$Z,26,0)</f>
        <v>6.3116000000000003</v>
      </c>
      <c r="AB95" s="15">
        <f>VLOOKUP(A:A,[1]TDSheet!$A:$AA,27,0)</f>
        <v>6.3006000000000002</v>
      </c>
      <c r="AC95" s="15">
        <f>VLOOKUP(A:A,[3]TDSheet!$A:$D,4,0)</f>
        <v>8.4649999999999999</v>
      </c>
      <c r="AD95" s="15">
        <f>VLOOKUP(A:A,[1]TDSheet!$A:$AC,29,0)</f>
        <v>0</v>
      </c>
      <c r="AE95" s="15">
        <f>VLOOKUP(A:A,[1]TDSheet!$A:$AD,30,0)</f>
        <v>0</v>
      </c>
      <c r="AF95" s="15">
        <f t="shared" si="21"/>
        <v>0</v>
      </c>
      <c r="AG95" s="15">
        <f t="shared" si="22"/>
        <v>0</v>
      </c>
      <c r="AH95" s="15">
        <f t="shared" si="23"/>
        <v>0</v>
      </c>
      <c r="AI95" s="15"/>
      <c r="AJ95" s="15"/>
      <c r="AK95" s="15"/>
      <c r="AL95" s="15"/>
    </row>
    <row r="96" spans="1:38" s="1" customFormat="1" ht="11.1" customHeight="1" outlineLevel="1" x14ac:dyDescent="0.2">
      <c r="A96" s="7" t="s">
        <v>100</v>
      </c>
      <c r="B96" s="7" t="s">
        <v>9</v>
      </c>
      <c r="C96" s="8">
        <v>115.642</v>
      </c>
      <c r="D96" s="8">
        <v>509.18700000000001</v>
      </c>
      <c r="E96" s="19">
        <v>280.71499999999997</v>
      </c>
      <c r="F96" s="19">
        <v>336.42700000000002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278</v>
      </c>
      <c r="J96" s="15">
        <f t="shared" si="17"/>
        <v>2.714999999999975</v>
      </c>
      <c r="K96" s="15">
        <f>VLOOKUP(A:A,[1]TDSheet!$A:$L,12,0)</f>
        <v>0</v>
      </c>
      <c r="L96" s="15">
        <f>VLOOKUP(A:A,[1]TDSheet!$A:$T,20,0)</f>
        <v>0</v>
      </c>
      <c r="M96" s="15"/>
      <c r="N96" s="15"/>
      <c r="O96" s="15"/>
      <c r="P96" s="15"/>
      <c r="Q96" s="17"/>
      <c r="R96" s="17"/>
      <c r="S96" s="15">
        <f t="shared" si="18"/>
        <v>56.142999999999994</v>
      </c>
      <c r="T96" s="17"/>
      <c r="U96" s="18">
        <f t="shared" si="19"/>
        <v>5.9923231747501928</v>
      </c>
      <c r="V96" s="15">
        <f t="shared" si="20"/>
        <v>5.9923231747501928</v>
      </c>
      <c r="W96" s="15"/>
      <c r="X96" s="15"/>
      <c r="Y96" s="15"/>
      <c r="Z96" s="15">
        <f>VLOOKUP(A:A,[1]TDSheet!$A:$Y,25,0)</f>
        <v>72.11699999999999</v>
      </c>
      <c r="AA96" s="15">
        <f>VLOOKUP(A:A,[1]TDSheet!$A:$Z,26,0)</f>
        <v>59.294799999999995</v>
      </c>
      <c r="AB96" s="15">
        <f>VLOOKUP(A:A,[1]TDSheet!$A:$AA,27,0)</f>
        <v>64.1828</v>
      </c>
      <c r="AC96" s="15">
        <f>VLOOKUP(A:A,[3]TDSheet!$A:$D,4,0)</f>
        <v>143.43100000000001</v>
      </c>
      <c r="AD96" s="15">
        <f>VLOOKUP(A:A,[1]TDSheet!$A:$AC,29,0)</f>
        <v>0</v>
      </c>
      <c r="AE96" s="15">
        <f>VLOOKUP(A:A,[1]TDSheet!$A:$AD,30,0)</f>
        <v>0</v>
      </c>
      <c r="AF96" s="15">
        <f t="shared" si="21"/>
        <v>0</v>
      </c>
      <c r="AG96" s="15">
        <f t="shared" si="22"/>
        <v>0</v>
      </c>
      <c r="AH96" s="15">
        <f t="shared" si="23"/>
        <v>0</v>
      </c>
      <c r="AI96" s="15"/>
      <c r="AJ96" s="15"/>
      <c r="AK96" s="15"/>
      <c r="AL96" s="15"/>
    </row>
    <row r="97" spans="1:38" s="1" customFormat="1" ht="11.1" customHeight="1" outlineLevel="1" x14ac:dyDescent="0.2">
      <c r="A97" s="7" t="s">
        <v>95</v>
      </c>
      <c r="B97" s="7" t="s">
        <v>8</v>
      </c>
      <c r="C97" s="8">
        <v>983</v>
      </c>
      <c r="D97" s="8">
        <v>1</v>
      </c>
      <c r="E97" s="19">
        <v>141</v>
      </c>
      <c r="F97" s="19">
        <v>839</v>
      </c>
      <c r="G97" s="1">
        <f>VLOOKUP(A:A,[1]TDSheet!$A:$G,7,0)</f>
        <v>0</v>
      </c>
      <c r="H97" s="1">
        <f>VLOOKUP(A:A,[1]TDSheet!$A:$H,8,0)</f>
        <v>0</v>
      </c>
      <c r="I97" s="15">
        <f>VLOOKUP(A:A,[2]TDSheet!$A:$F,6,0)</f>
        <v>143</v>
      </c>
      <c r="J97" s="15">
        <f t="shared" si="17"/>
        <v>-2</v>
      </c>
      <c r="K97" s="15">
        <f>VLOOKUP(A:A,[1]TDSheet!$A:$L,12,0)</f>
        <v>0</v>
      </c>
      <c r="L97" s="15">
        <f>VLOOKUP(A:A,[1]TDSheet!$A:$T,20,0)</f>
        <v>0</v>
      </c>
      <c r="M97" s="15"/>
      <c r="N97" s="15"/>
      <c r="O97" s="15"/>
      <c r="P97" s="15"/>
      <c r="Q97" s="17"/>
      <c r="R97" s="17"/>
      <c r="S97" s="15">
        <f t="shared" si="18"/>
        <v>28.2</v>
      </c>
      <c r="T97" s="17"/>
      <c r="U97" s="18">
        <f t="shared" si="19"/>
        <v>29.75177304964539</v>
      </c>
      <c r="V97" s="15">
        <f t="shared" si="20"/>
        <v>29.75177304964539</v>
      </c>
      <c r="W97" s="15"/>
      <c r="X97" s="15"/>
      <c r="Y97" s="15"/>
      <c r="Z97" s="15">
        <f>VLOOKUP(A:A,[1]TDSheet!$A:$Y,25,0)</f>
        <v>56.6</v>
      </c>
      <c r="AA97" s="15">
        <f>VLOOKUP(A:A,[1]TDSheet!$A:$Z,26,0)</f>
        <v>38.4</v>
      </c>
      <c r="AB97" s="15">
        <f>VLOOKUP(A:A,[1]TDSheet!$A:$AA,27,0)</f>
        <v>43</v>
      </c>
      <c r="AC97" s="15">
        <f>VLOOKUP(A:A,[3]TDSheet!$A:$D,4,0)</f>
        <v>20</v>
      </c>
      <c r="AD97" s="15">
        <f>VLOOKUP(A:A,[1]TDSheet!$A:$AC,29,0)</f>
        <v>0</v>
      </c>
      <c r="AE97" s="15">
        <f>VLOOKUP(A:A,[1]TDSheet!$A:$AD,30,0)</f>
        <v>0</v>
      </c>
      <c r="AF97" s="15">
        <f t="shared" si="21"/>
        <v>0</v>
      </c>
      <c r="AG97" s="15">
        <f t="shared" si="22"/>
        <v>0</v>
      </c>
      <c r="AH97" s="15">
        <f t="shared" si="23"/>
        <v>0</v>
      </c>
      <c r="AI97" s="15"/>
      <c r="AJ97" s="15"/>
      <c r="AK97" s="15"/>
      <c r="AL9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2025-10-17T11:59:21Z</dcterms:modified>
</cp:coreProperties>
</file>