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04CB58-8195-4223-A6D4-8502B38E57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AA505" i="1" s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Y479" i="1" s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Y460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Y444" i="1" s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W505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BP374" i="1" s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101" i="1" l="1"/>
  <c r="BN101" i="1"/>
  <c r="Z172" i="1"/>
  <c r="BN172" i="1"/>
  <c r="X499" i="1"/>
  <c r="Z28" i="1"/>
  <c r="BN28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347" i="1"/>
  <c r="BN347" i="1"/>
  <c r="Y376" i="1"/>
  <c r="Z396" i="1"/>
  <c r="BN396" i="1"/>
  <c r="Y63" i="1"/>
  <c r="Z67" i="1"/>
  <c r="BN67" i="1"/>
  <c r="Z136" i="1"/>
  <c r="BN136" i="1"/>
  <c r="Y143" i="1"/>
  <c r="Z148" i="1"/>
  <c r="BN148" i="1"/>
  <c r="Z205" i="1"/>
  <c r="BN205" i="1"/>
  <c r="Z227" i="1"/>
  <c r="BN227" i="1"/>
  <c r="Z242" i="1"/>
  <c r="BN242" i="1"/>
  <c r="Z433" i="1"/>
  <c r="BN433" i="1"/>
  <c r="Z46" i="1"/>
  <c r="Z47" i="1" s="1"/>
  <c r="BN46" i="1"/>
  <c r="BP46" i="1"/>
  <c r="Y47" i="1"/>
  <c r="Z51" i="1"/>
  <c r="BN51" i="1"/>
  <c r="Z86" i="1"/>
  <c r="BN86" i="1"/>
  <c r="Z113" i="1"/>
  <c r="BN113" i="1"/>
  <c r="Z162" i="1"/>
  <c r="BN162" i="1"/>
  <c r="Z193" i="1"/>
  <c r="BN193" i="1"/>
  <c r="Z260" i="1"/>
  <c r="BN260" i="1"/>
  <c r="Z309" i="1"/>
  <c r="BN309" i="1"/>
  <c r="Z328" i="1"/>
  <c r="BN328" i="1"/>
  <c r="Z373" i="1"/>
  <c r="BN373" i="1"/>
  <c r="BP373" i="1"/>
  <c r="Z374" i="1"/>
  <c r="BN374" i="1"/>
  <c r="Y375" i="1"/>
  <c r="Z378" i="1"/>
  <c r="BN378" i="1"/>
  <c r="Y381" i="1"/>
  <c r="Z415" i="1"/>
  <c r="BN415" i="1"/>
  <c r="Z443" i="1"/>
  <c r="BN443" i="1"/>
  <c r="Z447" i="1"/>
  <c r="BN447" i="1"/>
  <c r="BP55" i="1"/>
  <c r="BN55" i="1"/>
  <c r="BP75" i="1"/>
  <c r="BN75" i="1"/>
  <c r="Z75" i="1"/>
  <c r="BP107" i="1"/>
  <c r="BN107" i="1"/>
  <c r="Z107" i="1"/>
  <c r="Y155" i="1"/>
  <c r="BP154" i="1"/>
  <c r="BN154" i="1"/>
  <c r="Z154" i="1"/>
  <c r="Z155" i="1" s="1"/>
  <c r="BP158" i="1"/>
  <c r="BN158" i="1"/>
  <c r="Z158" i="1"/>
  <c r="BP187" i="1"/>
  <c r="BN187" i="1"/>
  <c r="Z187" i="1"/>
  <c r="BP209" i="1"/>
  <c r="BN209" i="1"/>
  <c r="Z209" i="1"/>
  <c r="BP251" i="1"/>
  <c r="BN251" i="1"/>
  <c r="Z251" i="1"/>
  <c r="BP297" i="1"/>
  <c r="BN297" i="1"/>
  <c r="Z297" i="1"/>
  <c r="BP299" i="1"/>
  <c r="BN299" i="1"/>
  <c r="Z299" i="1"/>
  <c r="BP301" i="1"/>
  <c r="BN301" i="1"/>
  <c r="Z301" i="1"/>
  <c r="Y364" i="1"/>
  <c r="Y363" i="1"/>
  <c r="BP362" i="1"/>
  <c r="BN362" i="1"/>
  <c r="Z362" i="1"/>
  <c r="Z363" i="1" s="1"/>
  <c r="BP367" i="1"/>
  <c r="BN367" i="1"/>
  <c r="Z367" i="1"/>
  <c r="BP402" i="1"/>
  <c r="BN402" i="1"/>
  <c r="Z402" i="1"/>
  <c r="BP437" i="1"/>
  <c r="BN437" i="1"/>
  <c r="Z437" i="1"/>
  <c r="BP471" i="1"/>
  <c r="BN471" i="1"/>
  <c r="Z471" i="1"/>
  <c r="X495" i="1"/>
  <c r="Y32" i="1"/>
  <c r="Z34" i="1"/>
  <c r="Z35" i="1" s="1"/>
  <c r="BN34" i="1"/>
  <c r="BP34" i="1"/>
  <c r="Y35" i="1"/>
  <c r="Z40" i="1"/>
  <c r="BN40" i="1"/>
  <c r="Z55" i="1"/>
  <c r="BP92" i="1"/>
  <c r="BN92" i="1"/>
  <c r="Z92" i="1"/>
  <c r="BP126" i="1"/>
  <c r="BN126" i="1"/>
  <c r="Z126" i="1"/>
  <c r="BP166" i="1"/>
  <c r="BN166" i="1"/>
  <c r="Z166" i="1"/>
  <c r="BP197" i="1"/>
  <c r="BN197" i="1"/>
  <c r="Z197" i="1"/>
  <c r="K505" i="1"/>
  <c r="BP223" i="1"/>
  <c r="BN223" i="1"/>
  <c r="Z223" i="1"/>
  <c r="BP267" i="1"/>
  <c r="BN267" i="1"/>
  <c r="Z267" i="1"/>
  <c r="BP343" i="1"/>
  <c r="BN343" i="1"/>
  <c r="Z343" i="1"/>
  <c r="V505" i="1"/>
  <c r="BP392" i="1"/>
  <c r="BN392" i="1"/>
  <c r="Z392" i="1"/>
  <c r="BP429" i="1"/>
  <c r="BN429" i="1"/>
  <c r="Z429" i="1"/>
  <c r="BP451" i="1"/>
  <c r="BN451" i="1"/>
  <c r="Z451" i="1"/>
  <c r="BP472" i="1"/>
  <c r="BN472" i="1"/>
  <c r="Z472" i="1"/>
  <c r="Y199" i="1"/>
  <c r="Y212" i="1"/>
  <c r="Y270" i="1"/>
  <c r="Y370" i="1"/>
  <c r="Y405" i="1"/>
  <c r="Y149" i="1"/>
  <c r="BP262" i="1"/>
  <c r="BN262" i="1"/>
  <c r="Z262" i="1"/>
  <c r="BP290" i="1"/>
  <c r="BN290" i="1"/>
  <c r="Z290" i="1"/>
  <c r="BP315" i="1"/>
  <c r="BN315" i="1"/>
  <c r="Z315" i="1"/>
  <c r="BP335" i="1"/>
  <c r="BN335" i="1"/>
  <c r="Z335" i="1"/>
  <c r="BP358" i="1"/>
  <c r="BN358" i="1"/>
  <c r="Z358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N426" i="1"/>
  <c r="Z426" i="1"/>
  <c r="BP427" i="1"/>
  <c r="BN427" i="1"/>
  <c r="Z427" i="1"/>
  <c r="BP435" i="1"/>
  <c r="BN435" i="1"/>
  <c r="Z435" i="1"/>
  <c r="BP449" i="1"/>
  <c r="BN449" i="1"/>
  <c r="Z449" i="1"/>
  <c r="BP467" i="1"/>
  <c r="BN467" i="1"/>
  <c r="Z467" i="1"/>
  <c r="Z22" i="1"/>
  <c r="Z23" i="1" s="1"/>
  <c r="BN22" i="1"/>
  <c r="BP22" i="1"/>
  <c r="Z26" i="1"/>
  <c r="BN26" i="1"/>
  <c r="BP26" i="1"/>
  <c r="Z30" i="1"/>
  <c r="BN30" i="1"/>
  <c r="Z42" i="1"/>
  <c r="BN42" i="1"/>
  <c r="Z53" i="1"/>
  <c r="BN53" i="1"/>
  <c r="Z61" i="1"/>
  <c r="BN61" i="1"/>
  <c r="Y69" i="1"/>
  <c r="Z73" i="1"/>
  <c r="BN73" i="1"/>
  <c r="Z81" i="1"/>
  <c r="BN81" i="1"/>
  <c r="Z88" i="1"/>
  <c r="BN88" i="1"/>
  <c r="Y96" i="1"/>
  <c r="Z94" i="1"/>
  <c r="BN94" i="1"/>
  <c r="F505" i="1"/>
  <c r="Z103" i="1"/>
  <c r="BN103" i="1"/>
  <c r="Y111" i="1"/>
  <c r="Z109" i="1"/>
  <c r="BN109" i="1"/>
  <c r="Y117" i="1"/>
  <c r="Z115" i="1"/>
  <c r="BN115" i="1"/>
  <c r="G505" i="1"/>
  <c r="Z130" i="1"/>
  <c r="BN130" i="1"/>
  <c r="BP130" i="1"/>
  <c r="Z141" i="1"/>
  <c r="BN141" i="1"/>
  <c r="BP141" i="1"/>
  <c r="Z142" i="1"/>
  <c r="BN142" i="1"/>
  <c r="Z146" i="1"/>
  <c r="BN146" i="1"/>
  <c r="BP146" i="1"/>
  <c r="Z160" i="1"/>
  <c r="BN160" i="1"/>
  <c r="Z164" i="1"/>
  <c r="BN164" i="1"/>
  <c r="Z170" i="1"/>
  <c r="BN170" i="1"/>
  <c r="BP170" i="1"/>
  <c r="Y173" i="1"/>
  <c r="Z176" i="1"/>
  <c r="Z177" i="1" s="1"/>
  <c r="BN176" i="1"/>
  <c r="BP176" i="1"/>
  <c r="Y177" i="1"/>
  <c r="Z181" i="1"/>
  <c r="BN181" i="1"/>
  <c r="Y184" i="1"/>
  <c r="Z191" i="1"/>
  <c r="BN191" i="1"/>
  <c r="BP191" i="1"/>
  <c r="Y200" i="1"/>
  <c r="Z195" i="1"/>
  <c r="BN195" i="1"/>
  <c r="Z203" i="1"/>
  <c r="BN203" i="1"/>
  <c r="Z207" i="1"/>
  <c r="BN207" i="1"/>
  <c r="Z215" i="1"/>
  <c r="BN215" i="1"/>
  <c r="Z221" i="1"/>
  <c r="BN221" i="1"/>
  <c r="Z225" i="1"/>
  <c r="BN225" i="1"/>
  <c r="Y247" i="1"/>
  <c r="Z244" i="1"/>
  <c r="BN244" i="1"/>
  <c r="L505" i="1"/>
  <c r="Z253" i="1"/>
  <c r="BN253" i="1"/>
  <c r="M505" i="1"/>
  <c r="BP269" i="1"/>
  <c r="BN269" i="1"/>
  <c r="Z269" i="1"/>
  <c r="BP307" i="1"/>
  <c r="BN307" i="1"/>
  <c r="Z307" i="1"/>
  <c r="BP322" i="1"/>
  <c r="BN322" i="1"/>
  <c r="Z322" i="1"/>
  <c r="BP345" i="1"/>
  <c r="BN345" i="1"/>
  <c r="Z345" i="1"/>
  <c r="BP369" i="1"/>
  <c r="BN369" i="1"/>
  <c r="Z369" i="1"/>
  <c r="BP394" i="1"/>
  <c r="BN394" i="1"/>
  <c r="Z394" i="1"/>
  <c r="BP413" i="1"/>
  <c r="BN413" i="1"/>
  <c r="Z413" i="1"/>
  <c r="BP431" i="1"/>
  <c r="BN431" i="1"/>
  <c r="Z431" i="1"/>
  <c r="Y445" i="1"/>
  <c r="BP441" i="1"/>
  <c r="BN441" i="1"/>
  <c r="Z441" i="1"/>
  <c r="BP457" i="1"/>
  <c r="BN457" i="1"/>
  <c r="Z457" i="1"/>
  <c r="BP478" i="1"/>
  <c r="BN478" i="1"/>
  <c r="Z478" i="1"/>
  <c r="Y484" i="1"/>
  <c r="Y483" i="1"/>
  <c r="BP482" i="1"/>
  <c r="BN482" i="1"/>
  <c r="Z482" i="1"/>
  <c r="Z483" i="1" s="1"/>
  <c r="BP486" i="1"/>
  <c r="BN486" i="1"/>
  <c r="Z486" i="1"/>
  <c r="Y303" i="1"/>
  <c r="T505" i="1"/>
  <c r="Y380" i="1"/>
  <c r="Y404" i="1"/>
  <c r="Y474" i="1"/>
  <c r="F9" i="1"/>
  <c r="J9" i="1"/>
  <c r="F10" i="1"/>
  <c r="Y31" i="1"/>
  <c r="Y43" i="1"/>
  <c r="Y58" i="1"/>
  <c r="Y64" i="1"/>
  <c r="Y70" i="1"/>
  <c r="Y78" i="1"/>
  <c r="Y82" i="1"/>
  <c r="Y89" i="1"/>
  <c r="Y97" i="1"/>
  <c r="Y104" i="1"/>
  <c r="Y110" i="1"/>
  <c r="Y118" i="1"/>
  <c r="Y122" i="1"/>
  <c r="Y127" i="1"/>
  <c r="Y133" i="1"/>
  <c r="Y138" i="1"/>
  <c r="BP135" i="1"/>
  <c r="BN135" i="1"/>
  <c r="Z135" i="1"/>
  <c r="Y167" i="1"/>
  <c r="BP159" i="1"/>
  <c r="BN159" i="1"/>
  <c r="Z159" i="1"/>
  <c r="H9" i="1"/>
  <c r="B505" i="1"/>
  <c r="X496" i="1"/>
  <c r="X497" i="1"/>
  <c r="Y24" i="1"/>
  <c r="Z27" i="1"/>
  <c r="BN27" i="1"/>
  <c r="Z29" i="1"/>
  <c r="BN29" i="1"/>
  <c r="C505" i="1"/>
  <c r="Z41" i="1"/>
  <c r="Z43" i="1" s="1"/>
  <c r="BN41" i="1"/>
  <c r="Y44" i="1"/>
  <c r="D505" i="1"/>
  <c r="Z52" i="1"/>
  <c r="BN52" i="1"/>
  <c r="Z54" i="1"/>
  <c r="BN54" i="1"/>
  <c r="Z56" i="1"/>
  <c r="BN56" i="1"/>
  <c r="Y57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Z76" i="1"/>
  <c r="BN76" i="1"/>
  <c r="Z80" i="1"/>
  <c r="BN80" i="1"/>
  <c r="BP80" i="1"/>
  <c r="E505" i="1"/>
  <c r="Z87" i="1"/>
  <c r="BN87" i="1"/>
  <c r="Y90" i="1"/>
  <c r="Z93" i="1"/>
  <c r="BN93" i="1"/>
  <c r="Z95" i="1"/>
  <c r="BN95" i="1"/>
  <c r="Z100" i="1"/>
  <c r="BN100" i="1"/>
  <c r="BP100" i="1"/>
  <c r="Z102" i="1"/>
  <c r="BN102" i="1"/>
  <c r="Y105" i="1"/>
  <c r="Z108" i="1"/>
  <c r="BN108" i="1"/>
  <c r="Z114" i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Y137" i="1"/>
  <c r="BP147" i="1"/>
  <c r="BN147" i="1"/>
  <c r="Z147" i="1"/>
  <c r="Y168" i="1"/>
  <c r="BP161" i="1"/>
  <c r="BN161" i="1"/>
  <c r="Z161" i="1"/>
  <c r="H505" i="1"/>
  <c r="Y144" i="1"/>
  <c r="I505" i="1"/>
  <c r="Y156" i="1"/>
  <c r="Z163" i="1"/>
  <c r="BN163" i="1"/>
  <c r="Z165" i="1"/>
  <c r="BN165" i="1"/>
  <c r="Z171" i="1"/>
  <c r="BN171" i="1"/>
  <c r="BP171" i="1"/>
  <c r="J505" i="1"/>
  <c r="Z182" i="1"/>
  <c r="BN182" i="1"/>
  <c r="BP182" i="1"/>
  <c r="Y183" i="1"/>
  <c r="Z186" i="1"/>
  <c r="BN186" i="1"/>
  <c r="BP186" i="1"/>
  <c r="Y189" i="1"/>
  <c r="Z192" i="1"/>
  <c r="BN192" i="1"/>
  <c r="BP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BN214" i="1"/>
  <c r="BP214" i="1"/>
  <c r="Y217" i="1"/>
  <c r="Z220" i="1"/>
  <c r="BN220" i="1"/>
  <c r="BP220" i="1"/>
  <c r="Z222" i="1"/>
  <c r="BN222" i="1"/>
  <c r="Z224" i="1"/>
  <c r="BN224" i="1"/>
  <c r="Z226" i="1"/>
  <c r="BN226" i="1"/>
  <c r="Z228" i="1"/>
  <c r="BN228" i="1"/>
  <c r="Z229" i="1"/>
  <c r="BN229" i="1"/>
  <c r="Y230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Y264" i="1"/>
  <c r="O505" i="1"/>
  <c r="Z268" i="1"/>
  <c r="BN268" i="1"/>
  <c r="BP268" i="1"/>
  <c r="Y271" i="1"/>
  <c r="Y276" i="1"/>
  <c r="Y285" i="1"/>
  <c r="R505" i="1"/>
  <c r="Z289" i="1"/>
  <c r="BN289" i="1"/>
  <c r="Z291" i="1"/>
  <c r="BN291" i="1"/>
  <c r="Y294" i="1"/>
  <c r="BP300" i="1"/>
  <c r="BN300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1" i="1"/>
  <c r="BN321" i="1"/>
  <c r="Z321" i="1"/>
  <c r="BP329" i="1"/>
  <c r="BN329" i="1"/>
  <c r="Z329" i="1"/>
  <c r="Y231" i="1"/>
  <c r="Y256" i="1"/>
  <c r="Y263" i="1"/>
  <c r="Z292" i="1"/>
  <c r="BN292" i="1"/>
  <c r="Y293" i="1"/>
  <c r="Z296" i="1"/>
  <c r="BN296" i="1"/>
  <c r="BP296" i="1"/>
  <c r="Z298" i="1"/>
  <c r="BN298" i="1"/>
  <c r="Z300" i="1"/>
  <c r="BP308" i="1"/>
  <c r="BN308" i="1"/>
  <c r="Z308" i="1"/>
  <c r="BP316" i="1"/>
  <c r="BN316" i="1"/>
  <c r="Z316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Y338" i="1"/>
  <c r="Y350" i="1"/>
  <c r="Z353" i="1"/>
  <c r="BN353" i="1"/>
  <c r="Y354" i="1"/>
  <c r="Z357" i="1"/>
  <c r="BN357" i="1"/>
  <c r="BP357" i="1"/>
  <c r="Y360" i="1"/>
  <c r="U505" i="1"/>
  <c r="Z368" i="1"/>
  <c r="BN368" i="1"/>
  <c r="BP368" i="1"/>
  <c r="Y371" i="1"/>
  <c r="Z379" i="1"/>
  <c r="BN379" i="1"/>
  <c r="BP379" i="1"/>
  <c r="Z383" i="1"/>
  <c r="Z384" i="1" s="1"/>
  <c r="BN383" i="1"/>
  <c r="BP383" i="1"/>
  <c r="Y384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BP403" i="1"/>
  <c r="Z408" i="1"/>
  <c r="Z409" i="1" s="1"/>
  <c r="BN408" i="1"/>
  <c r="BP408" i="1"/>
  <c r="Y409" i="1"/>
  <c r="Z412" i="1"/>
  <c r="BN412" i="1"/>
  <c r="BP412" i="1"/>
  <c r="Z414" i="1"/>
  <c r="BN414" i="1"/>
  <c r="Y417" i="1"/>
  <c r="Y422" i="1"/>
  <c r="Y505" i="1"/>
  <c r="Y439" i="1"/>
  <c r="BP426" i="1"/>
  <c r="BP430" i="1"/>
  <c r="BN430" i="1"/>
  <c r="Z430" i="1"/>
  <c r="BP434" i="1"/>
  <c r="BN434" i="1"/>
  <c r="Z434" i="1"/>
  <c r="Y438" i="1"/>
  <c r="BP442" i="1"/>
  <c r="BN442" i="1"/>
  <c r="Z442" i="1"/>
  <c r="Y453" i="1"/>
  <c r="BP450" i="1"/>
  <c r="BN450" i="1"/>
  <c r="Z450" i="1"/>
  <c r="BP458" i="1"/>
  <c r="BN458" i="1"/>
  <c r="Z458" i="1"/>
  <c r="Z505" i="1"/>
  <c r="Y469" i="1"/>
  <c r="BP464" i="1"/>
  <c r="BN464" i="1"/>
  <c r="Z464" i="1"/>
  <c r="Y468" i="1"/>
  <c r="BP473" i="1"/>
  <c r="BN473" i="1"/>
  <c r="Z473" i="1"/>
  <c r="Z474" i="1" s="1"/>
  <c r="Y475" i="1"/>
  <c r="Y480" i="1"/>
  <c r="BP477" i="1"/>
  <c r="BN477" i="1"/>
  <c r="Z477" i="1"/>
  <c r="Y488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BN352" i="1"/>
  <c r="BP352" i="1"/>
  <c r="Y399" i="1"/>
  <c r="Y410" i="1"/>
  <c r="BP428" i="1"/>
  <c r="BN428" i="1"/>
  <c r="Z428" i="1"/>
  <c r="BP432" i="1"/>
  <c r="BN432" i="1"/>
  <c r="Z432" i="1"/>
  <c r="BP436" i="1"/>
  <c r="BN436" i="1"/>
  <c r="Z436" i="1"/>
  <c r="BP448" i="1"/>
  <c r="BN448" i="1"/>
  <c r="Z448" i="1"/>
  <c r="BP452" i="1"/>
  <c r="BN452" i="1"/>
  <c r="Z452" i="1"/>
  <c r="Y454" i="1"/>
  <c r="Y459" i="1"/>
  <c r="BP456" i="1"/>
  <c r="BN456" i="1"/>
  <c r="Z456" i="1"/>
  <c r="BP466" i="1"/>
  <c r="BN466" i="1"/>
  <c r="Z466" i="1"/>
  <c r="BP487" i="1"/>
  <c r="BN487" i="1"/>
  <c r="Z487" i="1"/>
  <c r="Y489" i="1"/>
  <c r="Z492" i="1"/>
  <c r="Z493" i="1" s="1"/>
  <c r="BN492" i="1"/>
  <c r="BP492" i="1"/>
  <c r="Y493" i="1"/>
  <c r="Y494" i="1"/>
  <c r="Z137" i="1" l="1"/>
  <c r="Z375" i="1"/>
  <c r="Z380" i="1"/>
  <c r="Z370" i="1"/>
  <c r="Z330" i="1"/>
  <c r="Z324" i="1"/>
  <c r="Z303" i="1"/>
  <c r="Z270" i="1"/>
  <c r="Z199" i="1"/>
  <c r="Z188" i="1"/>
  <c r="Z183" i="1"/>
  <c r="Z173" i="1"/>
  <c r="Z89" i="1"/>
  <c r="Z82" i="1"/>
  <c r="Z444" i="1"/>
  <c r="Z149" i="1"/>
  <c r="Z438" i="1"/>
  <c r="Z57" i="1"/>
  <c r="Y496" i="1"/>
  <c r="Z488" i="1"/>
  <c r="Z453" i="1"/>
  <c r="Z354" i="1"/>
  <c r="Z349" i="1"/>
  <c r="Z337" i="1"/>
  <c r="Z479" i="1"/>
  <c r="Z399" i="1"/>
  <c r="Z359" i="1"/>
  <c r="Z317" i="1"/>
  <c r="Z293" i="1"/>
  <c r="Z263" i="1"/>
  <c r="Z255" i="1"/>
  <c r="Z246" i="1"/>
  <c r="Z230" i="1"/>
  <c r="Z216" i="1"/>
  <c r="Z211" i="1"/>
  <c r="Z117" i="1"/>
  <c r="Z110" i="1"/>
  <c r="Z104" i="1"/>
  <c r="Z96" i="1"/>
  <c r="Z77" i="1"/>
  <c r="Y497" i="1"/>
  <c r="Z63" i="1"/>
  <c r="Z31" i="1"/>
  <c r="Z167" i="1"/>
  <c r="Y499" i="1"/>
  <c r="Z143" i="1"/>
  <c r="Y498" i="1"/>
  <c r="Z459" i="1"/>
  <c r="Z468" i="1"/>
  <c r="Z416" i="1"/>
  <c r="Z69" i="1"/>
  <c r="Y495" i="1"/>
  <c r="X498" i="1"/>
  <c r="Z311" i="1"/>
  <c r="Z500" i="1" l="1"/>
</calcChain>
</file>

<file path=xl/sharedStrings.xml><?xml version="1.0" encoding="utf-8"?>
<sst xmlns="http://schemas.openxmlformats.org/spreadsheetml/2006/main" count="2346" uniqueCount="774">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</sst>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45950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0.41666666666666669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40</v>
      </c>
      <c r="Y40" s="546">
        <f>IFERROR(IF(X40="",0,CEILING((X40/$H40),1)*$H40),"")</f>
        <v>43.2</v>
      </c>
      <c r="Z40" s="36">
        <f>IFERROR(IF(Y40=0,"",ROUNDUP(Y40/H40,0)*0.01898),"")</f>
        <v>7.5920000000000001E-2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41.611111111111107</v>
      </c>
      <c r="BN40" s="64">
        <f>IFERROR(Y40*I40/H40,"0")</f>
        <v>44.94</v>
      </c>
      <c r="BO40" s="64">
        <f>IFERROR(1/J40*(X40/H40),"0")</f>
        <v>5.7870370370370364E-2</v>
      </c>
      <c r="BP40" s="64">
        <f>IFERROR(1/J40*(Y40/H40),"0")</f>
        <v>6.25E-2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3.7037037037037033</v>
      </c>
      <c r="Y43" s="547">
        <f>IFERROR(Y40/H40,"0")+IFERROR(Y41/H41,"0")+IFERROR(Y42/H42,"0")</f>
        <v>4</v>
      </c>
      <c r="Z43" s="547">
        <f>IFERROR(IF(Z40="",0,Z40),"0")+IFERROR(IF(Z41="",0,Z41),"0")+IFERROR(IF(Z42="",0,Z42),"0")</f>
        <v>7.5920000000000001E-2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40</v>
      </c>
      <c r="Y44" s="547">
        <f>IFERROR(SUM(Y40:Y42),"0")</f>
        <v>43.2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22.5</v>
      </c>
      <c r="Y56" s="546">
        <f t="shared" si="0"/>
        <v>22.5</v>
      </c>
      <c r="Z56" s="36">
        <f>IFERROR(IF(Y56=0,"",ROUNDUP(Y56/H56,0)*0.00902),"")</f>
        <v>4.5100000000000001E-2</v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23.549999999999997</v>
      </c>
      <c r="BN56" s="64">
        <f t="shared" si="2"/>
        <v>23.549999999999997</v>
      </c>
      <c r="BO56" s="64">
        <f t="shared" si="3"/>
        <v>3.787878787878788E-2</v>
      </c>
      <c r="BP56" s="64">
        <f t="shared" si="4"/>
        <v>3.787878787878788E-2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5</v>
      </c>
      <c r="Y57" s="547">
        <f>IFERROR(Y51/H51,"0")+IFERROR(Y52/H52,"0")+IFERROR(Y53/H53,"0")+IFERROR(Y54/H54,"0")+IFERROR(Y55/H55,"0")+IFERROR(Y56/H56,"0")</f>
        <v>5</v>
      </c>
      <c r="Z57" s="547">
        <f>IFERROR(IF(Z51="",0,Z51),"0")+IFERROR(IF(Z52="",0,Z52),"0")+IFERROR(IF(Z53="",0,Z53),"0")+IFERROR(IF(Z54="",0,Z54),"0")+IFERROR(IF(Z55="",0,Z55),"0")+IFERROR(IF(Z56="",0,Z56),"0")</f>
        <v>4.5100000000000001E-2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22.5</v>
      </c>
      <c r="Y58" s="547">
        <f>IFERROR(SUM(Y51:Y56),"0")</f>
        <v>22.5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50</v>
      </c>
      <c r="Y60" s="546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4.6296296296296298</v>
      </c>
      <c r="Y63" s="547">
        <f>IFERROR(Y60/H60,"0")+IFERROR(Y61/H61,"0")+IFERROR(Y62/H62,"0")</f>
        <v>5</v>
      </c>
      <c r="Z63" s="547">
        <f>IFERROR(IF(Z60="",0,Z60),"0")+IFERROR(IF(Z61="",0,Z61),"0")+IFERROR(IF(Z62="",0,Z62),"0")</f>
        <v>9.4899999999999998E-2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50</v>
      </c>
      <c r="Y64" s="547">
        <f>IFERROR(SUM(Y60:Y62),"0")</f>
        <v>54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150</v>
      </c>
      <c r="Y86" s="546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13.888888888888888</v>
      </c>
      <c r="Y89" s="547">
        <f>IFERROR(Y86/H86,"0")+IFERROR(Y87/H87,"0")+IFERROR(Y88/H88,"0")</f>
        <v>14</v>
      </c>
      <c r="Z89" s="547">
        <f>IFERROR(IF(Z86="",0,Z86),"0")+IFERROR(IF(Z87="",0,Z87),"0")+IFERROR(IF(Z88="",0,Z88),"0")</f>
        <v>0.26572000000000001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150</v>
      </c>
      <c r="Y90" s="547">
        <f>IFERROR(SUM(Y86:Y88),"0")</f>
        <v>151.20000000000002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350</v>
      </c>
      <c r="Y92" s="546">
        <f>IFERROR(IF(X92="",0,CEILING((X92/$H92),1)*$H92),"")</f>
        <v>356.4</v>
      </c>
      <c r="Z92" s="36">
        <f>IFERROR(IF(Y92=0,"",ROUNDUP(Y92/H92,0)*0.01898),"")</f>
        <v>0.83511999999999997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372.42592592592598</v>
      </c>
      <c r="BN92" s="64">
        <f>IFERROR(Y92*I92/H92,"0")</f>
        <v>379.23599999999993</v>
      </c>
      <c r="BO92" s="64">
        <f>IFERROR(1/J92*(X92/H92),"0")</f>
        <v>0.67515432098765438</v>
      </c>
      <c r="BP92" s="64">
        <f>IFERROR(1/J92*(Y92/H92),"0")</f>
        <v>0.6875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54</v>
      </c>
      <c r="Y94" s="546">
        <f>IFERROR(IF(X94="",0,CEILING((X94/$H94),1)*$H94),"")</f>
        <v>54</v>
      </c>
      <c r="Z94" s="36">
        <f>IFERROR(IF(Y94=0,"",ROUNDUP(Y94/H94,0)*0.00651),"")</f>
        <v>0.13020000000000001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59.039999999999992</v>
      </c>
      <c r="BN94" s="64">
        <f>IFERROR(Y94*I94/H94,"0")</f>
        <v>59.039999999999992</v>
      </c>
      <c r="BO94" s="64">
        <f>IFERROR(1/J94*(X94/H94),"0")</f>
        <v>0.1098901098901099</v>
      </c>
      <c r="BP94" s="64">
        <f>IFERROR(1/J94*(Y94/H94),"0")</f>
        <v>0.1098901098901099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63.20987654320988</v>
      </c>
      <c r="Y96" s="547">
        <f>IFERROR(Y92/H92,"0")+IFERROR(Y93/H93,"0")+IFERROR(Y94/H94,"0")+IFERROR(Y95/H95,"0")</f>
        <v>64</v>
      </c>
      <c r="Z96" s="547">
        <f>IFERROR(IF(Z92="",0,Z92),"0")+IFERROR(IF(Z93="",0,Z93),"0")+IFERROR(IF(Z94="",0,Z94),"0")+IFERROR(IF(Z95="",0,Z95),"0")</f>
        <v>0.96531999999999996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404</v>
      </c>
      <c r="Y97" s="547">
        <f>IFERROR(SUM(Y92:Y95),"0")</f>
        <v>410.4</v>
      </c>
      <c r="Z97" s="37"/>
      <c r="AA97" s="548"/>
      <c r="AB97" s="548"/>
      <c r="AC97" s="548"/>
    </row>
    <row r="98" spans="1:68" ht="16.5" hidden="1" customHeight="1" x14ac:dyDescent="0.25">
      <c r="A98" s="562" t="s">
        <v>192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45</v>
      </c>
      <c r="Y115" s="546">
        <f>IFERROR(IF(X115="",0,CEILING((X115/$H115),1)*$H115),"")</f>
        <v>45.900000000000006</v>
      </c>
      <c r="Z115" s="36">
        <f>IFERROR(IF(Y115=0,"",ROUNDUP(Y115/H115,0)*0.00651),"")</f>
        <v>0.11067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49.199999999999996</v>
      </c>
      <c r="BN115" s="64">
        <f>IFERROR(Y115*I115/H115,"0")</f>
        <v>50.183999999999997</v>
      </c>
      <c r="BO115" s="64">
        <f>IFERROR(1/J115*(X115/H115),"0")</f>
        <v>9.1575091575091569E-2</v>
      </c>
      <c r="BP115" s="64">
        <f>IFERROR(1/J115*(Y115/H115),"0")</f>
        <v>9.3406593406593408E-2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16.666666666666664</v>
      </c>
      <c r="Y117" s="547">
        <f>IFERROR(Y113/H113,"0")+IFERROR(Y114/H114,"0")+IFERROR(Y115/H115,"0")+IFERROR(Y116/H116,"0")</f>
        <v>17</v>
      </c>
      <c r="Z117" s="547">
        <f>IFERROR(IF(Z113="",0,Z113),"0")+IFERROR(IF(Z114="",0,Z114),"0")+IFERROR(IF(Z115="",0,Z115),"0")+IFERROR(IF(Z116="",0,Z116),"0")</f>
        <v>0.11067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45</v>
      </c>
      <c r="Y118" s="547">
        <f>IFERROR(SUM(Y113:Y116),"0")</f>
        <v>45.900000000000006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200</v>
      </c>
      <c r="Y158" s="546">
        <f t="shared" ref="Y158:Y166" si="5">IFERROR(IF(X158="",0,CEILING((X158/$H158),1)*$H158),"")</f>
        <v>201.60000000000002</v>
      </c>
      <c r="Z158" s="36">
        <f>IFERROR(IF(Y158=0,"",ROUNDUP(Y158/H158,0)*0.00902),"")</f>
        <v>0.43296000000000001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212.85714285714286</v>
      </c>
      <c r="BN158" s="64">
        <f t="shared" ref="BN158:BN166" si="7">IFERROR(Y158*I158/H158,"0")</f>
        <v>214.56</v>
      </c>
      <c r="BO158" s="64">
        <f t="shared" ref="BO158:BO166" si="8">IFERROR(1/J158*(X158/H158),"0")</f>
        <v>0.36075036075036077</v>
      </c>
      <c r="BP158" s="64">
        <f t="shared" ref="BP158:BP166" si="9">IFERROR(1/J158*(Y158/H158),"0")</f>
        <v>0.36363636363636365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47.61904761904762</v>
      </c>
      <c r="Y167" s="547">
        <f>IFERROR(Y158/H158,"0")+IFERROR(Y159/H159,"0")+IFERROR(Y160/H160,"0")+IFERROR(Y161/H161,"0")+IFERROR(Y162/H162,"0")+IFERROR(Y163/H163,"0")+IFERROR(Y164/H164,"0")+IFERROR(Y165/H165,"0")+IFERROR(Y166/H166,"0")</f>
        <v>48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0.43296000000000001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200</v>
      </c>
      <c r="Y168" s="547">
        <f>IFERROR(SUM(Y158:Y166),"0")</f>
        <v>201.60000000000002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80</v>
      </c>
      <c r="Y207" s="546">
        <f t="shared" si="15"/>
        <v>81.599999999999994</v>
      </c>
      <c r="Z207" s="36">
        <f t="shared" si="20"/>
        <v>0.22134000000000001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88.40000000000002</v>
      </c>
      <c r="BN207" s="64">
        <f t="shared" si="17"/>
        <v>90.168000000000006</v>
      </c>
      <c r="BO207" s="64">
        <f t="shared" si="18"/>
        <v>0.18315018315018317</v>
      </c>
      <c r="BP207" s="64">
        <f t="shared" si="19"/>
        <v>0.18681318681318682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33.333333333333336</v>
      </c>
      <c r="Y211" s="547">
        <f>IFERROR(Y202/H202,"0")+IFERROR(Y203/H203,"0")+IFERROR(Y204/H204,"0")+IFERROR(Y205/H205,"0")+IFERROR(Y206/H206,"0")+IFERROR(Y207/H207,"0")+IFERROR(Y208/H208,"0")+IFERROR(Y209/H209,"0")+IFERROR(Y210/H210,"0")</f>
        <v>34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0.22134000000000001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80</v>
      </c>
      <c r="Y212" s="547">
        <f>IFERROR(SUM(Y202:Y210),"0")</f>
        <v>81.599999999999994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100</v>
      </c>
      <c r="Y296" s="546">
        <f t="shared" ref="Y296:Y302" si="27">IFERROR(IF(X296="",0,CEILING((X296/$H296),1)*$H296),"")</f>
        <v>100.80000000000001</v>
      </c>
      <c r="Z296" s="36">
        <f>IFERROR(IF(Y296=0,"",ROUNDUP(Y296/H296,0)*0.00902),"")</f>
        <v>0.21648000000000001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106.42857142857143</v>
      </c>
      <c r="BN296" s="64">
        <f t="shared" ref="BN296:BN302" si="29">IFERROR(Y296*I296/H296,"0")</f>
        <v>107.28</v>
      </c>
      <c r="BO296" s="64">
        <f t="shared" ref="BO296:BO302" si="30">IFERROR(1/J296*(X296/H296),"0")</f>
        <v>0.18037518037518038</v>
      </c>
      <c r="BP296" s="64">
        <f t="shared" ref="BP296:BP302" si="31">IFERROR(1/J296*(Y296/H296),"0")</f>
        <v>0.18181818181818182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23.80952380952381</v>
      </c>
      <c r="Y303" s="547">
        <f>IFERROR(Y296/H296,"0")+IFERROR(Y297/H297,"0")+IFERROR(Y298/H298,"0")+IFERROR(Y299/H299,"0")+IFERROR(Y300/H300,"0")+IFERROR(Y301/H301,"0")+IFERROR(Y302/H302,"0")</f>
        <v>24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0.21648000000000001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100</v>
      </c>
      <c r="Y304" s="547">
        <f>IFERROR(SUM(Y296:Y302),"0")</f>
        <v>100.80000000000001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 t="s">
        <v>188</v>
      </c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106</v>
      </c>
      <c r="AK310" s="68">
        <v>37.799999999999997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350</v>
      </c>
      <c r="Y314" s="546">
        <f>IFERROR(IF(X314="",0,CEILING((X314/$H314),1)*$H314),"")</f>
        <v>352.8</v>
      </c>
      <c r="Z314" s="36">
        <f>IFERROR(IF(Y314=0,"",ROUNDUP(Y314/H314,0)*0.01898),"")</f>
        <v>0.79715999999999998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371.625</v>
      </c>
      <c r="BN314" s="64">
        <f>IFERROR(Y314*I314/H314,"0")</f>
        <v>374.59800000000001</v>
      </c>
      <c r="BO314" s="64">
        <f>IFERROR(1/J314*(X314/H314),"0")</f>
        <v>0.65104166666666663</v>
      </c>
      <c r="BP314" s="64">
        <f>IFERROR(1/J314*(Y314/H314),"0")</f>
        <v>0.65625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41.666666666666664</v>
      </c>
      <c r="Y317" s="547">
        <f>IFERROR(Y314/H314,"0")+IFERROR(Y315/H315,"0")+IFERROR(Y316/H316,"0")</f>
        <v>42</v>
      </c>
      <c r="Z317" s="547">
        <f>IFERROR(IF(Z314="",0,Z314),"0")+IFERROR(IF(Z315="",0,Z315),"0")+IFERROR(IF(Z316="",0,Z316),"0")</f>
        <v>0.79715999999999998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350</v>
      </c>
      <c r="Y318" s="547">
        <f>IFERROR(SUM(Y314:Y316),"0")</f>
        <v>352.8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188</v>
      </c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188</v>
      </c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2500</v>
      </c>
      <c r="Y342" s="546">
        <f t="shared" ref="Y342:Y348" si="32">IFERROR(IF(X342="",0,CEILING((X342/$H342),1)*$H342),"")</f>
        <v>2505</v>
      </c>
      <c r="Z342" s="36">
        <f>IFERROR(IF(Y342=0,"",ROUNDUP(Y342/H342,0)*0.02175),"")</f>
        <v>3.6322499999999995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2580</v>
      </c>
      <c r="BN342" s="64">
        <f t="shared" ref="BN342:BN348" si="34">IFERROR(Y342*I342/H342,"0")</f>
        <v>2585.1600000000003</v>
      </c>
      <c r="BO342" s="64">
        <f t="shared" ref="BO342:BO348" si="35">IFERROR(1/J342*(X342/H342),"0")</f>
        <v>3.4722222222222219</v>
      </c>
      <c r="BP342" s="64">
        <f t="shared" ref="BP342:BP348" si="36">IFERROR(1/J342*(Y342/H342),"0")</f>
        <v>3.4791666666666665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2000</v>
      </c>
      <c r="Y343" s="546">
        <f t="shared" si="32"/>
        <v>2010</v>
      </c>
      <c r="Z343" s="36">
        <f>IFERROR(IF(Y343=0,"",ROUNDUP(Y343/H343,0)*0.02175),"")</f>
        <v>2.9144999999999999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2064</v>
      </c>
      <c r="BN343" s="64">
        <f t="shared" si="34"/>
        <v>2074.3200000000002</v>
      </c>
      <c r="BO343" s="64">
        <f t="shared" si="35"/>
        <v>2.7777777777777777</v>
      </c>
      <c r="BP343" s="64">
        <f t="shared" si="36"/>
        <v>2.7916666666666665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2000</v>
      </c>
      <c r="Y344" s="546">
        <f t="shared" si="32"/>
        <v>2010</v>
      </c>
      <c r="Z344" s="36">
        <f>IFERROR(IF(Y344=0,"",ROUNDUP(Y344/H344,0)*0.02175),"")</f>
        <v>2.9144999999999999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2064</v>
      </c>
      <c r="BN344" s="64">
        <f t="shared" si="34"/>
        <v>2074.3200000000002</v>
      </c>
      <c r="BO344" s="64">
        <f t="shared" si="35"/>
        <v>2.7777777777777777</v>
      </c>
      <c r="BP344" s="64">
        <f t="shared" si="36"/>
        <v>2.7916666666666665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433.33333333333337</v>
      </c>
      <c r="Y349" s="547">
        <f>IFERROR(Y342/H342,"0")+IFERROR(Y343/H343,"0")+IFERROR(Y344/H344,"0")+IFERROR(Y345/H345,"0")+IFERROR(Y346/H346,"0")+IFERROR(Y347/H347,"0")+IFERROR(Y348/H348,"0")</f>
        <v>435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9.4612499999999997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6500</v>
      </c>
      <c r="Y350" s="547">
        <f>IFERROR(SUM(Y342:Y348),"0")</f>
        <v>6525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1500</v>
      </c>
      <c r="Y352" s="546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100</v>
      </c>
      <c r="Y354" s="547">
        <f>IFERROR(Y352/H352,"0")+IFERROR(Y353/H353,"0")</f>
        <v>100</v>
      </c>
      <c r="Z354" s="547">
        <f>IFERROR(IF(Z352="",0,Z352),"0")+IFERROR(IF(Z353="",0,Z353),"0")</f>
        <v>2.1749999999999998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1500</v>
      </c>
      <c r="Y355" s="547">
        <f>IFERROR(SUM(Y352:Y353),"0")</f>
        <v>1500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100</v>
      </c>
      <c r="Y358" s="546">
        <f>IFERROR(IF(X358="",0,CEILING((X358/$H358),1)*$H358),"")</f>
        <v>108</v>
      </c>
      <c r="Z358" s="36">
        <f>IFERROR(IF(Y358=0,"",ROUNDUP(Y358/H358,0)*0.01898),"")</f>
        <v>0.22776000000000002</v>
      </c>
      <c r="AA358" s="56"/>
      <c r="AB358" s="57"/>
      <c r="AC358" s="407" t="s">
        <v>566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105.76666666666667</v>
      </c>
      <c r="BN358" s="64">
        <f>IFERROR(Y358*I358/H358,"0")</f>
        <v>114.22799999999999</v>
      </c>
      <c r="BO358" s="64">
        <f>IFERROR(1/J358*(X358/H358),"0")</f>
        <v>0.1736111111111111</v>
      </c>
      <c r="BP358" s="64">
        <f>IFERROR(1/J358*(Y358/H358),"0")</f>
        <v>0.1875</v>
      </c>
    </row>
    <row r="359" spans="1:68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11.111111111111111</v>
      </c>
      <c r="Y359" s="547">
        <f>IFERROR(Y357/H357,"0")+IFERROR(Y358/H358,"0")</f>
        <v>12</v>
      </c>
      <c r="Z359" s="547">
        <f>IFERROR(IF(Z357="",0,Z357),"0")+IFERROR(IF(Z358="",0,Z358),"0")</f>
        <v>0.22776000000000002</v>
      </c>
      <c r="AA359" s="548"/>
      <c r="AB359" s="548"/>
      <c r="AC359" s="548"/>
    </row>
    <row r="360" spans="1:68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100</v>
      </c>
      <c r="Y360" s="547">
        <f>IFERROR(SUM(Y357:Y358),"0")</f>
        <v>108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500</v>
      </c>
      <c r="Y362" s="546">
        <f>IFERROR(IF(X362="",0,CEILING((X362/$H362),1)*$H362),"")</f>
        <v>504</v>
      </c>
      <c r="Z362" s="36">
        <f>IFERROR(IF(Y362=0,"",ROUNDUP(Y362/H362,0)*0.01898),"")</f>
        <v>1.06288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528.83333333333337</v>
      </c>
      <c r="BN362" s="64">
        <f>IFERROR(Y362*I362/H362,"0")</f>
        <v>533.06399999999996</v>
      </c>
      <c r="BO362" s="64">
        <f>IFERROR(1/J362*(X362/H362),"0")</f>
        <v>0.86805555555555558</v>
      </c>
      <c r="BP362" s="64">
        <f>IFERROR(1/J362*(Y362/H362),"0")</f>
        <v>0.875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55.555555555555557</v>
      </c>
      <c r="Y363" s="547">
        <f>IFERROR(Y362/H362,"0")</f>
        <v>56</v>
      </c>
      <c r="Z363" s="547">
        <f>IFERROR(IF(Z362="",0,Z362),"0")</f>
        <v>1.06288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500</v>
      </c>
      <c r="Y364" s="547">
        <f>IFERROR(SUM(Y362:Y362),"0")</f>
        <v>504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150</v>
      </c>
      <c r="Y373" s="546">
        <f>IFERROR(IF(X373="",0,CEILING((X373/$H373),1)*$H373),"")</f>
        <v>153.29999999999998</v>
      </c>
      <c r="Z373" s="36">
        <f>IFERROR(IF(Y373=0,"",ROUNDUP(Y373/H373,0)*0.00902),"")</f>
        <v>0.31569999999999998</v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159.24657534246575</v>
      </c>
      <c r="BN373" s="64">
        <f>IFERROR(Y373*I373/H373,"0")</f>
        <v>162.75</v>
      </c>
      <c r="BO373" s="64">
        <f>IFERROR(1/J373*(X373/H373),"0")</f>
        <v>0.25944375259443753</v>
      </c>
      <c r="BP373" s="64">
        <f>IFERROR(1/J373*(Y373/H373),"0")</f>
        <v>0.26515151515151514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34.246575342465754</v>
      </c>
      <c r="Y375" s="547">
        <f>IFERROR(Y373/H373,"0")+IFERROR(Y374/H374,"0")</f>
        <v>35</v>
      </c>
      <c r="Z375" s="547">
        <f>IFERROR(IF(Z373="",0,Z373),"0")+IFERROR(IF(Z374="",0,Z374),"0")</f>
        <v>0.31569999999999998</v>
      </c>
      <c r="AA375" s="548"/>
      <c r="AB375" s="548"/>
      <c r="AC375" s="548"/>
    </row>
    <row r="376" spans="1:68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150</v>
      </c>
      <c r="Y376" s="547">
        <f>IFERROR(SUM(Y373:Y374),"0")</f>
        <v>153.29999999999998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200</v>
      </c>
      <c r="Y389" s="546">
        <f t="shared" ref="Y389:Y398" si="37">IFERROR(IF(X389="",0,CEILING((X389/$H389),1)*$H389),"")</f>
        <v>205.20000000000002</v>
      </c>
      <c r="Z389" s="36">
        <f>IFERROR(IF(Y389=0,"",ROUNDUP(Y389/H389,0)*0.00902),"")</f>
        <v>0.34276000000000001</v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207.77777777777777</v>
      </c>
      <c r="BN389" s="64">
        <f t="shared" ref="BN389:BN398" si="39">IFERROR(Y389*I389/H389,"0")</f>
        <v>213.18000000000004</v>
      </c>
      <c r="BO389" s="64">
        <f t="shared" ref="BO389:BO398" si="40">IFERROR(1/J389*(X389/H389),"0")</f>
        <v>0.28058361391694725</v>
      </c>
      <c r="BP389" s="64">
        <f t="shared" ref="BP389:BP398" si="41">IFERROR(1/J389*(Y389/H389),"0")</f>
        <v>0.2878787878787879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50</v>
      </c>
      <c r="Y391" s="546">
        <f t="shared" si="37"/>
        <v>54</v>
      </c>
      <c r="Z391" s="36">
        <f>IFERROR(IF(Y391=0,"",ROUNDUP(Y391/H391,0)*0.00902),"")</f>
        <v>9.0200000000000002E-2</v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51.944444444444443</v>
      </c>
      <c r="BN391" s="64">
        <f t="shared" si="39"/>
        <v>56.099999999999994</v>
      </c>
      <c r="BO391" s="64">
        <f t="shared" si="40"/>
        <v>7.0145903479236812E-2</v>
      </c>
      <c r="BP391" s="64">
        <f t="shared" si="41"/>
        <v>7.575757575757576E-2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150</v>
      </c>
      <c r="Y392" s="546">
        <f t="shared" si="37"/>
        <v>151.20000000000002</v>
      </c>
      <c r="Z392" s="36">
        <f>IFERROR(IF(Y392=0,"",ROUNDUP(Y392/H392,0)*0.00902),"")</f>
        <v>0.25256000000000001</v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155.83333333333331</v>
      </c>
      <c r="BN392" s="64">
        <f t="shared" si="39"/>
        <v>157.08000000000001</v>
      </c>
      <c r="BO392" s="64">
        <f t="shared" si="40"/>
        <v>0.21043771043771042</v>
      </c>
      <c r="BP392" s="64">
        <f t="shared" si="41"/>
        <v>0.21212121212121213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17.5</v>
      </c>
      <c r="Y395" s="546">
        <f t="shared" si="37"/>
        <v>18.900000000000002</v>
      </c>
      <c r="Z395" s="36">
        <f t="shared" si="42"/>
        <v>4.5179999999999998E-2</v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18.583333333333332</v>
      </c>
      <c r="BN395" s="64">
        <f t="shared" si="39"/>
        <v>20.07</v>
      </c>
      <c r="BO395" s="64">
        <f t="shared" si="40"/>
        <v>3.5612535612535613E-2</v>
      </c>
      <c r="BP395" s="64">
        <f t="shared" si="41"/>
        <v>3.8461538461538464E-2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266</v>
      </c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21</v>
      </c>
      <c r="Y398" s="546">
        <f t="shared" si="37"/>
        <v>21</v>
      </c>
      <c r="Z398" s="36">
        <f t="shared" si="42"/>
        <v>5.0200000000000002E-2</v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22.299999999999997</v>
      </c>
      <c r="BN398" s="64">
        <f t="shared" si="39"/>
        <v>22.299999999999997</v>
      </c>
      <c r="BO398" s="64">
        <f t="shared" si="40"/>
        <v>4.2735042735042736E-2</v>
      </c>
      <c r="BP398" s="64">
        <f t="shared" si="41"/>
        <v>4.2735042735042736E-2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92.407407407407405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95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0.78090000000000004</v>
      </c>
      <c r="AA399" s="548"/>
      <c r="AB399" s="548"/>
      <c r="AC399" s="548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438.5</v>
      </c>
      <c r="Y400" s="547">
        <f>IFERROR(SUM(Y389:Y398),"0")</f>
        <v>450.30000000000007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110</v>
      </c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200</v>
      </c>
      <c r="Y412" s="546">
        <f>IFERROR(IF(X412="",0,CEILING((X412/$H412),1)*$H412),"")</f>
        <v>205.20000000000002</v>
      </c>
      <c r="Z412" s="36">
        <f>IFERROR(IF(Y412=0,"",ROUNDUP(Y412/H412,0)*0.00902),"")</f>
        <v>0.34276000000000001</v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207.77777777777777</v>
      </c>
      <c r="BN412" s="64">
        <f>IFERROR(Y412*I412/H412,"0")</f>
        <v>213.18000000000004</v>
      </c>
      <c r="BO412" s="64">
        <f>IFERROR(1/J412*(X412/H412),"0")</f>
        <v>0.28058361391694725</v>
      </c>
      <c r="BP412" s="64">
        <f>IFERROR(1/J412*(Y412/H412),"0")</f>
        <v>0.2878787878787879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37.037037037037038</v>
      </c>
      <c r="Y416" s="547">
        <f>IFERROR(Y412/H412,"0")+IFERROR(Y413/H413,"0")+IFERROR(Y414/H414,"0")+IFERROR(Y415/H415,"0")</f>
        <v>38</v>
      </c>
      <c r="Z416" s="547">
        <f>IFERROR(IF(Z412="",0,Z412),"0")+IFERROR(IF(Z413="",0,Z413),"0")+IFERROR(IF(Z414="",0,Z414),"0")+IFERROR(IF(Z415="",0,Z415),"0")</f>
        <v>0.34276000000000001</v>
      </c>
      <c r="AA416" s="548"/>
      <c r="AB416" s="548"/>
      <c r="AC416" s="548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200</v>
      </c>
      <c r="Y417" s="547">
        <f>IFERROR(SUM(Y412:Y415),"0")</f>
        <v>205.20000000000002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4301012145</v>
      </c>
      <c r="D428" s="549">
        <v>4607091383522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104</v>
      </c>
      <c r="N428" s="33"/>
      <c r="O428" s="32">
        <v>60</v>
      </c>
      <c r="P428" s="660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4301011376</v>
      </c>
      <c r="D429" s="549">
        <v>4680115885226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 t="s">
        <v>103</v>
      </c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 t="s">
        <v>106</v>
      </c>
      <c r="AK429" s="68">
        <v>42.24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150</v>
      </c>
      <c r="Y431" s="546">
        <f t="shared" si="43"/>
        <v>153.12</v>
      </c>
      <c r="Z431" s="36">
        <f t="shared" si="44"/>
        <v>0.34683999999999998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160.22727272727272</v>
      </c>
      <c r="BN431" s="64">
        <f t="shared" si="46"/>
        <v>163.56</v>
      </c>
      <c r="BO431" s="64">
        <f t="shared" si="47"/>
        <v>0.27316433566433568</v>
      </c>
      <c r="BP431" s="64">
        <f t="shared" si="48"/>
        <v>0.27884615384615385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 t="s">
        <v>110</v>
      </c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 t="s">
        <v>106</v>
      </c>
      <c r="AK437" s="68">
        <v>57.6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28.409090909090907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29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0.34683999999999998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150</v>
      </c>
      <c r="Y439" s="547">
        <f>IFERROR(SUM(Y426:Y437),"0")</f>
        <v>153.12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300</v>
      </c>
      <c r="Y441" s="546">
        <f>IFERROR(IF(X441="",0,CEILING((X441/$H441),1)*$H441),"")</f>
        <v>300.96000000000004</v>
      </c>
      <c r="Z441" s="36">
        <f>IFERROR(IF(Y441=0,"",ROUNDUP(Y441/H441,0)*0.01196),"")</f>
        <v>0.68171999999999999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320.45454545454544</v>
      </c>
      <c r="BN441" s="64">
        <f>IFERROR(Y441*I441/H441,"0")</f>
        <v>321.48</v>
      </c>
      <c r="BO441" s="64">
        <f>IFERROR(1/J441*(X441/H441),"0")</f>
        <v>0.54632867132867136</v>
      </c>
      <c r="BP441" s="64">
        <f>IFERROR(1/J441*(Y441/H441),"0")</f>
        <v>0.54807692307692313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56.818181818181813</v>
      </c>
      <c r="Y444" s="547">
        <f>IFERROR(Y441/H441,"0")+IFERROR(Y442/H442,"0")+IFERROR(Y443/H443,"0")</f>
        <v>57.000000000000007</v>
      </c>
      <c r="Z444" s="547">
        <f>IFERROR(IF(Z441="",0,Z441),"0")+IFERROR(IF(Z442="",0,Z442),"0")+IFERROR(IF(Z443="",0,Z443),"0")</f>
        <v>0.68171999999999999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300</v>
      </c>
      <c r="Y445" s="547">
        <f>IFERROR(SUM(Y441:Y443),"0")</f>
        <v>300.96000000000004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100</v>
      </c>
      <c r="Y447" s="546">
        <f t="shared" ref="Y447:Y452" si="49">IFERROR(IF(X447="",0,CEILING((X447/$H447),1)*$H447),"")</f>
        <v>100.32000000000001</v>
      </c>
      <c r="Z447" s="36">
        <f>IFERROR(IF(Y447=0,"",ROUNDUP(Y447/H447,0)*0.01196),"")</f>
        <v>0.22724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106.81818181818181</v>
      </c>
      <c r="BN447" s="64">
        <f t="shared" ref="BN447:BN452" si="51">IFERROR(Y447*I447/H447,"0")</f>
        <v>107.16</v>
      </c>
      <c r="BO447" s="64">
        <f t="shared" ref="BO447:BO452" si="52">IFERROR(1/J447*(X447/H447),"0")</f>
        <v>0.18210955710955709</v>
      </c>
      <c r="BP447" s="64">
        <f t="shared" ref="BP447:BP452" si="53">IFERROR(1/J447*(Y447/H447),"0")</f>
        <v>0.18269230769230771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100</v>
      </c>
      <c r="Y448" s="546">
        <f t="shared" si="49"/>
        <v>100.32000000000001</v>
      </c>
      <c r="Z448" s="36">
        <f>IFERROR(IF(Y448=0,"",ROUNDUP(Y448/H448,0)*0.01196),"")</f>
        <v>0.22724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106.81818181818181</v>
      </c>
      <c r="BN448" s="64">
        <f t="shared" si="51"/>
        <v>107.16</v>
      </c>
      <c r="BO448" s="64">
        <f t="shared" si="52"/>
        <v>0.18210955710955709</v>
      </c>
      <c r="BP448" s="64">
        <f t="shared" si="53"/>
        <v>0.18269230769230771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260</v>
      </c>
      <c r="Y449" s="546">
        <f t="shared" si="49"/>
        <v>264</v>
      </c>
      <c r="Z449" s="36">
        <f>IFERROR(IF(Y449=0,"",ROUNDUP(Y449/H449,0)*0.01196),"")</f>
        <v>0.59799999999999998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277.72727272727269</v>
      </c>
      <c r="BN449" s="64">
        <f t="shared" si="51"/>
        <v>281.99999999999994</v>
      </c>
      <c r="BO449" s="64">
        <f t="shared" si="52"/>
        <v>0.47348484848484851</v>
      </c>
      <c r="BP449" s="64">
        <f t="shared" si="53"/>
        <v>0.48076923076923078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87.121212121212125</v>
      </c>
      <c r="Y453" s="547">
        <f>IFERROR(Y447/H447,"0")+IFERROR(Y448/H448,"0")+IFERROR(Y449/H449,"0")+IFERROR(Y450/H450,"0")+IFERROR(Y451/H451,"0")+IFERROR(Y452/H452,"0")</f>
        <v>88</v>
      </c>
      <c r="Z453" s="547">
        <f>IFERROR(IF(Z447="",0,Z447),"0")+IFERROR(IF(Z448="",0,Z448),"0")+IFERROR(IF(Z449="",0,Z449),"0")+IFERROR(IF(Z450="",0,Z450),"0")+IFERROR(IF(Z451="",0,Z451),"0")+IFERROR(IF(Z452="",0,Z452),"0")</f>
        <v>1.0524800000000001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460</v>
      </c>
      <c r="Y454" s="547">
        <f>IFERROR(SUM(Y447:Y452),"0")</f>
        <v>464.64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110</v>
      </c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130</v>
      </c>
      <c r="Y477" s="546">
        <f>IFERROR(IF(X477="",0,CEILING((X477/$H477),1)*$H477),"")</f>
        <v>130.20000000000002</v>
      </c>
      <c r="Z477" s="36">
        <f>IFERROR(IF(Y477=0,"",ROUNDUP(Y477/H477,0)*0.00902),"")</f>
        <v>0.27961999999999998</v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138.35714285714286</v>
      </c>
      <c r="BN477" s="64">
        <f>IFERROR(Y477*I477/H477,"0")</f>
        <v>138.57</v>
      </c>
      <c r="BO477" s="64">
        <f>IFERROR(1/J477*(X477/H477),"0")</f>
        <v>0.23448773448773449</v>
      </c>
      <c r="BP477" s="64">
        <f>IFERROR(1/J477*(Y477/H477),"0")</f>
        <v>0.23484848484848489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110</v>
      </c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100</v>
      </c>
      <c r="Y478" s="546">
        <f>IFERROR(IF(X478="",0,CEILING((X478/$H478),1)*$H478),"")</f>
        <v>100.80000000000001</v>
      </c>
      <c r="Z478" s="36">
        <f>IFERROR(IF(Y478=0,"",ROUNDUP(Y478/H478,0)*0.00902),"")</f>
        <v>0.21648000000000001</v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106.42857142857143</v>
      </c>
      <c r="BN478" s="64">
        <f>IFERROR(Y478*I478/H478,"0")</f>
        <v>107.28</v>
      </c>
      <c r="BO478" s="64">
        <f>IFERROR(1/J478*(X478/H478),"0")</f>
        <v>0.18037518037518038</v>
      </c>
      <c r="BP478" s="64">
        <f>IFERROR(1/J478*(Y478/H478),"0")</f>
        <v>0.18181818181818182</v>
      </c>
    </row>
    <row r="479" spans="1:68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54.761904761904759</v>
      </c>
      <c r="Y479" s="547">
        <f>IFERROR(Y477/H477,"0")+IFERROR(Y478/H478,"0")</f>
        <v>55</v>
      </c>
      <c r="Z479" s="547">
        <f>IFERROR(IF(Z477="",0,Z477),"0")+IFERROR(IF(Z478="",0,Z478),"0")</f>
        <v>0.49609999999999999</v>
      </c>
      <c r="AA479" s="548"/>
      <c r="AB479" s="548"/>
      <c r="AC479" s="548"/>
    </row>
    <row r="480" spans="1:68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230</v>
      </c>
      <c r="Y480" s="547">
        <f>IFERROR(SUM(Y477:Y478),"0")</f>
        <v>231.00000000000003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11970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12059.52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12464.087717718608</v>
      </c>
      <c r="Y496" s="547">
        <f>IFERROR(SUM(BN22:BN492),"0")</f>
        <v>12557.982999999998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19</v>
      </c>
      <c r="Y497" s="38">
        <f>ROUNDUP(SUM(BP22:BP492),0)</f>
        <v>19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12939.087717718608</v>
      </c>
      <c r="Y498" s="547">
        <f>GrossWeightTotalR+PalletQtyTotalR*25</f>
        <v>13032.982999999998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1244.3287462579699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1257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20.168959999999995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192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43.2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76.5</v>
      </c>
      <c r="E505" s="46">
        <f>IFERROR(Y86*1,"0")+IFERROR(Y87*1,"0")+IFERROR(Y88*1,"0")+IFERROR(Y92*1,"0")+IFERROR(Y93*1,"0")+IFERROR(Y94*1,"0")+IFERROR(Y95*1,"0")</f>
        <v>561.6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45.900000000000006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201.60000000000002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81.599999999999994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453.6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8637</v>
      </c>
      <c r="U505" s="46">
        <f>IFERROR(Y367*1,"0")+IFERROR(Y368*1,"0")+IFERROR(Y369*1,"0")+IFERROR(Y373*1,"0")+IFERROR(Y374*1,"0")+IFERROR(Y378*1,"0")+IFERROR(Y379*1,"0")+IFERROR(Y383*1,"0")</f>
        <v>153.29999999999998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450.30000000000007</v>
      </c>
      <c r="W505" s="46">
        <f>IFERROR(Y408*1,"0")+IFERROR(Y412*1,"0")+IFERROR(Y413*1,"0")+IFERROR(Y414*1,"0")+IFERROR(Y415*1,"0")</f>
        <v>205.20000000000002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918.72000000000014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231.00000000000003</v>
      </c>
      <c r="AA505" s="46">
        <f>IFERROR(Y492*1,"0")</f>
        <v>0</v>
      </c>
      <c r="AB505" s="52"/>
      <c r="AC505" s="52"/>
      <c r="AF505" s="543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44,33"/>
        <filter val="1 500,00"/>
        <filter val="100,00"/>
        <filter val="11 970,00"/>
        <filter val="11,11"/>
        <filter val="12 464,09"/>
        <filter val="12 939,09"/>
        <filter val="13,89"/>
        <filter val="130,00"/>
        <filter val="150,00"/>
        <filter val="16,67"/>
        <filter val="17,50"/>
        <filter val="19"/>
        <filter val="2 000,00"/>
        <filter val="2 500,00"/>
        <filter val="200,00"/>
        <filter val="21,00"/>
        <filter val="22,50"/>
        <filter val="23,81"/>
        <filter val="230,00"/>
        <filter val="260,00"/>
        <filter val="28,41"/>
        <filter val="3,70"/>
        <filter val="300,00"/>
        <filter val="33,33"/>
        <filter val="34,25"/>
        <filter val="350,00"/>
        <filter val="37,04"/>
        <filter val="4,63"/>
        <filter val="40,00"/>
        <filter val="404,00"/>
        <filter val="41,67"/>
        <filter val="433,33"/>
        <filter val="438,50"/>
        <filter val="45,00"/>
        <filter val="460,00"/>
        <filter val="47,62"/>
        <filter val="5,00"/>
        <filter val="50,00"/>
        <filter val="500,00"/>
        <filter val="54,00"/>
        <filter val="54,76"/>
        <filter val="55,56"/>
        <filter val="56,82"/>
        <filter val="6 500,00"/>
        <filter val="63,21"/>
        <filter val="80,00"/>
        <filter val="87,12"/>
        <filter val="92,41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7 X300 X306 X310 X314:X316 X322:X323 X327 X329 X334:X336 X342:X345 X352 X358 X368 X373 X378:X379 X389 X392 X397 X412 X426:X427 X429 X431 X437 X441 X443 X447:X449 X466 X477:X478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2025-10-17T10:57:20Z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