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"/>
    </mc:Choice>
  </mc:AlternateContent>
  <xr:revisionPtr revIDLastSave="0" documentId="13_ncr:1_{1A8587A6-88EA-4369-9BFD-AFECD340E7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6" i="1"/>
  <c r="X8" i="1" l="1"/>
  <c r="X11" i="1"/>
  <c r="X12" i="1"/>
  <c r="X13" i="1"/>
  <c r="X14" i="1"/>
  <c r="X16" i="1"/>
  <c r="X19" i="1"/>
  <c r="X20" i="1"/>
  <c r="X22" i="1"/>
  <c r="X25" i="1"/>
  <c r="X27" i="1"/>
  <c r="X28" i="1"/>
  <c r="X30" i="1"/>
  <c r="X31" i="1"/>
  <c r="X32" i="1"/>
  <c r="X33" i="1"/>
  <c r="X34" i="1"/>
  <c r="X35" i="1"/>
  <c r="X36" i="1"/>
  <c r="X37" i="1"/>
  <c r="X39" i="1"/>
  <c r="X43" i="1"/>
  <c r="X49" i="1"/>
  <c r="X51" i="1"/>
  <c r="X56" i="1"/>
  <c r="X58" i="1"/>
  <c r="X61" i="1"/>
  <c r="X66" i="1"/>
  <c r="X67" i="1"/>
  <c r="X68" i="1"/>
  <c r="X70" i="1"/>
  <c r="X72" i="1"/>
  <c r="X74" i="1"/>
  <c r="X76" i="1"/>
  <c r="X77" i="1"/>
  <c r="X79" i="1"/>
  <c r="X80" i="1"/>
  <c r="X81" i="1"/>
  <c r="X82" i="1"/>
  <c r="X83" i="1"/>
  <c r="X88" i="1"/>
  <c r="X89" i="1"/>
  <c r="X90" i="1"/>
  <c r="X95" i="1"/>
  <c r="X97" i="1"/>
  <c r="X100" i="1"/>
  <c r="X101" i="1"/>
  <c r="M7" i="1" l="1"/>
  <c r="V7" i="1" s="1"/>
  <c r="M8" i="1"/>
  <c r="V8" i="1" s="1"/>
  <c r="AA8" i="1" s="1"/>
  <c r="M9" i="1"/>
  <c r="V9" i="1" s="1"/>
  <c r="M10" i="1"/>
  <c r="V10" i="1" s="1"/>
  <c r="M11" i="1"/>
  <c r="V11" i="1" s="1"/>
  <c r="AA11" i="1" s="1"/>
  <c r="M12" i="1"/>
  <c r="V12" i="1" s="1"/>
  <c r="AA12" i="1" s="1"/>
  <c r="M13" i="1"/>
  <c r="V13" i="1" s="1"/>
  <c r="AA13" i="1" s="1"/>
  <c r="M14" i="1"/>
  <c r="V14" i="1" s="1"/>
  <c r="AA14" i="1" s="1"/>
  <c r="M15" i="1"/>
  <c r="V15" i="1" s="1"/>
  <c r="M16" i="1"/>
  <c r="V16" i="1" s="1"/>
  <c r="AA16" i="1" s="1"/>
  <c r="M17" i="1"/>
  <c r="V17" i="1" s="1"/>
  <c r="M18" i="1"/>
  <c r="V18" i="1" s="1"/>
  <c r="M19" i="1"/>
  <c r="V19" i="1" s="1"/>
  <c r="AA19" i="1" s="1"/>
  <c r="M20" i="1"/>
  <c r="V20" i="1" s="1"/>
  <c r="AA20" i="1" s="1"/>
  <c r="M21" i="1"/>
  <c r="V21" i="1" s="1"/>
  <c r="M22" i="1"/>
  <c r="V22" i="1" s="1"/>
  <c r="AA22" i="1" s="1"/>
  <c r="M23" i="1"/>
  <c r="V23" i="1" s="1"/>
  <c r="M24" i="1"/>
  <c r="V24" i="1" s="1"/>
  <c r="M25" i="1"/>
  <c r="V25" i="1" s="1"/>
  <c r="AA25" i="1" s="1"/>
  <c r="M26" i="1"/>
  <c r="V26" i="1" s="1"/>
  <c r="M27" i="1"/>
  <c r="V27" i="1" s="1"/>
  <c r="AA27" i="1" s="1"/>
  <c r="M28" i="1"/>
  <c r="V28" i="1" s="1"/>
  <c r="AA28" i="1" s="1"/>
  <c r="M29" i="1"/>
  <c r="V29" i="1" s="1"/>
  <c r="M30" i="1"/>
  <c r="V30" i="1" s="1"/>
  <c r="AA30" i="1" s="1"/>
  <c r="M31" i="1"/>
  <c r="V31" i="1" s="1"/>
  <c r="AA31" i="1" s="1"/>
  <c r="M32" i="1"/>
  <c r="V32" i="1" s="1"/>
  <c r="AA32" i="1" s="1"/>
  <c r="M33" i="1"/>
  <c r="V33" i="1" s="1"/>
  <c r="AA33" i="1" s="1"/>
  <c r="M34" i="1"/>
  <c r="V34" i="1" s="1"/>
  <c r="AA34" i="1" s="1"/>
  <c r="M35" i="1"/>
  <c r="V35" i="1" s="1"/>
  <c r="AA35" i="1" s="1"/>
  <c r="M36" i="1"/>
  <c r="V36" i="1" s="1"/>
  <c r="AA36" i="1" s="1"/>
  <c r="M37" i="1"/>
  <c r="V37" i="1" s="1"/>
  <c r="AA37" i="1" s="1"/>
  <c r="M38" i="1"/>
  <c r="V38" i="1" s="1"/>
  <c r="M39" i="1"/>
  <c r="V39" i="1" s="1"/>
  <c r="AA39" i="1" s="1"/>
  <c r="M40" i="1"/>
  <c r="V40" i="1" s="1"/>
  <c r="M41" i="1"/>
  <c r="V41" i="1" s="1"/>
  <c r="M42" i="1"/>
  <c r="V42" i="1" s="1"/>
  <c r="M43" i="1"/>
  <c r="V43" i="1" s="1"/>
  <c r="AA43" i="1" s="1"/>
  <c r="M44" i="1"/>
  <c r="V44" i="1" s="1"/>
  <c r="M45" i="1"/>
  <c r="V45" i="1" s="1"/>
  <c r="M46" i="1"/>
  <c r="V46" i="1" s="1"/>
  <c r="M47" i="1"/>
  <c r="V47" i="1" s="1"/>
  <c r="M48" i="1"/>
  <c r="V48" i="1" s="1"/>
  <c r="M49" i="1"/>
  <c r="V49" i="1" s="1"/>
  <c r="AA49" i="1" s="1"/>
  <c r="M50" i="1"/>
  <c r="V50" i="1" s="1"/>
  <c r="M51" i="1"/>
  <c r="V51" i="1" s="1"/>
  <c r="AA51" i="1" s="1"/>
  <c r="M52" i="1"/>
  <c r="V52" i="1" s="1"/>
  <c r="M53" i="1"/>
  <c r="V53" i="1" s="1"/>
  <c r="M54" i="1"/>
  <c r="V54" i="1" s="1"/>
  <c r="M55" i="1"/>
  <c r="V55" i="1" s="1"/>
  <c r="M56" i="1"/>
  <c r="V56" i="1" s="1"/>
  <c r="AA56" i="1" s="1"/>
  <c r="M57" i="1"/>
  <c r="V57" i="1" s="1"/>
  <c r="M58" i="1"/>
  <c r="V58" i="1" s="1"/>
  <c r="AA58" i="1" s="1"/>
  <c r="M59" i="1"/>
  <c r="V59" i="1" s="1"/>
  <c r="M60" i="1"/>
  <c r="V60" i="1" s="1"/>
  <c r="M61" i="1"/>
  <c r="V61" i="1" s="1"/>
  <c r="AA61" i="1" s="1"/>
  <c r="M62" i="1"/>
  <c r="V62" i="1" s="1"/>
  <c r="M63" i="1"/>
  <c r="V63" i="1" s="1"/>
  <c r="M64" i="1"/>
  <c r="V64" i="1" s="1"/>
  <c r="M65" i="1"/>
  <c r="V65" i="1" s="1"/>
  <c r="M66" i="1"/>
  <c r="V66" i="1" s="1"/>
  <c r="AA66" i="1" s="1"/>
  <c r="M67" i="1"/>
  <c r="V67" i="1" s="1"/>
  <c r="AA67" i="1" s="1"/>
  <c r="M68" i="1"/>
  <c r="V68" i="1" s="1"/>
  <c r="AA68" i="1" s="1"/>
  <c r="M69" i="1"/>
  <c r="V69" i="1" s="1"/>
  <c r="M70" i="1"/>
  <c r="V70" i="1" s="1"/>
  <c r="AA70" i="1" s="1"/>
  <c r="M71" i="1"/>
  <c r="V71" i="1" s="1"/>
  <c r="M72" i="1"/>
  <c r="V72" i="1" s="1"/>
  <c r="AA72" i="1" s="1"/>
  <c r="M73" i="1"/>
  <c r="V73" i="1" s="1"/>
  <c r="M74" i="1"/>
  <c r="V74" i="1" s="1"/>
  <c r="AA74" i="1" s="1"/>
  <c r="M75" i="1"/>
  <c r="V75" i="1" s="1"/>
  <c r="M76" i="1"/>
  <c r="V76" i="1" s="1"/>
  <c r="AA76" i="1" s="1"/>
  <c r="M77" i="1"/>
  <c r="V77" i="1" s="1"/>
  <c r="AA77" i="1" s="1"/>
  <c r="M78" i="1"/>
  <c r="V78" i="1" s="1"/>
  <c r="M79" i="1"/>
  <c r="V79" i="1" s="1"/>
  <c r="AA79" i="1" s="1"/>
  <c r="M80" i="1"/>
  <c r="V80" i="1" s="1"/>
  <c r="AA80" i="1" s="1"/>
  <c r="M81" i="1"/>
  <c r="V81" i="1" s="1"/>
  <c r="AA81" i="1" s="1"/>
  <c r="M82" i="1"/>
  <c r="V82" i="1" s="1"/>
  <c r="AA82" i="1" s="1"/>
  <c r="M83" i="1"/>
  <c r="V83" i="1" s="1"/>
  <c r="AA83" i="1" s="1"/>
  <c r="M84" i="1"/>
  <c r="V84" i="1" s="1"/>
  <c r="M85" i="1"/>
  <c r="V85" i="1" s="1"/>
  <c r="M86" i="1"/>
  <c r="V86" i="1" s="1"/>
  <c r="M87" i="1"/>
  <c r="V87" i="1" s="1"/>
  <c r="M88" i="1"/>
  <c r="V88" i="1" s="1"/>
  <c r="AA88" i="1" s="1"/>
  <c r="M89" i="1"/>
  <c r="V89" i="1" s="1"/>
  <c r="AA89" i="1" s="1"/>
  <c r="M90" i="1"/>
  <c r="V90" i="1" s="1"/>
  <c r="AA90" i="1" s="1"/>
  <c r="M91" i="1"/>
  <c r="V91" i="1" s="1"/>
  <c r="M92" i="1"/>
  <c r="V92" i="1" s="1"/>
  <c r="W92" i="1" s="1"/>
  <c r="X92" i="1" s="1"/>
  <c r="M93" i="1"/>
  <c r="V93" i="1" s="1"/>
  <c r="M94" i="1"/>
  <c r="V94" i="1" s="1"/>
  <c r="M95" i="1"/>
  <c r="V95" i="1" s="1"/>
  <c r="AA95" i="1" s="1"/>
  <c r="M96" i="1"/>
  <c r="V96" i="1" s="1"/>
  <c r="M97" i="1"/>
  <c r="V97" i="1" s="1"/>
  <c r="M98" i="1"/>
  <c r="V98" i="1" s="1"/>
  <c r="M99" i="1"/>
  <c r="V99" i="1" s="1"/>
  <c r="M100" i="1"/>
  <c r="V100" i="1" s="1"/>
  <c r="AA100" i="1" s="1"/>
  <c r="M101" i="1"/>
  <c r="V101" i="1" s="1"/>
  <c r="AA101" i="1" s="1"/>
  <c r="M6" i="1"/>
  <c r="V6" i="1" s="1"/>
  <c r="X93" i="1" l="1"/>
  <c r="X75" i="1"/>
  <c r="X21" i="1"/>
  <c r="X7" i="1"/>
  <c r="X84" i="1"/>
  <c r="X78" i="1"/>
  <c r="X62" i="1"/>
  <c r="X48" i="1"/>
  <c r="X42" i="1"/>
  <c r="X38" i="1"/>
  <c r="AB97" i="1"/>
  <c r="AA97" i="1"/>
  <c r="AA92" i="1"/>
  <c r="W6" i="1"/>
  <c r="X6" i="1" s="1"/>
  <c r="AB100" i="1"/>
  <c r="AB98" i="1"/>
  <c r="W98" i="1"/>
  <c r="X98" i="1" s="1"/>
  <c r="AB96" i="1"/>
  <c r="W96" i="1"/>
  <c r="X96" i="1" s="1"/>
  <c r="AB94" i="1"/>
  <c r="W94" i="1"/>
  <c r="X94" i="1" s="1"/>
  <c r="AB92" i="1"/>
  <c r="W86" i="1"/>
  <c r="X86" i="1" s="1"/>
  <c r="W64" i="1"/>
  <c r="X64" i="1" s="1"/>
  <c r="W60" i="1"/>
  <c r="X60" i="1" s="1"/>
  <c r="W54" i="1"/>
  <c r="X54" i="1" s="1"/>
  <c r="W52" i="1"/>
  <c r="X52" i="1" s="1"/>
  <c r="W50" i="1"/>
  <c r="X50" i="1" s="1"/>
  <c r="W46" i="1"/>
  <c r="X46" i="1" s="1"/>
  <c r="W44" i="1"/>
  <c r="X44" i="1" s="1"/>
  <c r="W40" i="1"/>
  <c r="X40" i="1" s="1"/>
  <c r="W26" i="1"/>
  <c r="X26" i="1" s="1"/>
  <c r="W24" i="1"/>
  <c r="X24" i="1" s="1"/>
  <c r="W18" i="1"/>
  <c r="X18" i="1" s="1"/>
  <c r="W10" i="1"/>
  <c r="X10" i="1" s="1"/>
  <c r="AB101" i="1"/>
  <c r="AB99" i="1"/>
  <c r="W99" i="1"/>
  <c r="X99" i="1" s="1"/>
  <c r="AB95" i="1"/>
  <c r="AB93" i="1"/>
  <c r="W91" i="1"/>
  <c r="X91" i="1" s="1"/>
  <c r="W87" i="1"/>
  <c r="X87" i="1" s="1"/>
  <c r="W85" i="1"/>
  <c r="X85" i="1" s="1"/>
  <c r="W73" i="1"/>
  <c r="X73" i="1" s="1"/>
  <c r="W71" i="1"/>
  <c r="X71" i="1" s="1"/>
  <c r="W69" i="1"/>
  <c r="X69" i="1" s="1"/>
  <c r="W65" i="1"/>
  <c r="X65" i="1" s="1"/>
  <c r="W63" i="1"/>
  <c r="X63" i="1" s="1"/>
  <c r="W59" i="1"/>
  <c r="X59" i="1" s="1"/>
  <c r="W57" i="1"/>
  <c r="X57" i="1" s="1"/>
  <c r="W55" i="1"/>
  <c r="X55" i="1" s="1"/>
  <c r="W53" i="1"/>
  <c r="X53" i="1" s="1"/>
  <c r="W47" i="1"/>
  <c r="X47" i="1" s="1"/>
  <c r="W45" i="1"/>
  <c r="X45" i="1" s="1"/>
  <c r="W41" i="1"/>
  <c r="X41" i="1" s="1"/>
  <c r="W29" i="1"/>
  <c r="X29" i="1" s="1"/>
  <c r="W23" i="1"/>
  <c r="X23" i="1" s="1"/>
  <c r="W17" i="1"/>
  <c r="X17" i="1" s="1"/>
  <c r="W15" i="1"/>
  <c r="X15" i="1" s="1"/>
  <c r="W9" i="1"/>
  <c r="X9" i="1" s="1"/>
  <c r="AB6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L5" i="1"/>
  <c r="AK5" i="1"/>
  <c r="AJ5" i="1"/>
  <c r="AI5" i="1"/>
  <c r="AH5" i="1"/>
  <c r="AG5" i="1"/>
  <c r="AF5" i="1"/>
  <c r="AE5" i="1"/>
  <c r="AD5" i="1"/>
  <c r="AC5" i="1"/>
  <c r="Y5" i="1"/>
  <c r="V5" i="1"/>
  <c r="U5" i="1"/>
  <c r="T5" i="1"/>
  <c r="S5" i="1"/>
  <c r="R5" i="1"/>
  <c r="Q5" i="1"/>
  <c r="P5" i="1"/>
  <c r="O5" i="1"/>
  <c r="N5" i="1"/>
  <c r="M5" i="1"/>
  <c r="K5" i="1"/>
  <c r="F5" i="1"/>
  <c r="E5" i="1"/>
  <c r="AA38" i="1" l="1"/>
  <c r="AA42" i="1"/>
  <c r="AA48" i="1"/>
  <c r="AA62" i="1"/>
  <c r="AA78" i="1"/>
  <c r="AA84" i="1"/>
  <c r="AA7" i="1"/>
  <c r="AA21" i="1"/>
  <c r="AA75" i="1"/>
  <c r="AA93" i="1"/>
  <c r="AA15" i="1"/>
  <c r="AA23" i="1"/>
  <c r="AA41" i="1"/>
  <c r="AA47" i="1"/>
  <c r="AA55" i="1"/>
  <c r="AA59" i="1"/>
  <c r="AA65" i="1"/>
  <c r="AA71" i="1"/>
  <c r="AA85" i="1"/>
  <c r="AA91" i="1"/>
  <c r="AA10" i="1"/>
  <c r="AA24" i="1"/>
  <c r="AA40" i="1"/>
  <c r="AA46" i="1"/>
  <c r="AA52" i="1"/>
  <c r="AA60" i="1"/>
  <c r="AA86" i="1"/>
  <c r="AA94" i="1"/>
  <c r="AA96" i="1"/>
  <c r="AA98" i="1"/>
  <c r="AA9" i="1"/>
  <c r="AA17" i="1"/>
  <c r="AA29" i="1"/>
  <c r="AA45" i="1"/>
  <c r="AA53" i="1"/>
  <c r="AA57" i="1"/>
  <c r="AA63" i="1"/>
  <c r="AA69" i="1"/>
  <c r="AA73" i="1"/>
  <c r="AA87" i="1"/>
  <c r="AA99" i="1"/>
  <c r="AA18" i="1"/>
  <c r="AA26" i="1"/>
  <c r="AA44" i="1"/>
  <c r="AA50" i="1"/>
  <c r="AA54" i="1"/>
  <c r="AA64" i="1"/>
  <c r="X5" i="1"/>
  <c r="AA6" i="1"/>
  <c r="W5" i="1"/>
  <c r="L5" i="1"/>
  <c r="AN5" i="1" l="1"/>
</calcChain>
</file>

<file path=xl/sharedStrings.xml><?xml version="1.0" encoding="utf-8"?>
<sst xmlns="http://schemas.openxmlformats.org/spreadsheetml/2006/main" count="410" uniqueCount="170">
  <si>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</si>
  <si>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</si>
  <si>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</si>
  <si>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</si>
  <si>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</si>
  <si>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</si>
  <si>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</si>
  <si>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</si>
  <si>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</si>
  <si>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</si>
  <si>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</si>
  <si>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</si>
  <si>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</si>
  <si>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</si>
  <si>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</si>
  <si>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</si>
  <si>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</si>
  <si>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</si>
  <si>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</si>
  <si>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</si>
  <si>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</si>
  <si>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</si>
  <si>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</si>
  <si>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</si>
  <si>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(_15,10)Бутырин(11,10)</t>
  </si>
  <si>
    <t>12,10,</t>
  </si>
  <si>
    <t>13,10,</t>
  </si>
  <si>
    <t>15,10,</t>
  </si>
  <si>
    <t>Бутырин(18,10)</t>
  </si>
  <si>
    <t>Малахутин(18,10)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</si>
  <si>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</si>
  <si>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</si>
  <si>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</si>
  <si>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</si>
  <si>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</si>
  <si>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</si>
  <si>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</si>
  <si>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</si>
  <si>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</si>
  <si>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</si>
  <si>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</si>
  <si>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</si>
  <si>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</si>
  <si>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</si>
  <si>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</si>
  <si>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</si>
  <si>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</si>
  <si>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</si>
  <si>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</si>
  <si>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</si>
  <si>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</si>
  <si>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</si>
  <si>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</si>
  <si>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</si>
  <si>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</si>
  <si>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</si>
  <si>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</si>
  <si>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</si>
  <si>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</si>
  <si>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</si>
  <si>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</si>
  <si>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</si>
  <si>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</si>
  <si>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</si>
  <si>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</si>
  <si>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</si>
  <si>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</si>
  <si>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</si>
  <si>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</si>
  <si>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</si>
  <si>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</si>
  <si>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</si>
  <si>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</si>
  <si>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нужно увеличить продажи / новинка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</si>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</sst>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i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2" fillId="0" borderId="1"/>
  </cellStyleXfs>
  <cellXfs count="37">
    <xf numFmtId="0" fontId="0" fillId="0" borderId="0" xfId="0" applyBorder="1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0" fillId="0" borderId="0" xfId="0" applyNumberFormat="1" applyBorder="1"/>
    <xf numFmtId="164" fontId="3" fillId="4" borderId="1" xfId="1" applyNumberFormat="1" applyFont="1" applyFill="1"/>
    <xf numFmtId="2" fontId="2" fillId="0" borderId="1" xfId="1" applyNumberFormat="1"/>
    <xf numFmtId="2" fontId="3" fillId="2" borderId="1" xfId="1" applyNumberFormat="1" applyFont="1" applyFill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6" borderId="1" xfId="1" applyNumberFormat="1" applyFill="1"/>
    <xf numFmtId="2" fontId="2" fillId="6" borderId="1" xfId="1" applyNumberFormat="1" applyFill="1"/>
    <xf numFmtId="164" fontId="2" fillId="6" borderId="2" xfId="1" applyNumberFormat="1" applyFill="1" applyBorder="1"/>
    <xf numFmtId="164" fontId="2" fillId="7" borderId="1" xfId="1" applyNumberFormat="1" applyFill="1"/>
    <xf numFmtId="164" fontId="2" fillId="7" borderId="2" xfId="1" applyNumberFormat="1" applyFill="1" applyBorder="1"/>
    <xf numFmtId="164" fontId="2" fillId="0" borderId="1" xfId="1" applyNumberFormat="1" applyFill="1"/>
    <xf numFmtId="164" fontId="2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0" fontId="9" fillId="0" borderId="0" xfId="0" applyFont="1" applyBorder="1"/>
    <xf numFmtId="164" fontId="7" fillId="5" borderId="1" xfId="1" applyNumberFormat="1" applyFont="1" applyFill="1"/>
    <xf numFmtId="164" fontId="7" fillId="6" borderId="1" xfId="1" applyNumberFormat="1" applyFont="1" applyFill="1"/>
    <xf numFmtId="164" fontId="10" fillId="2" borderId="1" xfId="1" applyNumberFormat="1" applyFont="1" applyFill="1"/>
    <xf numFmtId="164" fontId="6" fillId="3" borderId="1" xfId="1" applyNumberFormat="1" applyFont="1" applyFill="1"/>
    <xf numFmtId="164" fontId="6" fillId="5" borderId="1" xfId="1" applyNumberFormat="1" applyFont="1" applyFill="1"/>
    <xf numFmtId="164" fontId="6" fillId="6" borderId="1" xfId="1" applyNumberFormat="1" applyFont="1" applyFill="1"/>
    <xf numFmtId="0" fontId="1" fillId="0" borderId="0" xfId="0" applyFont="1" applyBorder="1"/>
    <xf numFmtId="0" fontId="0" fillId="0" borderId="1" xfId="0" applyBorder="1"/>
    <xf numFmtId="165" fontId="2" fillId="0" borderId="1" xfId="1" applyNumberFormat="1"/>
    <xf numFmtId="164" fontId="2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7" sqref="AM7"/>
    </sheetView>
  </sheetViews>
  <sheetFormatPr defaultRowHeight="15" x14ac:dyDescent="0.25"/>
  <cols>
    <col min="1" max="1" width="50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42578125" customWidth="1"/>
    <col min="10" max="10" width="1" customWidth="1"/>
    <col min="11" max="14" width="7" customWidth="1"/>
    <col min="15" max="15" width="6.140625" style="26" customWidth="1"/>
    <col min="16" max="16" width="7" style="33" customWidth="1"/>
    <col min="17" max="18" width="6.140625" customWidth="1"/>
    <col min="19" max="20" width="6.140625" style="26" customWidth="1"/>
    <col min="21" max="23" width="7" customWidth="1"/>
    <col min="24" max="24" width="7" style="34" customWidth="1"/>
    <col min="25" max="25" width="7" customWidth="1"/>
    <col min="26" max="26" width="8.28515625" customWidth="1"/>
    <col min="27" max="28" width="5" customWidth="1"/>
    <col min="29" max="38" width="6" customWidth="1"/>
    <col min="39" max="39" width="20.5703125" customWidth="1"/>
    <col min="40" max="40" width="7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23"/>
      <c r="P1" s="22"/>
      <c r="Q1" s="1"/>
      <c r="R1" s="1"/>
      <c r="S1" s="23"/>
      <c r="T1" s="23"/>
      <c r="U1" s="1"/>
      <c r="V1" s="1"/>
      <c r="W1" s="1"/>
      <c r="X1" s="35">
        <v>1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23"/>
      <c r="P2" s="22"/>
      <c r="Q2" s="1"/>
      <c r="R2" s="1"/>
      <c r="S2" s="23"/>
      <c r="T2" s="2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4" t="s">
        <v>14</v>
      </c>
      <c r="P3" s="29" t="s">
        <v>14</v>
      </c>
      <c r="Q3" s="2" t="s">
        <v>14</v>
      </c>
      <c r="R3" s="2" t="s">
        <v>14</v>
      </c>
      <c r="S3" s="24" t="s">
        <v>14</v>
      </c>
      <c r="T3" s="24" t="s">
        <v>14</v>
      </c>
      <c r="U3" s="2" t="s">
        <v>14</v>
      </c>
      <c r="V3" s="2" t="s">
        <v>15</v>
      </c>
      <c r="W3" s="3" t="s">
        <v>16</v>
      </c>
      <c r="X3" s="3" t="s">
        <v>168</v>
      </c>
      <c r="Y3" s="7" t="s">
        <v>17</v>
      </c>
      <c r="Z3" s="7" t="s">
        <v>18</v>
      </c>
      <c r="AA3" s="2" t="s">
        <v>19</v>
      </c>
      <c r="AB3" s="2" t="s">
        <v>20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21</v>
      </c>
      <c r="AM3" s="2" t="s">
        <v>22</v>
      </c>
      <c r="AN3" s="2" t="s">
        <v>23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23" t="s">
        <v>24</v>
      </c>
      <c r="P4" s="22" t="s">
        <v>25</v>
      </c>
      <c r="Q4" s="1" t="s">
        <v>26</v>
      </c>
      <c r="R4" s="1" t="s">
        <v>27</v>
      </c>
      <c r="S4" s="23" t="s">
        <v>28</v>
      </c>
      <c r="T4" s="23" t="s">
        <v>29</v>
      </c>
      <c r="U4" s="1" t="s">
        <v>30</v>
      </c>
      <c r="V4" s="1" t="s">
        <v>31</v>
      </c>
      <c r="W4" s="1"/>
      <c r="X4" s="1" t="s">
        <v>169</v>
      </c>
      <c r="Y4" s="1"/>
      <c r="Z4" s="1"/>
      <c r="AA4" s="1"/>
      <c r="AB4" s="1"/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39672.635000000002</v>
      </c>
      <c r="F5" s="4">
        <f>SUM(F6:F500)</f>
        <v>40114.087</v>
      </c>
      <c r="G5" s="8"/>
      <c r="H5" s="1"/>
      <c r="I5" s="1"/>
      <c r="J5" s="1"/>
      <c r="K5" s="4">
        <f t="shared" ref="K5:Y5" si="0">SUM(K6:K500)</f>
        <v>45412.557999999997</v>
      </c>
      <c r="L5" s="4">
        <f t="shared" si="0"/>
        <v>-5739.9229999999998</v>
      </c>
      <c r="M5" s="4">
        <f t="shared" si="0"/>
        <v>36830.026000000013</v>
      </c>
      <c r="N5" s="4">
        <f t="shared" si="0"/>
        <v>2842.6090000000004</v>
      </c>
      <c r="O5" s="25">
        <f t="shared" si="0"/>
        <v>1838</v>
      </c>
      <c r="P5" s="30">
        <f t="shared" si="0"/>
        <v>16735.431752999993</v>
      </c>
      <c r="Q5" s="4">
        <f t="shared" si="0"/>
        <v>7170</v>
      </c>
      <c r="R5" s="4">
        <f t="shared" si="0"/>
        <v>4818.5053339999986</v>
      </c>
      <c r="S5" s="25">
        <f t="shared" si="0"/>
        <v>1675</v>
      </c>
      <c r="T5" s="25">
        <f t="shared" si="0"/>
        <v>4090</v>
      </c>
      <c r="U5" s="4">
        <f t="shared" si="0"/>
        <v>13384.745151000006</v>
      </c>
      <c r="V5" s="4">
        <f t="shared" si="0"/>
        <v>7366.0052000000005</v>
      </c>
      <c r="W5" s="4">
        <f t="shared" si="0"/>
        <v>5889.0260840000019</v>
      </c>
      <c r="X5" s="4">
        <f t="shared" si="0"/>
        <v>11367.283684000002</v>
      </c>
      <c r="Y5" s="4">
        <f t="shared" si="0"/>
        <v>0</v>
      </c>
      <c r="Z5" s="1"/>
      <c r="AA5" s="1"/>
      <c r="AB5" s="1"/>
      <c r="AC5" s="4">
        <f t="shared" ref="AC5:AL5" si="1">SUM(AC6:AC500)</f>
        <v>7870.2829999999967</v>
      </c>
      <c r="AD5" s="4">
        <f t="shared" si="1"/>
        <v>8572.7046000000009</v>
      </c>
      <c r="AE5" s="4">
        <f t="shared" si="1"/>
        <v>8167.8410000000003</v>
      </c>
      <c r="AF5" s="4">
        <f t="shared" si="1"/>
        <v>8470.1034000000018</v>
      </c>
      <c r="AG5" s="4">
        <f t="shared" si="1"/>
        <v>7415.2402000000002</v>
      </c>
      <c r="AH5" s="4">
        <f t="shared" si="1"/>
        <v>7209.3169999999991</v>
      </c>
      <c r="AI5" s="4">
        <f t="shared" si="1"/>
        <v>6908.0676000000003</v>
      </c>
      <c r="AJ5" s="4">
        <f t="shared" si="1"/>
        <v>7580.3846000000012</v>
      </c>
      <c r="AK5" s="4">
        <f t="shared" si="1"/>
        <v>7250.4707999999982</v>
      </c>
      <c r="AL5" s="4">
        <f t="shared" si="1"/>
        <v>7317.8251999999993</v>
      </c>
      <c r="AM5" s="1"/>
      <c r="AN5" s="4">
        <f>SUM(AN6:AN500)</f>
        <v>9465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297.714</v>
      </c>
      <c r="D6" s="1">
        <v>715.75599999999997</v>
      </c>
      <c r="E6" s="1">
        <v>563.65800000000002</v>
      </c>
      <c r="F6" s="1">
        <v>255.26599999999999</v>
      </c>
      <c r="G6" s="8">
        <v>1</v>
      </c>
      <c r="H6" s="1">
        <v>50</v>
      </c>
      <c r="I6" s="1" t="s">
        <v>44</v>
      </c>
      <c r="J6" s="1"/>
      <c r="K6" s="1">
        <v>739.10699999999997</v>
      </c>
      <c r="L6" s="1">
        <f t="shared" ref="L6:L37" si="2">E6-K6</f>
        <v>-175.44899999999996</v>
      </c>
      <c r="M6" s="1">
        <f>E6-N6</f>
        <v>520.24800000000005</v>
      </c>
      <c r="N6" s="1">
        <v>43.41</v>
      </c>
      <c r="O6" s="23">
        <v>0</v>
      </c>
      <c r="P6" s="22">
        <v>10.492160000000069</v>
      </c>
      <c r="Q6" s="1"/>
      <c r="R6" s="1"/>
      <c r="S6" s="23">
        <v>0</v>
      </c>
      <c r="T6" s="23">
        <v>0</v>
      </c>
      <c r="U6" s="1">
        <v>761.68920000000003</v>
      </c>
      <c r="V6" s="1">
        <f>M6/5</f>
        <v>104.04960000000001</v>
      </c>
      <c r="W6" s="5">
        <f>11*V6-U6-R6-Q6-P6-F6</f>
        <v>117.09824000000006</v>
      </c>
      <c r="X6" s="36">
        <f>W6+$X$1*V6</f>
        <v>221.14784000000009</v>
      </c>
      <c r="Y6" s="5"/>
      <c r="Z6" s="1"/>
      <c r="AA6" s="1">
        <f>(F6+P6+Q6+R6+U6+X6)/V6</f>
        <v>12</v>
      </c>
      <c r="AB6" s="1">
        <f>(F6+P6+Q6+R6+U6)/V6</f>
        <v>9.8745921176054505</v>
      </c>
      <c r="AC6" s="1">
        <v>105.75279999999999</v>
      </c>
      <c r="AD6" s="1">
        <v>73.311800000000005</v>
      </c>
      <c r="AE6" s="1">
        <v>88.605800000000002</v>
      </c>
      <c r="AF6" s="1">
        <v>85.143799999999999</v>
      </c>
      <c r="AG6" s="1">
        <v>77.778999999999996</v>
      </c>
      <c r="AH6" s="1">
        <v>58.559399999999997</v>
      </c>
      <c r="AI6" s="1">
        <v>52.23960000000001</v>
      </c>
      <c r="AJ6" s="1">
        <v>60.661199999999987</v>
      </c>
      <c r="AK6" s="1">
        <v>63.102999999999987</v>
      </c>
      <c r="AL6" s="1">
        <v>50.607600000000012</v>
      </c>
      <c r="AM6" s="1"/>
      <c r="AN6" s="1">
        <f>ROUND(G6*X6,0)</f>
        <v>221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43</v>
      </c>
      <c r="C7" s="1">
        <v>239.91</v>
      </c>
      <c r="D7" s="1">
        <v>427.65499999999997</v>
      </c>
      <c r="E7" s="1">
        <v>368.13499999999999</v>
      </c>
      <c r="F7" s="1">
        <v>203.358</v>
      </c>
      <c r="G7" s="8">
        <v>1</v>
      </c>
      <c r="H7" s="1">
        <v>45</v>
      </c>
      <c r="I7" s="1" t="s">
        <v>44</v>
      </c>
      <c r="J7" s="1"/>
      <c r="K7" s="1">
        <v>462.97399999999999</v>
      </c>
      <c r="L7" s="1">
        <f t="shared" si="2"/>
        <v>-94.838999999999999</v>
      </c>
      <c r="M7" s="1">
        <f t="shared" ref="M7:M70" si="3">E7-N7</f>
        <v>245.76599999999999</v>
      </c>
      <c r="N7" s="1">
        <v>122.369</v>
      </c>
      <c r="O7" s="23">
        <v>117</v>
      </c>
      <c r="P7" s="22">
        <v>406.6862000000001</v>
      </c>
      <c r="Q7" s="1"/>
      <c r="R7" s="1"/>
      <c r="S7" s="23">
        <v>84</v>
      </c>
      <c r="T7" s="23">
        <v>0</v>
      </c>
      <c r="U7" s="1">
        <v>0</v>
      </c>
      <c r="V7" s="1">
        <f t="shared" ref="V7:V70" si="4">M7/5</f>
        <v>49.153199999999998</v>
      </c>
      <c r="W7" s="5"/>
      <c r="X7" s="36">
        <f>W7+$X$1*V7</f>
        <v>49.153199999999998</v>
      </c>
      <c r="Y7" s="5"/>
      <c r="Z7" s="1"/>
      <c r="AA7" s="1">
        <f t="shared" ref="AA7:AA70" si="5">(F7+P7+Q7+R7+U7+X7)/V7</f>
        <v>13.41107801730101</v>
      </c>
      <c r="AB7" s="1">
        <f t="shared" ref="AB7:AB70" si="6">(F7+P7+Q7+R7+U7)/V7</f>
        <v>12.411078017301012</v>
      </c>
      <c r="AC7" s="1">
        <v>31.0534</v>
      </c>
      <c r="AD7" s="1">
        <v>70.558000000000007</v>
      </c>
      <c r="AE7" s="1">
        <v>43.421199999999999</v>
      </c>
      <c r="AF7" s="1">
        <v>43.2254</v>
      </c>
      <c r="AG7" s="1">
        <v>43.374199999999988</v>
      </c>
      <c r="AH7" s="1">
        <v>43.560199999999988</v>
      </c>
      <c r="AI7" s="1">
        <v>26.11719999999999</v>
      </c>
      <c r="AJ7" s="1">
        <v>48.417400000000001</v>
      </c>
      <c r="AK7" s="1">
        <v>35.037599999999998</v>
      </c>
      <c r="AL7" s="1">
        <v>41.584799999999987</v>
      </c>
      <c r="AM7" s="1"/>
      <c r="AN7" s="1">
        <f t="shared" ref="AN7:AN70" si="7">ROUND(G7*X7,0)</f>
        <v>49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46</v>
      </c>
      <c r="B8" s="1" t="s">
        <v>43</v>
      </c>
      <c r="C8" s="1">
        <v>273.49299999999999</v>
      </c>
      <c r="D8" s="1">
        <v>1555.3</v>
      </c>
      <c r="E8" s="1">
        <v>959.93299999999999</v>
      </c>
      <c r="F8" s="1">
        <v>503.03800000000001</v>
      </c>
      <c r="G8" s="8">
        <v>1</v>
      </c>
      <c r="H8" s="1">
        <v>45</v>
      </c>
      <c r="I8" s="1" t="s">
        <v>44</v>
      </c>
      <c r="J8" s="1"/>
      <c r="K8" s="1">
        <v>1154.8</v>
      </c>
      <c r="L8" s="1">
        <f t="shared" si="2"/>
        <v>-194.86699999999996</v>
      </c>
      <c r="M8" s="1">
        <f t="shared" si="3"/>
        <v>624.71600000000001</v>
      </c>
      <c r="N8" s="1">
        <v>335.21699999999998</v>
      </c>
      <c r="O8" s="23">
        <v>129</v>
      </c>
      <c r="P8" s="22">
        <v>549.29542300000003</v>
      </c>
      <c r="Q8" s="1">
        <v>600</v>
      </c>
      <c r="R8" s="1"/>
      <c r="S8" s="23">
        <v>97</v>
      </c>
      <c r="T8" s="23">
        <v>0</v>
      </c>
      <c r="U8" s="1">
        <v>0</v>
      </c>
      <c r="V8" s="1">
        <f t="shared" si="4"/>
        <v>124.9432</v>
      </c>
      <c r="W8" s="5"/>
      <c r="X8" s="5">
        <f t="shared" ref="X8:X70" si="8">W8</f>
        <v>0</v>
      </c>
      <c r="Y8" s="5"/>
      <c r="Z8" s="1"/>
      <c r="AA8" s="1">
        <f t="shared" si="5"/>
        <v>13.224676677082066</v>
      </c>
      <c r="AB8" s="1">
        <f t="shared" si="6"/>
        <v>13.224676677082066</v>
      </c>
      <c r="AC8" s="1">
        <v>150.91499999999999</v>
      </c>
      <c r="AD8" s="1">
        <v>191.386</v>
      </c>
      <c r="AE8" s="1">
        <v>151.5188</v>
      </c>
      <c r="AF8" s="1">
        <v>151.68780000000001</v>
      </c>
      <c r="AG8" s="1">
        <v>138.03460000000001</v>
      </c>
      <c r="AH8" s="1">
        <v>127.47539999999999</v>
      </c>
      <c r="AI8" s="1">
        <v>107.934</v>
      </c>
      <c r="AJ8" s="1">
        <v>119.4456</v>
      </c>
      <c r="AK8" s="1">
        <v>99.646800000000013</v>
      </c>
      <c r="AL8" s="1">
        <v>152.92400000000001</v>
      </c>
      <c r="AM8" s="1"/>
      <c r="AN8" s="1">
        <f t="shared" si="7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47</v>
      </c>
      <c r="B9" s="1" t="s">
        <v>48</v>
      </c>
      <c r="C9" s="1">
        <v>856</v>
      </c>
      <c r="D9" s="1">
        <v>1088</v>
      </c>
      <c r="E9" s="1">
        <v>702</v>
      </c>
      <c r="F9" s="1">
        <v>589</v>
      </c>
      <c r="G9" s="8">
        <v>0.45</v>
      </c>
      <c r="H9" s="1">
        <v>45</v>
      </c>
      <c r="I9" s="1" t="s">
        <v>44</v>
      </c>
      <c r="J9" s="1"/>
      <c r="K9" s="1">
        <v>819</v>
      </c>
      <c r="L9" s="1">
        <f t="shared" si="2"/>
        <v>-117</v>
      </c>
      <c r="M9" s="1">
        <f t="shared" si="3"/>
        <v>702</v>
      </c>
      <c r="N9" s="1"/>
      <c r="O9" s="23">
        <v>0</v>
      </c>
      <c r="P9" s="22">
        <v>474.59999999999991</v>
      </c>
      <c r="Q9" s="1"/>
      <c r="R9" s="1"/>
      <c r="S9" s="23">
        <v>0</v>
      </c>
      <c r="T9" s="23">
        <v>150</v>
      </c>
      <c r="U9" s="1">
        <v>127.2000000000003</v>
      </c>
      <c r="V9" s="1">
        <f t="shared" si="4"/>
        <v>140.4</v>
      </c>
      <c r="W9" s="5">
        <f t="shared" ref="W9:W10" si="9">11*V9-U9-R9-Q9-P9-F9</f>
        <v>353.59999999999991</v>
      </c>
      <c r="X9" s="36">
        <f t="shared" ref="X9:X10" si="10">W9+$X$1*V9</f>
        <v>493.99999999999989</v>
      </c>
      <c r="Y9" s="5"/>
      <c r="Z9" s="1"/>
      <c r="AA9" s="1">
        <f t="shared" si="5"/>
        <v>12</v>
      </c>
      <c r="AB9" s="1">
        <f t="shared" si="6"/>
        <v>8.4814814814814827</v>
      </c>
      <c r="AC9" s="1">
        <v>138.80000000000001</v>
      </c>
      <c r="AD9" s="1">
        <v>151.4</v>
      </c>
      <c r="AE9" s="1">
        <v>148.80000000000001</v>
      </c>
      <c r="AF9" s="1">
        <v>172.8</v>
      </c>
      <c r="AG9" s="1">
        <v>147.6</v>
      </c>
      <c r="AH9" s="1">
        <v>155</v>
      </c>
      <c r="AI9" s="1">
        <v>157.80000000000001</v>
      </c>
      <c r="AJ9" s="1">
        <v>135.6</v>
      </c>
      <c r="AK9" s="1">
        <v>171.4</v>
      </c>
      <c r="AL9" s="1">
        <v>195.8</v>
      </c>
      <c r="AM9" s="1" t="s">
        <v>49</v>
      </c>
      <c r="AN9" s="1">
        <f t="shared" si="7"/>
        <v>222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48</v>
      </c>
      <c r="C10" s="1">
        <v>1434.2819999999999</v>
      </c>
      <c r="D10" s="1">
        <v>2387.7179999999998</v>
      </c>
      <c r="E10" s="1">
        <v>1044</v>
      </c>
      <c r="F10" s="1">
        <v>1627</v>
      </c>
      <c r="G10" s="8">
        <v>0.45</v>
      </c>
      <c r="H10" s="1">
        <v>45</v>
      </c>
      <c r="I10" s="1" t="s">
        <v>44</v>
      </c>
      <c r="J10" s="1"/>
      <c r="K10" s="1">
        <v>1247</v>
      </c>
      <c r="L10" s="1">
        <f t="shared" si="2"/>
        <v>-203</v>
      </c>
      <c r="M10" s="1">
        <f t="shared" si="3"/>
        <v>1044</v>
      </c>
      <c r="N10" s="1"/>
      <c r="O10" s="23">
        <v>0</v>
      </c>
      <c r="P10" s="22">
        <v>580.80359999999996</v>
      </c>
      <c r="Q10" s="1"/>
      <c r="R10" s="1"/>
      <c r="S10" s="23">
        <v>0</v>
      </c>
      <c r="T10" s="23">
        <v>180</v>
      </c>
      <c r="U10" s="1">
        <v>0</v>
      </c>
      <c r="V10" s="1">
        <f t="shared" si="4"/>
        <v>208.8</v>
      </c>
      <c r="W10" s="5">
        <f t="shared" si="9"/>
        <v>88.996400000000222</v>
      </c>
      <c r="X10" s="36">
        <f t="shared" si="10"/>
        <v>297.79640000000023</v>
      </c>
      <c r="Y10" s="5"/>
      <c r="Z10" s="1"/>
      <c r="AA10" s="1">
        <f t="shared" si="5"/>
        <v>12.000000000000002</v>
      </c>
      <c r="AB10" s="1">
        <f t="shared" si="6"/>
        <v>10.573772030651341</v>
      </c>
      <c r="AC10" s="1">
        <v>238.6</v>
      </c>
      <c r="AD10" s="1">
        <v>284.34359999999998</v>
      </c>
      <c r="AE10" s="1">
        <v>300.54360000000003</v>
      </c>
      <c r="AF10" s="1">
        <v>321.2</v>
      </c>
      <c r="AG10" s="1">
        <v>256</v>
      </c>
      <c r="AH10" s="1">
        <v>281.8</v>
      </c>
      <c r="AI10" s="1">
        <v>270.2</v>
      </c>
      <c r="AJ10" s="1">
        <v>297.8</v>
      </c>
      <c r="AK10" s="1">
        <v>315.39999999999998</v>
      </c>
      <c r="AL10" s="1">
        <v>220.4</v>
      </c>
      <c r="AM10" s="1" t="s">
        <v>51</v>
      </c>
      <c r="AN10" s="1">
        <f t="shared" si="7"/>
        <v>134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48</v>
      </c>
      <c r="C11" s="1">
        <v>28</v>
      </c>
      <c r="D11" s="1">
        <v>60</v>
      </c>
      <c r="E11" s="1">
        <v>48</v>
      </c>
      <c r="F11" s="1">
        <v>40</v>
      </c>
      <c r="G11" s="8">
        <v>0.17</v>
      </c>
      <c r="H11" s="1">
        <v>180</v>
      </c>
      <c r="I11" s="1" t="s">
        <v>44</v>
      </c>
      <c r="J11" s="1"/>
      <c r="K11" s="1">
        <v>48</v>
      </c>
      <c r="L11" s="1">
        <f t="shared" si="2"/>
        <v>0</v>
      </c>
      <c r="M11" s="1">
        <f t="shared" si="3"/>
        <v>48</v>
      </c>
      <c r="N11" s="1"/>
      <c r="O11" s="23">
        <v>0</v>
      </c>
      <c r="P11" s="22">
        <v>85.4</v>
      </c>
      <c r="Q11" s="1"/>
      <c r="R11" s="1"/>
      <c r="S11" s="23">
        <v>0</v>
      </c>
      <c r="T11" s="23">
        <v>0</v>
      </c>
      <c r="U11" s="1">
        <v>0</v>
      </c>
      <c r="V11" s="1">
        <f t="shared" si="4"/>
        <v>9.6</v>
      </c>
      <c r="W11" s="5"/>
      <c r="X11" s="5">
        <f t="shared" si="8"/>
        <v>0</v>
      </c>
      <c r="Y11" s="5"/>
      <c r="Z11" s="1"/>
      <c r="AA11" s="1">
        <f t="shared" si="5"/>
        <v>13.062500000000002</v>
      </c>
      <c r="AB11" s="1">
        <f t="shared" si="6"/>
        <v>13.062500000000002</v>
      </c>
      <c r="AC11" s="1">
        <v>12.2</v>
      </c>
      <c r="AD11" s="1">
        <v>15.4</v>
      </c>
      <c r="AE11" s="1">
        <v>11</v>
      </c>
      <c r="AF11" s="1">
        <v>9.8000000000000007</v>
      </c>
      <c r="AG11" s="1">
        <v>10.199999999999999</v>
      </c>
      <c r="AH11" s="1">
        <v>9.4</v>
      </c>
      <c r="AI11" s="1">
        <v>9.1999999999999993</v>
      </c>
      <c r="AJ11" s="1">
        <v>10.4</v>
      </c>
      <c r="AK11" s="1">
        <v>9</v>
      </c>
      <c r="AL11" s="1">
        <v>8.6</v>
      </c>
      <c r="AM11" s="1" t="s">
        <v>49</v>
      </c>
      <c r="AN11" s="1">
        <f t="shared" si="7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48</v>
      </c>
      <c r="C12" s="1">
        <v>20</v>
      </c>
      <c r="D12" s="1">
        <v>41</v>
      </c>
      <c r="E12" s="1">
        <v>9</v>
      </c>
      <c r="F12" s="1">
        <v>36</v>
      </c>
      <c r="G12" s="8">
        <v>0.3</v>
      </c>
      <c r="H12" s="1">
        <v>40</v>
      </c>
      <c r="I12" s="1" t="s">
        <v>44</v>
      </c>
      <c r="J12" s="1"/>
      <c r="K12" s="1">
        <v>12</v>
      </c>
      <c r="L12" s="1">
        <f t="shared" si="2"/>
        <v>-3</v>
      </c>
      <c r="M12" s="1">
        <f t="shared" si="3"/>
        <v>9</v>
      </c>
      <c r="N12" s="1"/>
      <c r="O12" s="23">
        <v>0</v>
      </c>
      <c r="P12" s="22">
        <v>0</v>
      </c>
      <c r="Q12" s="1"/>
      <c r="R12" s="1"/>
      <c r="S12" s="23">
        <v>0</v>
      </c>
      <c r="T12" s="23">
        <v>0</v>
      </c>
      <c r="U12" s="1">
        <v>0</v>
      </c>
      <c r="V12" s="1">
        <f t="shared" si="4"/>
        <v>1.8</v>
      </c>
      <c r="W12" s="5"/>
      <c r="X12" s="5">
        <f t="shared" si="8"/>
        <v>0</v>
      </c>
      <c r="Y12" s="5"/>
      <c r="Z12" s="1"/>
      <c r="AA12" s="1">
        <f t="shared" si="5"/>
        <v>20</v>
      </c>
      <c r="AB12" s="1">
        <f t="shared" si="6"/>
        <v>20</v>
      </c>
      <c r="AC12" s="1">
        <v>1.2</v>
      </c>
      <c r="AD12" s="1">
        <v>4.5999999999999996</v>
      </c>
      <c r="AE12" s="1">
        <v>4.8</v>
      </c>
      <c r="AF12" s="1">
        <v>2.4</v>
      </c>
      <c r="AG12" s="1">
        <v>3</v>
      </c>
      <c r="AH12" s="1">
        <v>4</v>
      </c>
      <c r="AI12" s="1">
        <v>4.4000000000000004</v>
      </c>
      <c r="AJ12" s="1">
        <v>1.6</v>
      </c>
      <c r="AK12" s="1">
        <v>1.2</v>
      </c>
      <c r="AL12" s="1">
        <v>3.4</v>
      </c>
      <c r="AM12" s="20" t="s">
        <v>54</v>
      </c>
      <c r="AN12" s="1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48</v>
      </c>
      <c r="C13" s="1">
        <v>130</v>
      </c>
      <c r="D13" s="1">
        <v>98</v>
      </c>
      <c r="E13" s="1">
        <v>142</v>
      </c>
      <c r="F13" s="1">
        <v>25</v>
      </c>
      <c r="G13" s="8">
        <v>0.17</v>
      </c>
      <c r="H13" s="1">
        <v>180</v>
      </c>
      <c r="I13" s="1" t="s">
        <v>44</v>
      </c>
      <c r="J13" s="1"/>
      <c r="K13" s="1">
        <v>202</v>
      </c>
      <c r="L13" s="1">
        <f t="shared" si="2"/>
        <v>-60</v>
      </c>
      <c r="M13" s="1">
        <f t="shared" si="3"/>
        <v>142</v>
      </c>
      <c r="N13" s="1"/>
      <c r="O13" s="23">
        <v>0</v>
      </c>
      <c r="P13" s="22">
        <v>187.6</v>
      </c>
      <c r="Q13" s="1"/>
      <c r="R13" s="1"/>
      <c r="S13" s="23">
        <v>0</v>
      </c>
      <c r="T13" s="23">
        <v>90</v>
      </c>
      <c r="U13" s="1">
        <v>222.6</v>
      </c>
      <c r="V13" s="1">
        <f t="shared" si="4"/>
        <v>28.4</v>
      </c>
      <c r="W13" s="5"/>
      <c r="X13" s="5">
        <f t="shared" si="8"/>
        <v>0</v>
      </c>
      <c r="Y13" s="5"/>
      <c r="Z13" s="1"/>
      <c r="AA13" s="1">
        <f t="shared" si="5"/>
        <v>15.323943661971832</v>
      </c>
      <c r="AB13" s="1">
        <f t="shared" si="6"/>
        <v>15.323943661971832</v>
      </c>
      <c r="AC13" s="1">
        <v>41.2</v>
      </c>
      <c r="AD13" s="1">
        <v>32.200000000000003</v>
      </c>
      <c r="AE13" s="1">
        <v>19.399999999999999</v>
      </c>
      <c r="AF13" s="1">
        <v>26.6</v>
      </c>
      <c r="AG13" s="1">
        <v>27.4</v>
      </c>
      <c r="AH13" s="1">
        <v>24.2</v>
      </c>
      <c r="AI13" s="1">
        <v>25.2</v>
      </c>
      <c r="AJ13" s="1">
        <v>26</v>
      </c>
      <c r="AK13" s="1">
        <v>23.8</v>
      </c>
      <c r="AL13" s="1">
        <v>15.6</v>
      </c>
      <c r="AM13" s="1"/>
      <c r="AN13" s="1">
        <f t="shared" si="7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56</v>
      </c>
      <c r="B14" s="10" t="s">
        <v>48</v>
      </c>
      <c r="C14" s="10">
        <v>21</v>
      </c>
      <c r="D14" s="10">
        <v>1</v>
      </c>
      <c r="E14" s="10">
        <v>20</v>
      </c>
      <c r="F14" s="10">
        <v>1</v>
      </c>
      <c r="G14" s="11">
        <v>0</v>
      </c>
      <c r="H14" s="10">
        <v>50</v>
      </c>
      <c r="I14" s="10" t="s">
        <v>57</v>
      </c>
      <c r="J14" s="10"/>
      <c r="K14" s="10">
        <v>38</v>
      </c>
      <c r="L14" s="10">
        <f t="shared" si="2"/>
        <v>-18</v>
      </c>
      <c r="M14" s="10">
        <f t="shared" si="3"/>
        <v>20</v>
      </c>
      <c r="N14" s="10"/>
      <c r="O14" s="27">
        <v>0</v>
      </c>
      <c r="P14" s="31">
        <v>0</v>
      </c>
      <c r="Q14" s="10"/>
      <c r="R14" s="10"/>
      <c r="S14" s="27">
        <v>0</v>
      </c>
      <c r="T14" s="27">
        <v>0</v>
      </c>
      <c r="U14" s="10">
        <v>0</v>
      </c>
      <c r="V14" s="10">
        <f t="shared" si="4"/>
        <v>4</v>
      </c>
      <c r="W14" s="12"/>
      <c r="X14" s="5">
        <f t="shared" si="8"/>
        <v>0</v>
      </c>
      <c r="Y14" s="12"/>
      <c r="Z14" s="10"/>
      <c r="AA14" s="1">
        <f t="shared" si="5"/>
        <v>0.25</v>
      </c>
      <c r="AB14" s="10">
        <f t="shared" si="6"/>
        <v>0.25</v>
      </c>
      <c r="AC14" s="10">
        <v>7</v>
      </c>
      <c r="AD14" s="10">
        <v>6.8</v>
      </c>
      <c r="AE14" s="10">
        <v>4</v>
      </c>
      <c r="AF14" s="10">
        <v>4.5999999999999996</v>
      </c>
      <c r="AG14" s="10">
        <v>4.2</v>
      </c>
      <c r="AH14" s="10">
        <v>6.6</v>
      </c>
      <c r="AI14" s="10">
        <v>9.6</v>
      </c>
      <c r="AJ14" s="10">
        <v>9.4</v>
      </c>
      <c r="AK14" s="10">
        <v>7.6</v>
      </c>
      <c r="AL14" s="10">
        <v>6.4</v>
      </c>
      <c r="AM14" s="10" t="s">
        <v>49</v>
      </c>
      <c r="AN14" s="1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43</v>
      </c>
      <c r="C15" s="1">
        <v>1873.9459999999999</v>
      </c>
      <c r="D15" s="1">
        <v>3091.502</v>
      </c>
      <c r="E15" s="1">
        <v>2033.0830000000001</v>
      </c>
      <c r="F15" s="1">
        <v>1700.8510000000001</v>
      </c>
      <c r="G15" s="8">
        <v>1</v>
      </c>
      <c r="H15" s="1">
        <v>55</v>
      </c>
      <c r="I15" s="1" t="s">
        <v>44</v>
      </c>
      <c r="J15" s="1"/>
      <c r="K15" s="1">
        <v>1973.8989999999999</v>
      </c>
      <c r="L15" s="1">
        <f t="shared" si="2"/>
        <v>59.184000000000196</v>
      </c>
      <c r="M15" s="1">
        <f t="shared" si="3"/>
        <v>1836.4880000000001</v>
      </c>
      <c r="N15" s="1">
        <v>196.595</v>
      </c>
      <c r="O15" s="23">
        <v>120</v>
      </c>
      <c r="P15" s="22">
        <v>421.80519900000007</v>
      </c>
      <c r="Q15" s="1">
        <v>600</v>
      </c>
      <c r="R15" s="1">
        <v>570.67728799999998</v>
      </c>
      <c r="S15" s="23">
        <v>101</v>
      </c>
      <c r="T15" s="23">
        <v>0</v>
      </c>
      <c r="U15" s="1">
        <v>69.049240000000012</v>
      </c>
      <c r="V15" s="1">
        <f t="shared" si="4"/>
        <v>367.29759999999999</v>
      </c>
      <c r="W15" s="5">
        <f t="shared" ref="W15:W18" si="11">11*V15-U15-R15-Q15-P15-F15</f>
        <v>677.89087300000028</v>
      </c>
      <c r="X15" s="36">
        <f>W15+$X$1*V15</f>
        <v>1045.1884730000002</v>
      </c>
      <c r="Y15" s="5"/>
      <c r="Z15" s="1"/>
      <c r="AA15" s="1">
        <f t="shared" si="5"/>
        <v>12.000000000000002</v>
      </c>
      <c r="AB15" s="1">
        <f t="shared" si="6"/>
        <v>9.1543825143425916</v>
      </c>
      <c r="AC15" s="1">
        <v>345.24619999999999</v>
      </c>
      <c r="AD15" s="1">
        <v>410.55919999999998</v>
      </c>
      <c r="AE15" s="1">
        <v>395.35019999999997</v>
      </c>
      <c r="AF15" s="1">
        <v>368.60939999999999</v>
      </c>
      <c r="AG15" s="1">
        <v>315.34739999999999</v>
      </c>
      <c r="AH15" s="1">
        <v>327.70760000000001</v>
      </c>
      <c r="AI15" s="1">
        <v>326.99079999999998</v>
      </c>
      <c r="AJ15" s="1">
        <v>372.26979999999998</v>
      </c>
      <c r="AK15" s="1">
        <v>325.54419999999999</v>
      </c>
      <c r="AL15" s="1">
        <v>330.43639999999999</v>
      </c>
      <c r="AM15" s="1" t="s">
        <v>59</v>
      </c>
      <c r="AN15" s="1">
        <f t="shared" si="7"/>
        <v>1045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4462.9849999999997</v>
      </c>
      <c r="D16" s="1">
        <v>3161.3330000000001</v>
      </c>
      <c r="E16" s="1">
        <v>2009.5070000000001</v>
      </c>
      <c r="F16" s="1">
        <v>3452.6239999999998</v>
      </c>
      <c r="G16" s="8">
        <v>1</v>
      </c>
      <c r="H16" s="1">
        <v>50</v>
      </c>
      <c r="I16" s="1" t="s">
        <v>44</v>
      </c>
      <c r="J16" s="1"/>
      <c r="K16" s="1">
        <v>2139.8620000000001</v>
      </c>
      <c r="L16" s="1">
        <f t="shared" si="2"/>
        <v>-130.35500000000002</v>
      </c>
      <c r="M16" s="1">
        <f t="shared" si="3"/>
        <v>1844.338</v>
      </c>
      <c r="N16" s="1">
        <v>165.16900000000001</v>
      </c>
      <c r="O16" s="23">
        <v>130</v>
      </c>
      <c r="P16" s="22">
        <v>670</v>
      </c>
      <c r="Q16" s="1">
        <v>1000</v>
      </c>
      <c r="R16" s="1"/>
      <c r="S16" s="23">
        <v>137</v>
      </c>
      <c r="T16" s="23">
        <v>750</v>
      </c>
      <c r="U16" s="1">
        <v>0</v>
      </c>
      <c r="V16" s="1">
        <f t="shared" si="4"/>
        <v>368.86759999999998</v>
      </c>
      <c r="W16" s="5"/>
      <c r="X16" s="5">
        <f t="shared" si="8"/>
        <v>0</v>
      </c>
      <c r="Y16" s="5"/>
      <c r="Z16" s="1"/>
      <c r="AA16" s="1">
        <f t="shared" si="5"/>
        <v>13.887432780759275</v>
      </c>
      <c r="AB16" s="1">
        <f t="shared" si="6"/>
        <v>13.887432780759275</v>
      </c>
      <c r="AC16" s="1">
        <v>472.45499999999998</v>
      </c>
      <c r="AD16" s="1">
        <v>542.27840000000003</v>
      </c>
      <c r="AE16" s="1">
        <v>442.35939999999999</v>
      </c>
      <c r="AF16" s="1">
        <v>660.52920000000006</v>
      </c>
      <c r="AG16" s="1">
        <v>550.70360000000005</v>
      </c>
      <c r="AH16" s="1">
        <v>440.84300000000002</v>
      </c>
      <c r="AI16" s="1">
        <v>425.87200000000001</v>
      </c>
      <c r="AJ16" s="1">
        <v>514.3836</v>
      </c>
      <c r="AK16" s="1">
        <v>482.84359999999998</v>
      </c>
      <c r="AL16" s="1">
        <v>421.57380000000001</v>
      </c>
      <c r="AM16" s="1" t="s">
        <v>59</v>
      </c>
      <c r="AN16" s="1">
        <f t="shared" si="7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216.51599999999999</v>
      </c>
      <c r="D17" s="1">
        <v>283.34199999999998</v>
      </c>
      <c r="E17" s="1">
        <v>215.00899999999999</v>
      </c>
      <c r="F17" s="1">
        <v>179.88200000000001</v>
      </c>
      <c r="G17" s="8">
        <v>1</v>
      </c>
      <c r="H17" s="1">
        <v>60</v>
      </c>
      <c r="I17" s="1" t="s">
        <v>44</v>
      </c>
      <c r="J17" s="1"/>
      <c r="K17" s="1">
        <v>231.42</v>
      </c>
      <c r="L17" s="1">
        <f t="shared" si="2"/>
        <v>-16.411000000000001</v>
      </c>
      <c r="M17" s="1">
        <f t="shared" si="3"/>
        <v>215.00899999999999</v>
      </c>
      <c r="N17" s="1"/>
      <c r="O17" s="23">
        <v>0</v>
      </c>
      <c r="P17" s="22">
        <v>26.429599999999969</v>
      </c>
      <c r="Q17" s="1"/>
      <c r="R17" s="1"/>
      <c r="S17" s="23">
        <v>0</v>
      </c>
      <c r="T17" s="23">
        <v>0</v>
      </c>
      <c r="U17" s="1">
        <v>82.381599999999992</v>
      </c>
      <c r="V17" s="1">
        <f t="shared" si="4"/>
        <v>43.001799999999996</v>
      </c>
      <c r="W17" s="5">
        <f t="shared" si="11"/>
        <v>184.32659999999998</v>
      </c>
      <c r="X17" s="36">
        <f t="shared" ref="X17:X18" si="12">W17+$X$1*V17</f>
        <v>227.32839999999999</v>
      </c>
      <c r="Y17" s="5"/>
      <c r="Z17" s="1"/>
      <c r="AA17" s="1">
        <f t="shared" si="5"/>
        <v>12</v>
      </c>
      <c r="AB17" s="1">
        <f t="shared" si="6"/>
        <v>6.7135143180052923</v>
      </c>
      <c r="AC17" s="1">
        <v>35.9482</v>
      </c>
      <c r="AD17" s="1">
        <v>38.449599999999997</v>
      </c>
      <c r="AE17" s="1">
        <v>42.823</v>
      </c>
      <c r="AF17" s="1">
        <v>31.767800000000001</v>
      </c>
      <c r="AG17" s="1">
        <v>30.862400000000001</v>
      </c>
      <c r="AH17" s="1">
        <v>48.182600000000001</v>
      </c>
      <c r="AI17" s="1">
        <v>47.691400000000002</v>
      </c>
      <c r="AJ17" s="1">
        <v>40.534799999999997</v>
      </c>
      <c r="AK17" s="1">
        <v>37.8904</v>
      </c>
      <c r="AL17" s="1">
        <v>36.158799999999999</v>
      </c>
      <c r="AM17" s="1"/>
      <c r="AN17" s="1">
        <f t="shared" si="7"/>
        <v>227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557.80399999999997</v>
      </c>
      <c r="D18" s="1">
        <v>1796.01</v>
      </c>
      <c r="E18" s="1">
        <v>1036.796</v>
      </c>
      <c r="F18" s="1">
        <v>669.98599999999999</v>
      </c>
      <c r="G18" s="8">
        <v>1</v>
      </c>
      <c r="H18" s="1">
        <v>60</v>
      </c>
      <c r="I18" s="1" t="s">
        <v>44</v>
      </c>
      <c r="J18" s="1"/>
      <c r="K18" s="1">
        <v>1064.5429999999999</v>
      </c>
      <c r="L18" s="1">
        <f t="shared" si="2"/>
        <v>-27.746999999999844</v>
      </c>
      <c r="M18" s="1">
        <f t="shared" si="3"/>
        <v>904.65300000000002</v>
      </c>
      <c r="N18" s="1">
        <v>132.143</v>
      </c>
      <c r="O18" s="23">
        <v>121</v>
      </c>
      <c r="P18" s="22">
        <v>307.43264600000009</v>
      </c>
      <c r="Q18" s="1">
        <v>300</v>
      </c>
      <c r="R18" s="1">
        <v>261.27190599999989</v>
      </c>
      <c r="S18" s="23">
        <v>77</v>
      </c>
      <c r="T18" s="23">
        <v>0</v>
      </c>
      <c r="U18" s="1">
        <v>0</v>
      </c>
      <c r="V18" s="1">
        <f t="shared" si="4"/>
        <v>180.9306</v>
      </c>
      <c r="W18" s="5">
        <f t="shared" si="11"/>
        <v>451.54604800000004</v>
      </c>
      <c r="X18" s="36">
        <f t="shared" si="12"/>
        <v>632.47664800000007</v>
      </c>
      <c r="Y18" s="5"/>
      <c r="Z18" s="1"/>
      <c r="AA18" s="1">
        <f t="shared" si="5"/>
        <v>12</v>
      </c>
      <c r="AB18" s="1">
        <f t="shared" si="6"/>
        <v>8.5043135434249386</v>
      </c>
      <c r="AC18" s="1">
        <v>146.96180000000001</v>
      </c>
      <c r="AD18" s="1">
        <v>187.96539999999999</v>
      </c>
      <c r="AE18" s="1">
        <v>173.80279999999999</v>
      </c>
      <c r="AF18" s="1">
        <v>148.65559999999999</v>
      </c>
      <c r="AG18" s="1">
        <v>148.7646</v>
      </c>
      <c r="AH18" s="1">
        <v>156.2208</v>
      </c>
      <c r="AI18" s="1">
        <v>109.6484</v>
      </c>
      <c r="AJ18" s="1">
        <v>95.174399999999991</v>
      </c>
      <c r="AK18" s="1">
        <v>73.029799999999994</v>
      </c>
      <c r="AL18" s="1">
        <v>278.38060000000002</v>
      </c>
      <c r="AM18" s="1" t="s">
        <v>59</v>
      </c>
      <c r="AN18" s="1">
        <f t="shared" si="7"/>
        <v>632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63</v>
      </c>
      <c r="B19" s="13" t="s">
        <v>43</v>
      </c>
      <c r="C19" s="13"/>
      <c r="D19" s="13"/>
      <c r="E19" s="13"/>
      <c r="F19" s="13"/>
      <c r="G19" s="14">
        <v>0</v>
      </c>
      <c r="H19" s="13">
        <v>60</v>
      </c>
      <c r="I19" s="13" t="s">
        <v>44</v>
      </c>
      <c r="J19" s="13"/>
      <c r="K19" s="13"/>
      <c r="L19" s="13">
        <f t="shared" si="2"/>
        <v>0</v>
      </c>
      <c r="M19" s="13">
        <f t="shared" si="3"/>
        <v>0</v>
      </c>
      <c r="N19" s="13"/>
      <c r="O19" s="28">
        <v>0</v>
      </c>
      <c r="P19" s="32">
        <v>0</v>
      </c>
      <c r="Q19" s="13"/>
      <c r="R19" s="13"/>
      <c r="S19" s="28">
        <v>0</v>
      </c>
      <c r="T19" s="28">
        <v>0</v>
      </c>
      <c r="U19" s="13">
        <v>0</v>
      </c>
      <c r="V19" s="13">
        <f t="shared" si="4"/>
        <v>0</v>
      </c>
      <c r="W19" s="15"/>
      <c r="X19" s="5">
        <f t="shared" si="8"/>
        <v>0</v>
      </c>
      <c r="Y19" s="15"/>
      <c r="Z19" s="13"/>
      <c r="AA19" s="1" t="e">
        <f t="shared" si="5"/>
        <v>#DIV/0!</v>
      </c>
      <c r="AB19" s="13" t="e">
        <f t="shared" si="6"/>
        <v>#DIV/0!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 t="s">
        <v>64</v>
      </c>
      <c r="AN19" s="1">
        <f t="shared" si="7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43</v>
      </c>
      <c r="C20" s="1">
        <v>42.517000000000003</v>
      </c>
      <c r="D20" s="1"/>
      <c r="E20" s="1">
        <v>4.8070000000000004</v>
      </c>
      <c r="F20" s="1">
        <v>37.71</v>
      </c>
      <c r="G20" s="8">
        <v>1</v>
      </c>
      <c r="H20" s="1">
        <v>180</v>
      </c>
      <c r="I20" s="1" t="s">
        <v>44</v>
      </c>
      <c r="J20" s="1"/>
      <c r="K20" s="1">
        <v>4.33</v>
      </c>
      <c r="L20" s="1">
        <f t="shared" si="2"/>
        <v>0.47700000000000031</v>
      </c>
      <c r="M20" s="1">
        <f t="shared" si="3"/>
        <v>4.8070000000000004</v>
      </c>
      <c r="N20" s="1"/>
      <c r="O20" s="23">
        <v>0</v>
      </c>
      <c r="P20" s="22">
        <v>0</v>
      </c>
      <c r="Q20" s="1"/>
      <c r="R20" s="1"/>
      <c r="S20" s="23">
        <v>0</v>
      </c>
      <c r="T20" s="23">
        <v>0</v>
      </c>
      <c r="U20" s="1">
        <v>0</v>
      </c>
      <c r="V20" s="1">
        <f t="shared" si="4"/>
        <v>0.96140000000000003</v>
      </c>
      <c r="W20" s="5"/>
      <c r="X20" s="5">
        <f t="shared" si="8"/>
        <v>0</v>
      </c>
      <c r="Y20" s="5"/>
      <c r="Z20" s="1"/>
      <c r="AA20" s="1">
        <f t="shared" si="5"/>
        <v>39.224048262949864</v>
      </c>
      <c r="AB20" s="1">
        <f t="shared" si="6"/>
        <v>39.224048262949864</v>
      </c>
      <c r="AC20" s="1">
        <v>1.5056</v>
      </c>
      <c r="AD20" s="1">
        <v>1.0952</v>
      </c>
      <c r="AE20" s="1">
        <v>1.4958</v>
      </c>
      <c r="AF20" s="1">
        <v>1.3431999999999999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0.30199999999999999</v>
      </c>
      <c r="AM20" s="21" t="s">
        <v>164</v>
      </c>
      <c r="AN20" s="1">
        <f t="shared" si="7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43</v>
      </c>
      <c r="C21" s="1">
        <v>2987.1689999999999</v>
      </c>
      <c r="D21" s="1">
        <v>5122.6729999999998</v>
      </c>
      <c r="E21" s="1">
        <v>2727.9879999999998</v>
      </c>
      <c r="F21" s="1">
        <v>3158.5619999999999</v>
      </c>
      <c r="G21" s="8">
        <v>1</v>
      </c>
      <c r="H21" s="1">
        <v>60</v>
      </c>
      <c r="I21" s="1" t="s">
        <v>44</v>
      </c>
      <c r="J21" s="1"/>
      <c r="K21" s="1">
        <v>2662.64</v>
      </c>
      <c r="L21" s="1">
        <f t="shared" si="2"/>
        <v>65.347999999999956</v>
      </c>
      <c r="M21" s="1">
        <f t="shared" si="3"/>
        <v>2411.4479999999999</v>
      </c>
      <c r="N21" s="1">
        <v>316.54000000000002</v>
      </c>
      <c r="O21" s="23">
        <v>280</v>
      </c>
      <c r="P21" s="22">
        <v>634.84412199999997</v>
      </c>
      <c r="Q21" s="1">
        <v>700</v>
      </c>
      <c r="R21" s="1">
        <v>832.30586799999992</v>
      </c>
      <c r="S21" s="23">
        <v>260</v>
      </c>
      <c r="T21" s="23">
        <v>0</v>
      </c>
      <c r="U21" s="1">
        <v>0</v>
      </c>
      <c r="V21" s="1">
        <f t="shared" si="4"/>
        <v>482.28959999999995</v>
      </c>
      <c r="W21" s="5"/>
      <c r="X21" s="36">
        <f>W21+$X$1*V21</f>
        <v>482.28959999999995</v>
      </c>
      <c r="Y21" s="5"/>
      <c r="Z21" s="1"/>
      <c r="AA21" s="1">
        <f t="shared" si="5"/>
        <v>12.042560299869622</v>
      </c>
      <c r="AB21" s="1">
        <f t="shared" si="6"/>
        <v>11.042560299869622</v>
      </c>
      <c r="AC21" s="1">
        <v>448.85559999999998</v>
      </c>
      <c r="AD21" s="1">
        <v>598.78120000000001</v>
      </c>
      <c r="AE21" s="1">
        <v>596.61239999999998</v>
      </c>
      <c r="AF21" s="1">
        <v>541.40519999999992</v>
      </c>
      <c r="AG21" s="1">
        <v>479.1318</v>
      </c>
      <c r="AH21" s="1">
        <v>492.28519999999997</v>
      </c>
      <c r="AI21" s="1">
        <v>455.28859999999997</v>
      </c>
      <c r="AJ21" s="1">
        <v>508.46519999999998</v>
      </c>
      <c r="AK21" s="1">
        <v>401.92919999999998</v>
      </c>
      <c r="AL21" s="1">
        <v>515.07640000000004</v>
      </c>
      <c r="AM21" s="1" t="s">
        <v>59</v>
      </c>
      <c r="AN21" s="1">
        <f t="shared" si="7"/>
        <v>482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67</v>
      </c>
      <c r="B22" s="10" t="s">
        <v>43</v>
      </c>
      <c r="C22" s="10">
        <v>-2.5</v>
      </c>
      <c r="D22" s="10">
        <v>2.5</v>
      </c>
      <c r="E22" s="10"/>
      <c r="F22" s="10"/>
      <c r="G22" s="11">
        <v>0</v>
      </c>
      <c r="H22" s="10">
        <v>60</v>
      </c>
      <c r="I22" s="10" t="s">
        <v>57</v>
      </c>
      <c r="J22" s="10" t="s">
        <v>68</v>
      </c>
      <c r="K22" s="10"/>
      <c r="L22" s="10">
        <f t="shared" si="2"/>
        <v>0</v>
      </c>
      <c r="M22" s="10">
        <f t="shared" si="3"/>
        <v>0</v>
      </c>
      <c r="N22" s="10"/>
      <c r="O22" s="27">
        <v>0</v>
      </c>
      <c r="P22" s="31">
        <v>0</v>
      </c>
      <c r="Q22" s="10"/>
      <c r="R22" s="10"/>
      <c r="S22" s="27">
        <v>0</v>
      </c>
      <c r="T22" s="27">
        <v>0</v>
      </c>
      <c r="U22" s="10">
        <v>0</v>
      </c>
      <c r="V22" s="10">
        <f t="shared" si="4"/>
        <v>0</v>
      </c>
      <c r="W22" s="12"/>
      <c r="X22" s="5">
        <f t="shared" si="8"/>
        <v>0</v>
      </c>
      <c r="Y22" s="12"/>
      <c r="Z22" s="10"/>
      <c r="AA22" s="1" t="e">
        <f t="shared" si="5"/>
        <v>#DIV/0!</v>
      </c>
      <c r="AB22" s="10" t="e">
        <f t="shared" si="6"/>
        <v>#DIV/0!</v>
      </c>
      <c r="AC22" s="10">
        <v>0</v>
      </c>
      <c r="AD22" s="10">
        <v>0.5</v>
      </c>
      <c r="AE22" s="10">
        <v>0.5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/>
      <c r="AN22" s="1">
        <f t="shared" si="7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43</v>
      </c>
      <c r="C23" s="1">
        <v>83.748999999999995</v>
      </c>
      <c r="D23" s="1">
        <v>992.51900000000001</v>
      </c>
      <c r="E23" s="1">
        <v>461.524</v>
      </c>
      <c r="F23" s="1">
        <v>407.62</v>
      </c>
      <c r="G23" s="8">
        <v>1</v>
      </c>
      <c r="H23" s="1">
        <v>60</v>
      </c>
      <c r="I23" s="1" t="s">
        <v>44</v>
      </c>
      <c r="J23" s="1"/>
      <c r="K23" s="1">
        <v>487.89</v>
      </c>
      <c r="L23" s="1">
        <f t="shared" si="2"/>
        <v>-26.365999999999985</v>
      </c>
      <c r="M23" s="1">
        <f t="shared" si="3"/>
        <v>388.06400000000002</v>
      </c>
      <c r="N23" s="1">
        <v>73.459999999999994</v>
      </c>
      <c r="O23" s="23">
        <v>55</v>
      </c>
      <c r="P23" s="22">
        <v>232.3878</v>
      </c>
      <c r="Q23" s="1"/>
      <c r="R23" s="1"/>
      <c r="S23" s="23">
        <v>67</v>
      </c>
      <c r="T23" s="23">
        <v>0</v>
      </c>
      <c r="U23" s="1">
        <v>29.231800000000021</v>
      </c>
      <c r="V23" s="1">
        <f t="shared" si="4"/>
        <v>77.612800000000007</v>
      </c>
      <c r="W23" s="5">
        <f t="shared" ref="W23:W26" si="13">11*V23-U23-R23-Q23-P23-F23</f>
        <v>184.50120000000004</v>
      </c>
      <c r="X23" s="36">
        <f t="shared" ref="X23:X24" si="14">W23+$X$1*V23</f>
        <v>262.11400000000003</v>
      </c>
      <c r="Y23" s="5"/>
      <c r="Z23" s="1"/>
      <c r="AA23" s="1">
        <f t="shared" si="5"/>
        <v>12</v>
      </c>
      <c r="AB23" s="1">
        <f t="shared" si="6"/>
        <v>8.6227993320689365</v>
      </c>
      <c r="AC23" s="1">
        <v>72.598600000000005</v>
      </c>
      <c r="AD23" s="1">
        <v>87.712000000000003</v>
      </c>
      <c r="AE23" s="1">
        <v>85.099199999999996</v>
      </c>
      <c r="AF23" s="1">
        <v>75.818799999999996</v>
      </c>
      <c r="AG23" s="1">
        <v>73.695799999999991</v>
      </c>
      <c r="AH23" s="1">
        <v>87.449400000000011</v>
      </c>
      <c r="AI23" s="1">
        <v>74.479199999999992</v>
      </c>
      <c r="AJ23" s="1">
        <v>94.438000000000017</v>
      </c>
      <c r="AK23" s="1">
        <v>82.654799999999994</v>
      </c>
      <c r="AL23" s="1">
        <v>80.045000000000002</v>
      </c>
      <c r="AM23" s="1" t="s">
        <v>70</v>
      </c>
      <c r="AN23" s="1">
        <f t="shared" si="7"/>
        <v>262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43</v>
      </c>
      <c r="C24" s="1">
        <v>336.59800000000001</v>
      </c>
      <c r="D24" s="1">
        <v>1547.6369999999999</v>
      </c>
      <c r="E24" s="1">
        <v>643.98699999999997</v>
      </c>
      <c r="F24" s="1">
        <v>715.42399999999998</v>
      </c>
      <c r="G24" s="8">
        <v>1</v>
      </c>
      <c r="H24" s="1">
        <v>60</v>
      </c>
      <c r="I24" s="1" t="s">
        <v>44</v>
      </c>
      <c r="J24" s="1"/>
      <c r="K24" s="1">
        <v>626.33600000000001</v>
      </c>
      <c r="L24" s="1">
        <f t="shared" si="2"/>
        <v>17.650999999999954</v>
      </c>
      <c r="M24" s="1">
        <f t="shared" si="3"/>
        <v>601.67899999999997</v>
      </c>
      <c r="N24" s="1">
        <v>42.308</v>
      </c>
      <c r="O24" s="23">
        <v>38</v>
      </c>
      <c r="P24" s="22">
        <v>261.44170299999968</v>
      </c>
      <c r="Q24" s="1"/>
      <c r="R24" s="1">
        <v>189.83897200000001</v>
      </c>
      <c r="S24" s="23">
        <v>39</v>
      </c>
      <c r="T24" s="23">
        <v>0</v>
      </c>
      <c r="U24" s="1">
        <v>0</v>
      </c>
      <c r="V24" s="1">
        <f t="shared" si="4"/>
        <v>120.33579999999999</v>
      </c>
      <c r="W24" s="5">
        <f t="shared" si="13"/>
        <v>156.98912500000029</v>
      </c>
      <c r="X24" s="36">
        <f t="shared" si="14"/>
        <v>277.32492500000029</v>
      </c>
      <c r="Y24" s="5"/>
      <c r="Z24" s="1"/>
      <c r="AA24" s="1">
        <f t="shared" si="5"/>
        <v>12.000000000000002</v>
      </c>
      <c r="AB24" s="1">
        <f t="shared" si="6"/>
        <v>9.6954079750165771</v>
      </c>
      <c r="AC24" s="1">
        <v>113.7542</v>
      </c>
      <c r="AD24" s="1">
        <v>136.57480000000001</v>
      </c>
      <c r="AE24" s="1">
        <v>139.74539999999999</v>
      </c>
      <c r="AF24" s="1">
        <v>135.20779999999999</v>
      </c>
      <c r="AG24" s="1">
        <v>107.0376</v>
      </c>
      <c r="AH24" s="1">
        <v>113.1508</v>
      </c>
      <c r="AI24" s="1">
        <v>102.4016</v>
      </c>
      <c r="AJ24" s="1">
        <v>128.11920000000001</v>
      </c>
      <c r="AK24" s="1">
        <v>116.33759999999999</v>
      </c>
      <c r="AL24" s="1">
        <v>137.0684</v>
      </c>
      <c r="AM24" s="1"/>
      <c r="AN24" s="1">
        <f t="shared" si="7"/>
        <v>277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43</v>
      </c>
      <c r="C25" s="1">
        <v>41.143999999999998</v>
      </c>
      <c r="D25" s="1">
        <v>0.35099999999999998</v>
      </c>
      <c r="E25" s="1">
        <v>7.8840000000000003</v>
      </c>
      <c r="F25" s="1">
        <v>33.31</v>
      </c>
      <c r="G25" s="8">
        <v>1</v>
      </c>
      <c r="H25" s="1">
        <v>180</v>
      </c>
      <c r="I25" s="1" t="s">
        <v>44</v>
      </c>
      <c r="J25" s="1"/>
      <c r="K25" s="1">
        <v>7.28</v>
      </c>
      <c r="L25" s="1">
        <f t="shared" si="2"/>
        <v>0.60400000000000009</v>
      </c>
      <c r="M25" s="1">
        <f t="shared" si="3"/>
        <v>7.8840000000000003</v>
      </c>
      <c r="N25" s="1"/>
      <c r="O25" s="23">
        <v>0</v>
      </c>
      <c r="P25" s="22">
        <v>0</v>
      </c>
      <c r="Q25" s="1"/>
      <c r="R25" s="1"/>
      <c r="S25" s="23">
        <v>0</v>
      </c>
      <c r="T25" s="23">
        <v>0</v>
      </c>
      <c r="U25" s="1">
        <v>0</v>
      </c>
      <c r="V25" s="1">
        <f t="shared" si="4"/>
        <v>1.5768</v>
      </c>
      <c r="W25" s="5"/>
      <c r="X25" s="5">
        <f t="shared" si="8"/>
        <v>0</v>
      </c>
      <c r="Y25" s="5"/>
      <c r="Z25" s="1"/>
      <c r="AA25" s="1">
        <f t="shared" si="5"/>
        <v>21.12506341958397</v>
      </c>
      <c r="AB25" s="1">
        <f t="shared" si="6"/>
        <v>21.12506341958397</v>
      </c>
      <c r="AC25" s="1">
        <v>2.4508000000000001</v>
      </c>
      <c r="AD25" s="1">
        <v>1.5953999999999999</v>
      </c>
      <c r="AE25" s="1">
        <v>0.7238</v>
      </c>
      <c r="AF25" s="1">
        <v>0.56820000000000004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0.30199999999999999</v>
      </c>
      <c r="AM25" s="19" t="s">
        <v>73</v>
      </c>
      <c r="AN25" s="1">
        <f t="shared" si="7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43</v>
      </c>
      <c r="C26" s="1">
        <v>1214.153</v>
      </c>
      <c r="D26" s="1">
        <v>2423.1550000000002</v>
      </c>
      <c r="E26" s="1">
        <v>1506.2149999999999</v>
      </c>
      <c r="F26" s="1">
        <v>1365.675</v>
      </c>
      <c r="G26" s="8">
        <v>1</v>
      </c>
      <c r="H26" s="1">
        <v>60</v>
      </c>
      <c r="I26" s="1" t="s">
        <v>44</v>
      </c>
      <c r="J26" s="1"/>
      <c r="K26" s="1">
        <v>1456.9390000000001</v>
      </c>
      <c r="L26" s="1">
        <f t="shared" si="2"/>
        <v>49.27599999999984</v>
      </c>
      <c r="M26" s="1">
        <f t="shared" si="3"/>
        <v>1363.856</v>
      </c>
      <c r="N26" s="1">
        <v>142.35900000000001</v>
      </c>
      <c r="O26" s="23">
        <v>65</v>
      </c>
      <c r="P26" s="22">
        <v>231.54735399999981</v>
      </c>
      <c r="Q26" s="1">
        <v>400</v>
      </c>
      <c r="R26" s="1">
        <v>423.84324800000002</v>
      </c>
      <c r="S26" s="23">
        <v>75</v>
      </c>
      <c r="T26" s="23">
        <v>0</v>
      </c>
      <c r="U26" s="1">
        <v>0</v>
      </c>
      <c r="V26" s="1">
        <f t="shared" si="4"/>
        <v>272.77120000000002</v>
      </c>
      <c r="W26" s="5">
        <f t="shared" si="13"/>
        <v>579.41759800000023</v>
      </c>
      <c r="X26" s="36">
        <f>W26+$X$1*V26</f>
        <v>852.18879800000025</v>
      </c>
      <c r="Y26" s="5"/>
      <c r="Z26" s="1"/>
      <c r="AA26" s="1">
        <f t="shared" si="5"/>
        <v>11.999999999999998</v>
      </c>
      <c r="AB26" s="1">
        <f t="shared" si="6"/>
        <v>8.8758109433840495</v>
      </c>
      <c r="AC26" s="1">
        <v>256.25740000000002</v>
      </c>
      <c r="AD26" s="1">
        <v>304.92320000000001</v>
      </c>
      <c r="AE26" s="1">
        <v>305.27059999999989</v>
      </c>
      <c r="AF26" s="1">
        <v>254.42439999999999</v>
      </c>
      <c r="AG26" s="1">
        <v>228.71799999999999</v>
      </c>
      <c r="AH26" s="1">
        <v>230.6046</v>
      </c>
      <c r="AI26" s="1">
        <v>226.91239999999999</v>
      </c>
      <c r="AJ26" s="1">
        <v>266.96319999999997</v>
      </c>
      <c r="AK26" s="1">
        <v>233.89779999999999</v>
      </c>
      <c r="AL26" s="1">
        <v>260.37360000000001</v>
      </c>
      <c r="AM26" s="1" t="s">
        <v>59</v>
      </c>
      <c r="AN26" s="1">
        <f t="shared" si="7"/>
        <v>852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75</v>
      </c>
      <c r="B27" s="13" t="s">
        <v>43</v>
      </c>
      <c r="C27" s="13"/>
      <c r="D27" s="13"/>
      <c r="E27" s="13"/>
      <c r="F27" s="13"/>
      <c r="G27" s="14">
        <v>0</v>
      </c>
      <c r="H27" s="13">
        <v>30</v>
      </c>
      <c r="I27" s="13" t="s">
        <v>44</v>
      </c>
      <c r="J27" s="13"/>
      <c r="K27" s="13"/>
      <c r="L27" s="13">
        <f t="shared" si="2"/>
        <v>0</v>
      </c>
      <c r="M27" s="13">
        <f t="shared" si="3"/>
        <v>0</v>
      </c>
      <c r="N27" s="13"/>
      <c r="O27" s="28">
        <v>0</v>
      </c>
      <c r="P27" s="32">
        <v>0</v>
      </c>
      <c r="Q27" s="13"/>
      <c r="R27" s="13"/>
      <c r="S27" s="28">
        <v>0</v>
      </c>
      <c r="T27" s="28">
        <v>0</v>
      </c>
      <c r="U27" s="13">
        <v>0</v>
      </c>
      <c r="V27" s="13">
        <f t="shared" si="4"/>
        <v>0</v>
      </c>
      <c r="W27" s="15"/>
      <c r="X27" s="5">
        <f t="shared" si="8"/>
        <v>0</v>
      </c>
      <c r="Y27" s="15"/>
      <c r="Z27" s="13"/>
      <c r="AA27" s="1" t="e">
        <f t="shared" si="5"/>
        <v>#DIV/0!</v>
      </c>
      <c r="AB27" s="13" t="e">
        <f t="shared" si="6"/>
        <v>#DIV/0!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 t="s">
        <v>64</v>
      </c>
      <c r="AN27" s="1">
        <f t="shared" si="7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76</v>
      </c>
      <c r="B28" s="13" t="s">
        <v>43</v>
      </c>
      <c r="C28" s="13"/>
      <c r="D28" s="13"/>
      <c r="E28" s="13"/>
      <c r="F28" s="13"/>
      <c r="G28" s="14">
        <v>0</v>
      </c>
      <c r="H28" s="13">
        <v>30</v>
      </c>
      <c r="I28" s="13" t="s">
        <v>44</v>
      </c>
      <c r="J28" s="13"/>
      <c r="K28" s="13"/>
      <c r="L28" s="13">
        <f t="shared" si="2"/>
        <v>0</v>
      </c>
      <c r="M28" s="13">
        <f t="shared" si="3"/>
        <v>0</v>
      </c>
      <c r="N28" s="13"/>
      <c r="O28" s="28">
        <v>0</v>
      </c>
      <c r="P28" s="32">
        <v>0</v>
      </c>
      <c r="Q28" s="13"/>
      <c r="R28" s="13"/>
      <c r="S28" s="28">
        <v>0</v>
      </c>
      <c r="T28" s="28">
        <v>0</v>
      </c>
      <c r="U28" s="13">
        <v>0</v>
      </c>
      <c r="V28" s="13">
        <f t="shared" si="4"/>
        <v>0</v>
      </c>
      <c r="W28" s="15"/>
      <c r="X28" s="5">
        <f t="shared" si="8"/>
        <v>0</v>
      </c>
      <c r="Y28" s="15"/>
      <c r="Z28" s="13"/>
      <c r="AA28" s="1" t="e">
        <f t="shared" si="5"/>
        <v>#DIV/0!</v>
      </c>
      <c r="AB28" s="13" t="e">
        <f t="shared" si="6"/>
        <v>#DIV/0!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 t="s">
        <v>64</v>
      </c>
      <c r="AN28" s="1">
        <f t="shared" si="7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43</v>
      </c>
      <c r="C29" s="1">
        <v>615.36599999999999</v>
      </c>
      <c r="D29" s="1">
        <v>2815.4090000000001</v>
      </c>
      <c r="E29" s="1">
        <v>1099.874</v>
      </c>
      <c r="F29" s="1">
        <v>1469.556</v>
      </c>
      <c r="G29" s="8">
        <v>1</v>
      </c>
      <c r="H29" s="1">
        <v>30</v>
      </c>
      <c r="I29" s="1" t="s">
        <v>44</v>
      </c>
      <c r="J29" s="1"/>
      <c r="K29" s="1">
        <v>1415.2239999999999</v>
      </c>
      <c r="L29" s="1">
        <f t="shared" si="2"/>
        <v>-315.34999999999991</v>
      </c>
      <c r="M29" s="1">
        <f t="shared" si="3"/>
        <v>1036.5029999999999</v>
      </c>
      <c r="N29" s="1">
        <v>63.371000000000002</v>
      </c>
      <c r="O29" s="23">
        <v>60</v>
      </c>
      <c r="P29" s="22">
        <v>397.54459999999881</v>
      </c>
      <c r="Q29" s="1"/>
      <c r="R29" s="1"/>
      <c r="S29" s="23">
        <v>72</v>
      </c>
      <c r="T29" s="23">
        <v>0</v>
      </c>
      <c r="U29" s="1">
        <v>198.8362000000011</v>
      </c>
      <c r="V29" s="1">
        <f t="shared" si="4"/>
        <v>207.30059999999997</v>
      </c>
      <c r="W29" s="5">
        <f>11*V29-U29-R29-Q29-P29-F29</f>
        <v>214.36979999999994</v>
      </c>
      <c r="X29" s="5">
        <f t="shared" si="8"/>
        <v>214.36979999999994</v>
      </c>
      <c r="Y29" s="5"/>
      <c r="Z29" s="1"/>
      <c r="AA29" s="1">
        <f t="shared" si="5"/>
        <v>11</v>
      </c>
      <c r="AB29" s="1">
        <f t="shared" si="6"/>
        <v>9.9658987962408219</v>
      </c>
      <c r="AC29" s="1">
        <v>216.4478</v>
      </c>
      <c r="AD29" s="1">
        <v>252.77940000000001</v>
      </c>
      <c r="AE29" s="1">
        <v>265.93380000000002</v>
      </c>
      <c r="AF29" s="1">
        <v>208.8518</v>
      </c>
      <c r="AG29" s="1">
        <v>147.73480000000001</v>
      </c>
      <c r="AH29" s="1">
        <v>189.33320000000001</v>
      </c>
      <c r="AI29" s="1">
        <v>181.42699999999999</v>
      </c>
      <c r="AJ29" s="1">
        <v>182.17099999999999</v>
      </c>
      <c r="AK29" s="1">
        <v>169.0746</v>
      </c>
      <c r="AL29" s="1">
        <v>154.4162</v>
      </c>
      <c r="AM29" s="1" t="s">
        <v>78</v>
      </c>
      <c r="AN29" s="1">
        <f t="shared" si="7"/>
        <v>214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79</v>
      </c>
      <c r="B30" s="13" t="s">
        <v>43</v>
      </c>
      <c r="C30" s="13"/>
      <c r="D30" s="13"/>
      <c r="E30" s="13"/>
      <c r="F30" s="13"/>
      <c r="G30" s="14">
        <v>0</v>
      </c>
      <c r="H30" s="13">
        <v>45</v>
      </c>
      <c r="I30" s="13" t="s">
        <v>44</v>
      </c>
      <c r="J30" s="13"/>
      <c r="K30" s="13"/>
      <c r="L30" s="13">
        <f t="shared" si="2"/>
        <v>0</v>
      </c>
      <c r="M30" s="13">
        <f t="shared" si="3"/>
        <v>0</v>
      </c>
      <c r="N30" s="13"/>
      <c r="O30" s="28">
        <v>0</v>
      </c>
      <c r="P30" s="32">
        <v>0</v>
      </c>
      <c r="Q30" s="13"/>
      <c r="R30" s="13"/>
      <c r="S30" s="28">
        <v>0</v>
      </c>
      <c r="T30" s="28">
        <v>0</v>
      </c>
      <c r="U30" s="13">
        <v>0</v>
      </c>
      <c r="V30" s="13">
        <f t="shared" si="4"/>
        <v>0</v>
      </c>
      <c r="W30" s="15"/>
      <c r="X30" s="5">
        <f t="shared" si="8"/>
        <v>0</v>
      </c>
      <c r="Y30" s="15"/>
      <c r="Z30" s="13"/>
      <c r="AA30" s="1" t="e">
        <f t="shared" si="5"/>
        <v>#DIV/0!</v>
      </c>
      <c r="AB30" s="13" t="e">
        <f t="shared" si="6"/>
        <v>#DIV/0!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 t="s">
        <v>64</v>
      </c>
      <c r="AN30" s="1">
        <f t="shared" si="7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80</v>
      </c>
      <c r="B31" s="13" t="s">
        <v>43</v>
      </c>
      <c r="C31" s="13"/>
      <c r="D31" s="13"/>
      <c r="E31" s="13"/>
      <c r="F31" s="13"/>
      <c r="G31" s="14">
        <v>0</v>
      </c>
      <c r="H31" s="13">
        <v>40</v>
      </c>
      <c r="I31" s="13" t="s">
        <v>44</v>
      </c>
      <c r="J31" s="13"/>
      <c r="K31" s="13"/>
      <c r="L31" s="13">
        <f t="shared" si="2"/>
        <v>0</v>
      </c>
      <c r="M31" s="13">
        <f t="shared" si="3"/>
        <v>0</v>
      </c>
      <c r="N31" s="13"/>
      <c r="O31" s="28">
        <v>0</v>
      </c>
      <c r="P31" s="32">
        <v>0</v>
      </c>
      <c r="Q31" s="13"/>
      <c r="R31" s="13"/>
      <c r="S31" s="28">
        <v>0</v>
      </c>
      <c r="T31" s="28">
        <v>0</v>
      </c>
      <c r="U31" s="13">
        <v>0</v>
      </c>
      <c r="V31" s="13">
        <f t="shared" si="4"/>
        <v>0</v>
      </c>
      <c r="W31" s="15"/>
      <c r="X31" s="5">
        <f t="shared" si="8"/>
        <v>0</v>
      </c>
      <c r="Y31" s="15"/>
      <c r="Z31" s="13"/>
      <c r="AA31" s="1" t="e">
        <f t="shared" si="5"/>
        <v>#DIV/0!</v>
      </c>
      <c r="AB31" s="13" t="e">
        <f t="shared" si="6"/>
        <v>#DIV/0!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 t="s">
        <v>64</v>
      </c>
      <c r="AN31" s="1">
        <f t="shared" si="7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81</v>
      </c>
      <c r="B32" s="13" t="s">
        <v>43</v>
      </c>
      <c r="C32" s="13"/>
      <c r="D32" s="13"/>
      <c r="E32" s="13"/>
      <c r="F32" s="13"/>
      <c r="G32" s="14">
        <v>0</v>
      </c>
      <c r="H32" s="13">
        <v>30</v>
      </c>
      <c r="I32" s="13" t="s">
        <v>44</v>
      </c>
      <c r="J32" s="13"/>
      <c r="K32" s="13"/>
      <c r="L32" s="13">
        <f t="shared" si="2"/>
        <v>0</v>
      </c>
      <c r="M32" s="13">
        <f t="shared" si="3"/>
        <v>0</v>
      </c>
      <c r="N32" s="13"/>
      <c r="O32" s="28">
        <v>0</v>
      </c>
      <c r="P32" s="32">
        <v>0</v>
      </c>
      <c r="Q32" s="13"/>
      <c r="R32" s="13"/>
      <c r="S32" s="28">
        <v>0</v>
      </c>
      <c r="T32" s="28">
        <v>0</v>
      </c>
      <c r="U32" s="13">
        <v>0</v>
      </c>
      <c r="V32" s="13">
        <f t="shared" si="4"/>
        <v>0</v>
      </c>
      <c r="W32" s="15"/>
      <c r="X32" s="5">
        <f t="shared" si="8"/>
        <v>0</v>
      </c>
      <c r="Y32" s="15"/>
      <c r="Z32" s="13"/>
      <c r="AA32" s="1" t="e">
        <f t="shared" si="5"/>
        <v>#DIV/0!</v>
      </c>
      <c r="AB32" s="13" t="e">
        <f t="shared" si="6"/>
        <v>#DIV/0!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 t="s">
        <v>64</v>
      </c>
      <c r="AN32" s="1">
        <f t="shared" si="7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82</v>
      </c>
      <c r="B33" s="13" t="s">
        <v>43</v>
      </c>
      <c r="C33" s="13"/>
      <c r="D33" s="13"/>
      <c r="E33" s="13"/>
      <c r="F33" s="13"/>
      <c r="G33" s="14">
        <v>0</v>
      </c>
      <c r="H33" s="13">
        <v>50</v>
      </c>
      <c r="I33" s="13" t="s">
        <v>44</v>
      </c>
      <c r="J33" s="13"/>
      <c r="K33" s="13"/>
      <c r="L33" s="13">
        <f t="shared" si="2"/>
        <v>0</v>
      </c>
      <c r="M33" s="13">
        <f t="shared" si="3"/>
        <v>0</v>
      </c>
      <c r="N33" s="13"/>
      <c r="O33" s="28">
        <v>0</v>
      </c>
      <c r="P33" s="32">
        <v>0</v>
      </c>
      <c r="Q33" s="13"/>
      <c r="R33" s="13"/>
      <c r="S33" s="28">
        <v>0</v>
      </c>
      <c r="T33" s="28">
        <v>0</v>
      </c>
      <c r="U33" s="13">
        <v>0</v>
      </c>
      <c r="V33" s="13">
        <f t="shared" si="4"/>
        <v>0</v>
      </c>
      <c r="W33" s="15"/>
      <c r="X33" s="5">
        <f t="shared" si="8"/>
        <v>0</v>
      </c>
      <c r="Y33" s="15"/>
      <c r="Z33" s="13"/>
      <c r="AA33" s="1" t="e">
        <f t="shared" si="5"/>
        <v>#DIV/0!</v>
      </c>
      <c r="AB33" s="13" t="e">
        <f t="shared" si="6"/>
        <v>#DIV/0!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 t="s">
        <v>64</v>
      </c>
      <c r="AN33" s="1">
        <f t="shared" si="7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>
        <v>8.0579999999999998</v>
      </c>
      <c r="D34" s="1">
        <v>17.812999999999999</v>
      </c>
      <c r="E34" s="1">
        <v>2.7250000000000001</v>
      </c>
      <c r="F34" s="1">
        <v>21.331</v>
      </c>
      <c r="G34" s="8">
        <v>1</v>
      </c>
      <c r="H34" s="1">
        <v>50</v>
      </c>
      <c r="I34" s="1" t="s">
        <v>44</v>
      </c>
      <c r="J34" s="1"/>
      <c r="K34" s="1">
        <v>1.75</v>
      </c>
      <c r="L34" s="1">
        <f t="shared" si="2"/>
        <v>0.97500000000000009</v>
      </c>
      <c r="M34" s="1">
        <f t="shared" si="3"/>
        <v>2.7250000000000001</v>
      </c>
      <c r="N34" s="1"/>
      <c r="O34" s="23">
        <v>0</v>
      </c>
      <c r="P34" s="22">
        <v>4</v>
      </c>
      <c r="Q34" s="1"/>
      <c r="R34" s="1"/>
      <c r="S34" s="23">
        <v>0</v>
      </c>
      <c r="T34" s="23">
        <v>0</v>
      </c>
      <c r="U34" s="1">
        <v>0</v>
      </c>
      <c r="V34" s="1">
        <f t="shared" si="4"/>
        <v>0.54500000000000004</v>
      </c>
      <c r="W34" s="5"/>
      <c r="X34" s="5">
        <f t="shared" si="8"/>
        <v>0</v>
      </c>
      <c r="Y34" s="5"/>
      <c r="Z34" s="1"/>
      <c r="AA34" s="1">
        <f t="shared" si="5"/>
        <v>46.478899082568802</v>
      </c>
      <c r="AB34" s="1">
        <f t="shared" si="6"/>
        <v>46.478899082568802</v>
      </c>
      <c r="AC34" s="1">
        <v>0.182</v>
      </c>
      <c r="AD34" s="1">
        <v>2.3483999999999998</v>
      </c>
      <c r="AE34" s="1">
        <v>2.5301999999999998</v>
      </c>
      <c r="AF34" s="1">
        <v>0.73</v>
      </c>
      <c r="AG34" s="1">
        <v>1.0978000000000001</v>
      </c>
      <c r="AH34" s="1">
        <v>1.2889999999999999</v>
      </c>
      <c r="AI34" s="1">
        <v>0.73940000000000006</v>
      </c>
      <c r="AJ34" s="1">
        <v>0.36759999999999998</v>
      </c>
      <c r="AK34" s="1">
        <v>0.36759999999999998</v>
      </c>
      <c r="AL34" s="1">
        <v>0.18440000000000001</v>
      </c>
      <c r="AM34" s="21" t="s">
        <v>165</v>
      </c>
      <c r="AN34" s="1">
        <f t="shared" si="7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48</v>
      </c>
      <c r="C35" s="1">
        <v>743</v>
      </c>
      <c r="D35" s="1">
        <v>1520</v>
      </c>
      <c r="E35" s="1">
        <v>1081</v>
      </c>
      <c r="F35" s="1">
        <v>1110</v>
      </c>
      <c r="G35" s="8">
        <v>0.4</v>
      </c>
      <c r="H35" s="1">
        <v>45</v>
      </c>
      <c r="I35" s="1" t="s">
        <v>44</v>
      </c>
      <c r="J35" s="1"/>
      <c r="K35" s="1">
        <v>1160</v>
      </c>
      <c r="L35" s="1">
        <f t="shared" si="2"/>
        <v>-79</v>
      </c>
      <c r="M35" s="1">
        <f t="shared" si="3"/>
        <v>865</v>
      </c>
      <c r="N35" s="1">
        <v>216</v>
      </c>
      <c r="O35" s="23">
        <v>208</v>
      </c>
      <c r="P35" s="22">
        <v>1289.8579999999999</v>
      </c>
      <c r="Q35" s="1"/>
      <c r="R35" s="1"/>
      <c r="S35" s="23">
        <v>210</v>
      </c>
      <c r="T35" s="23">
        <v>210</v>
      </c>
      <c r="U35" s="1">
        <v>0</v>
      </c>
      <c r="V35" s="1">
        <f t="shared" si="4"/>
        <v>173</v>
      </c>
      <c r="W35" s="5"/>
      <c r="X35" s="5">
        <f t="shared" si="8"/>
        <v>0</v>
      </c>
      <c r="Y35" s="5"/>
      <c r="Z35" s="1"/>
      <c r="AA35" s="1">
        <f t="shared" si="5"/>
        <v>13.872011560693643</v>
      </c>
      <c r="AB35" s="1">
        <f t="shared" si="6"/>
        <v>13.872011560693643</v>
      </c>
      <c r="AC35" s="1">
        <v>141.80000000000001</v>
      </c>
      <c r="AD35" s="1">
        <v>267.8</v>
      </c>
      <c r="AE35" s="1">
        <v>225.6</v>
      </c>
      <c r="AF35" s="1">
        <v>238.8</v>
      </c>
      <c r="AG35" s="1">
        <v>213.6</v>
      </c>
      <c r="AH35" s="1">
        <v>211.8</v>
      </c>
      <c r="AI35" s="1">
        <v>179</v>
      </c>
      <c r="AJ35" s="1">
        <v>184.2</v>
      </c>
      <c r="AK35" s="1">
        <v>195.2</v>
      </c>
      <c r="AL35" s="1">
        <v>232.4</v>
      </c>
      <c r="AM35" s="22" t="s">
        <v>49</v>
      </c>
      <c r="AN35" s="1">
        <f t="shared" si="7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48</v>
      </c>
      <c r="C36" s="1">
        <v>111</v>
      </c>
      <c r="D36" s="1">
        <v>842</v>
      </c>
      <c r="E36" s="1">
        <v>231</v>
      </c>
      <c r="F36" s="1">
        <v>672</v>
      </c>
      <c r="G36" s="8">
        <v>0.45</v>
      </c>
      <c r="H36" s="1">
        <v>50</v>
      </c>
      <c r="I36" s="1" t="s">
        <v>44</v>
      </c>
      <c r="J36" s="1"/>
      <c r="K36" s="1">
        <v>281</v>
      </c>
      <c r="L36" s="1">
        <f t="shared" si="2"/>
        <v>-50</v>
      </c>
      <c r="M36" s="1">
        <f t="shared" si="3"/>
        <v>231</v>
      </c>
      <c r="N36" s="1"/>
      <c r="O36" s="23">
        <v>0</v>
      </c>
      <c r="P36" s="22">
        <v>0</v>
      </c>
      <c r="Q36" s="1"/>
      <c r="R36" s="1"/>
      <c r="S36" s="23">
        <v>0</v>
      </c>
      <c r="T36" s="23">
        <v>0</v>
      </c>
      <c r="U36" s="1">
        <v>0</v>
      </c>
      <c r="V36" s="1">
        <f t="shared" si="4"/>
        <v>46.2</v>
      </c>
      <c r="W36" s="5"/>
      <c r="X36" s="5">
        <f t="shared" si="8"/>
        <v>0</v>
      </c>
      <c r="Y36" s="5"/>
      <c r="Z36" s="1"/>
      <c r="AA36" s="1">
        <f t="shared" si="5"/>
        <v>14.545454545454545</v>
      </c>
      <c r="AB36" s="1">
        <f t="shared" si="6"/>
        <v>14.545454545454545</v>
      </c>
      <c r="AC36" s="1">
        <v>45</v>
      </c>
      <c r="AD36" s="1">
        <v>47.8</v>
      </c>
      <c r="AE36" s="1">
        <v>86.4</v>
      </c>
      <c r="AF36" s="1">
        <v>85.4</v>
      </c>
      <c r="AG36" s="1">
        <v>49</v>
      </c>
      <c r="AH36" s="1">
        <v>43</v>
      </c>
      <c r="AI36" s="1">
        <v>49.2</v>
      </c>
      <c r="AJ36" s="1">
        <v>115.2</v>
      </c>
      <c r="AK36" s="1">
        <v>144.4</v>
      </c>
      <c r="AL36" s="1">
        <v>65</v>
      </c>
      <c r="AM36" s="1" t="s">
        <v>49</v>
      </c>
      <c r="AN36" s="1">
        <f t="shared" si="7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48</v>
      </c>
      <c r="C37" s="1">
        <v>745</v>
      </c>
      <c r="D37" s="1">
        <v>1434</v>
      </c>
      <c r="E37" s="1">
        <v>874</v>
      </c>
      <c r="F37" s="1">
        <v>748</v>
      </c>
      <c r="G37" s="8">
        <v>0.4</v>
      </c>
      <c r="H37" s="1">
        <v>45</v>
      </c>
      <c r="I37" s="1" t="s">
        <v>44</v>
      </c>
      <c r="J37" s="1"/>
      <c r="K37" s="1">
        <v>987</v>
      </c>
      <c r="L37" s="1">
        <f t="shared" si="2"/>
        <v>-113</v>
      </c>
      <c r="M37" s="1">
        <f t="shared" si="3"/>
        <v>688</v>
      </c>
      <c r="N37" s="1">
        <v>186</v>
      </c>
      <c r="O37" s="23">
        <v>184</v>
      </c>
      <c r="P37" s="22">
        <v>1312.2</v>
      </c>
      <c r="Q37" s="1"/>
      <c r="R37" s="1"/>
      <c r="S37" s="23">
        <v>180</v>
      </c>
      <c r="T37" s="23">
        <v>210</v>
      </c>
      <c r="U37" s="1">
        <v>0</v>
      </c>
      <c r="V37" s="1">
        <f t="shared" si="4"/>
        <v>137.6</v>
      </c>
      <c r="W37" s="5"/>
      <c r="X37" s="5">
        <f t="shared" si="8"/>
        <v>0</v>
      </c>
      <c r="Y37" s="5"/>
      <c r="Z37" s="1"/>
      <c r="AA37" s="1">
        <f t="shared" si="5"/>
        <v>14.972383720930232</v>
      </c>
      <c r="AB37" s="1">
        <f t="shared" si="6"/>
        <v>14.972383720930232</v>
      </c>
      <c r="AC37" s="1">
        <v>126.2</v>
      </c>
      <c r="AD37" s="1">
        <v>221.4</v>
      </c>
      <c r="AE37" s="1">
        <v>165.2</v>
      </c>
      <c r="AF37" s="1">
        <v>188.2</v>
      </c>
      <c r="AG37" s="1">
        <v>176.8</v>
      </c>
      <c r="AH37" s="1">
        <v>175.6</v>
      </c>
      <c r="AI37" s="1">
        <v>146.4</v>
      </c>
      <c r="AJ37" s="1">
        <v>174.8</v>
      </c>
      <c r="AK37" s="1">
        <v>147.4</v>
      </c>
      <c r="AL37" s="1">
        <v>184</v>
      </c>
      <c r="AM37" s="1"/>
      <c r="AN37" s="1">
        <f t="shared" si="7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270.31400000000002</v>
      </c>
      <c r="D38" s="1">
        <v>1023.822</v>
      </c>
      <c r="E38" s="1">
        <v>392.47500000000002</v>
      </c>
      <c r="F38" s="1">
        <v>397.38</v>
      </c>
      <c r="G38" s="8">
        <v>1</v>
      </c>
      <c r="H38" s="1">
        <v>45</v>
      </c>
      <c r="I38" s="1" t="s">
        <v>44</v>
      </c>
      <c r="J38" s="1"/>
      <c r="K38" s="1">
        <v>552.50900000000001</v>
      </c>
      <c r="L38" s="1">
        <f t="shared" ref="L38:L69" si="15">E38-K38</f>
        <v>-160.03399999999999</v>
      </c>
      <c r="M38" s="1">
        <f t="shared" si="3"/>
        <v>383.459</v>
      </c>
      <c r="N38" s="1">
        <v>9.016</v>
      </c>
      <c r="O38" s="23">
        <v>0</v>
      </c>
      <c r="P38" s="22">
        <v>82.060799999999972</v>
      </c>
      <c r="Q38" s="1"/>
      <c r="R38" s="1"/>
      <c r="S38" s="23">
        <v>0</v>
      </c>
      <c r="T38" s="23">
        <v>60</v>
      </c>
      <c r="U38" s="1">
        <v>465.24880000000002</v>
      </c>
      <c r="V38" s="1">
        <f t="shared" si="4"/>
        <v>76.691800000000001</v>
      </c>
      <c r="W38" s="5"/>
      <c r="X38" s="36">
        <f>W38+$X$1*V38</f>
        <v>76.691800000000001</v>
      </c>
      <c r="Y38" s="5"/>
      <c r="Z38" s="1"/>
      <c r="AA38" s="1">
        <f t="shared" si="5"/>
        <v>13.318000099097947</v>
      </c>
      <c r="AB38" s="1">
        <f t="shared" si="6"/>
        <v>12.318000099097947</v>
      </c>
      <c r="AC38" s="1">
        <v>90.000599999999991</v>
      </c>
      <c r="AD38" s="1">
        <v>75.361999999999995</v>
      </c>
      <c r="AE38" s="1">
        <v>78.886200000000002</v>
      </c>
      <c r="AF38" s="1">
        <v>84.255600000000001</v>
      </c>
      <c r="AG38" s="1">
        <v>69.680800000000005</v>
      </c>
      <c r="AH38" s="1">
        <v>67.841800000000006</v>
      </c>
      <c r="AI38" s="1">
        <v>68.645200000000003</v>
      </c>
      <c r="AJ38" s="1">
        <v>92.2624</v>
      </c>
      <c r="AK38" s="1">
        <v>104.89400000000001</v>
      </c>
      <c r="AL38" s="1">
        <v>80.737399999999994</v>
      </c>
      <c r="AM38" s="1"/>
      <c r="AN38" s="1">
        <f t="shared" si="7"/>
        <v>77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48</v>
      </c>
      <c r="C39" s="1">
        <v>233</v>
      </c>
      <c r="D39" s="1">
        <v>2</v>
      </c>
      <c r="E39" s="1">
        <v>235</v>
      </c>
      <c r="F39" s="1"/>
      <c r="G39" s="8">
        <v>0.1</v>
      </c>
      <c r="H39" s="1">
        <v>730</v>
      </c>
      <c r="I39" s="1" t="s">
        <v>44</v>
      </c>
      <c r="J39" s="1"/>
      <c r="K39" s="1">
        <v>248</v>
      </c>
      <c r="L39" s="1">
        <f t="shared" si="15"/>
        <v>-13</v>
      </c>
      <c r="M39" s="1">
        <f t="shared" si="3"/>
        <v>235</v>
      </c>
      <c r="N39" s="1"/>
      <c r="O39" s="23">
        <v>0</v>
      </c>
      <c r="P39" s="22">
        <v>200</v>
      </c>
      <c r="Q39" s="1"/>
      <c r="R39" s="1"/>
      <c r="S39" s="23">
        <v>0</v>
      </c>
      <c r="T39" s="23">
        <v>0</v>
      </c>
      <c r="U39" s="1">
        <v>574</v>
      </c>
      <c r="V39" s="1">
        <f t="shared" si="4"/>
        <v>47</v>
      </c>
      <c r="W39" s="5"/>
      <c r="X39" s="5">
        <f t="shared" si="8"/>
        <v>0</v>
      </c>
      <c r="Y39" s="5"/>
      <c r="Z39" s="1"/>
      <c r="AA39" s="1">
        <f t="shared" si="5"/>
        <v>16.468085106382979</v>
      </c>
      <c r="AB39" s="1">
        <f t="shared" si="6"/>
        <v>16.468085106382979</v>
      </c>
      <c r="AC39" s="1">
        <v>73</v>
      </c>
      <c r="AD39" s="1">
        <v>33.4</v>
      </c>
      <c r="AE39" s="1">
        <v>21</v>
      </c>
      <c r="AF39" s="1">
        <v>20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0.30199999999999999</v>
      </c>
      <c r="AM39" s="1" t="s">
        <v>89</v>
      </c>
      <c r="AN39" s="1">
        <f t="shared" si="7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48</v>
      </c>
      <c r="C40" s="1">
        <v>178</v>
      </c>
      <c r="D40" s="1">
        <v>320</v>
      </c>
      <c r="E40" s="1">
        <v>159</v>
      </c>
      <c r="F40" s="1">
        <v>219</v>
      </c>
      <c r="G40" s="8">
        <v>0.35</v>
      </c>
      <c r="H40" s="1">
        <v>40</v>
      </c>
      <c r="I40" s="1" t="s">
        <v>44</v>
      </c>
      <c r="J40" s="1"/>
      <c r="K40" s="1">
        <v>165</v>
      </c>
      <c r="L40" s="1">
        <f t="shared" si="15"/>
        <v>-6</v>
      </c>
      <c r="M40" s="1">
        <f t="shared" si="3"/>
        <v>159</v>
      </c>
      <c r="N40" s="1"/>
      <c r="O40" s="23">
        <v>0</v>
      </c>
      <c r="P40" s="22">
        <v>57.399999999999977</v>
      </c>
      <c r="Q40" s="1"/>
      <c r="R40" s="1"/>
      <c r="S40" s="23">
        <v>0</v>
      </c>
      <c r="T40" s="23">
        <v>60</v>
      </c>
      <c r="U40" s="1">
        <v>0</v>
      </c>
      <c r="V40" s="1">
        <f t="shared" si="4"/>
        <v>31.8</v>
      </c>
      <c r="W40" s="5">
        <f t="shared" ref="W40:W47" si="16">11*V40-U40-R40-Q40-P40-F40</f>
        <v>73.400000000000034</v>
      </c>
      <c r="X40" s="36">
        <f>W40+$X$1*V40</f>
        <v>105.20000000000003</v>
      </c>
      <c r="Y40" s="5"/>
      <c r="Z40" s="1"/>
      <c r="AA40" s="1">
        <f t="shared" si="5"/>
        <v>12</v>
      </c>
      <c r="AB40" s="1">
        <f t="shared" si="6"/>
        <v>8.6918238993710677</v>
      </c>
      <c r="AC40" s="1">
        <v>32</v>
      </c>
      <c r="AD40" s="1">
        <v>39.4</v>
      </c>
      <c r="AE40" s="1">
        <v>42</v>
      </c>
      <c r="AF40" s="1">
        <v>44.2</v>
      </c>
      <c r="AG40" s="1">
        <v>44</v>
      </c>
      <c r="AH40" s="1">
        <v>41</v>
      </c>
      <c r="AI40" s="1">
        <v>36.4</v>
      </c>
      <c r="AJ40" s="1">
        <v>37</v>
      </c>
      <c r="AK40" s="1">
        <v>42.2</v>
      </c>
      <c r="AL40" s="1">
        <v>45.4</v>
      </c>
      <c r="AM40" s="1"/>
      <c r="AN40" s="1">
        <f t="shared" si="7"/>
        <v>37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43</v>
      </c>
      <c r="C41" s="1">
        <v>33.017000000000003</v>
      </c>
      <c r="D41" s="1">
        <v>9.3879999999999999</v>
      </c>
      <c r="E41" s="1">
        <v>33.249000000000002</v>
      </c>
      <c r="F41" s="1">
        <v>8.4580000000000002</v>
      </c>
      <c r="G41" s="8">
        <v>1</v>
      </c>
      <c r="H41" s="1">
        <v>40</v>
      </c>
      <c r="I41" s="1" t="s">
        <v>44</v>
      </c>
      <c r="J41" s="1"/>
      <c r="K41" s="1">
        <v>42.113</v>
      </c>
      <c r="L41" s="1">
        <f t="shared" si="15"/>
        <v>-8.8639999999999972</v>
      </c>
      <c r="M41" s="1">
        <f t="shared" si="3"/>
        <v>33.249000000000002</v>
      </c>
      <c r="N41" s="1"/>
      <c r="O41" s="23">
        <v>0</v>
      </c>
      <c r="P41" s="22">
        <v>24.564800000000002</v>
      </c>
      <c r="Q41" s="1"/>
      <c r="R41" s="1"/>
      <c r="S41" s="23">
        <v>0</v>
      </c>
      <c r="T41" s="23">
        <v>0</v>
      </c>
      <c r="U41" s="1">
        <v>17.7956</v>
      </c>
      <c r="V41" s="1">
        <f t="shared" si="4"/>
        <v>6.6498000000000008</v>
      </c>
      <c r="W41" s="5">
        <f t="shared" si="16"/>
        <v>22.3294</v>
      </c>
      <c r="X41" s="5">
        <f t="shared" si="8"/>
        <v>22.3294</v>
      </c>
      <c r="Y41" s="5"/>
      <c r="Z41" s="1"/>
      <c r="AA41" s="1">
        <f t="shared" si="5"/>
        <v>11</v>
      </c>
      <c r="AB41" s="1">
        <f t="shared" si="6"/>
        <v>7.6420944990826785</v>
      </c>
      <c r="AC41" s="1">
        <v>6.2594000000000003</v>
      </c>
      <c r="AD41" s="1">
        <v>5.8335999999999997</v>
      </c>
      <c r="AE41" s="1">
        <v>5.0637999999999996</v>
      </c>
      <c r="AF41" s="1">
        <v>4.4527999999999999</v>
      </c>
      <c r="AG41" s="1">
        <v>6.3346</v>
      </c>
      <c r="AH41" s="1">
        <v>6.1943999999999999</v>
      </c>
      <c r="AI41" s="1">
        <v>5.0190000000000001</v>
      </c>
      <c r="AJ41" s="1">
        <v>5.9314</v>
      </c>
      <c r="AK41" s="1">
        <v>3.8675999999999999</v>
      </c>
      <c r="AL41" s="1">
        <v>4.6436000000000002</v>
      </c>
      <c r="AM41" s="1"/>
      <c r="AN41" s="1">
        <f t="shared" si="7"/>
        <v>22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48</v>
      </c>
      <c r="C42" s="1">
        <v>65</v>
      </c>
      <c r="D42" s="1">
        <v>307</v>
      </c>
      <c r="E42" s="1">
        <v>266</v>
      </c>
      <c r="F42" s="1">
        <v>106</v>
      </c>
      <c r="G42" s="8">
        <v>0.4</v>
      </c>
      <c r="H42" s="1">
        <v>40</v>
      </c>
      <c r="I42" s="1" t="s">
        <v>44</v>
      </c>
      <c r="J42" s="1"/>
      <c r="K42" s="1">
        <v>268</v>
      </c>
      <c r="L42" s="1">
        <f t="shared" si="15"/>
        <v>-2</v>
      </c>
      <c r="M42" s="1">
        <f t="shared" si="3"/>
        <v>206</v>
      </c>
      <c r="N42" s="1">
        <v>60</v>
      </c>
      <c r="O42" s="23">
        <v>58</v>
      </c>
      <c r="P42" s="22">
        <v>352.8</v>
      </c>
      <c r="Q42" s="1"/>
      <c r="R42" s="1"/>
      <c r="S42" s="23">
        <v>63</v>
      </c>
      <c r="T42" s="23">
        <v>0</v>
      </c>
      <c r="U42" s="1">
        <v>0</v>
      </c>
      <c r="V42" s="1">
        <f t="shared" si="4"/>
        <v>41.2</v>
      </c>
      <c r="W42" s="5"/>
      <c r="X42" s="36">
        <f>W42+$X$1*V42</f>
        <v>41.2</v>
      </c>
      <c r="Y42" s="5"/>
      <c r="Z42" s="1"/>
      <c r="AA42" s="1">
        <f t="shared" si="5"/>
        <v>12.135922330097086</v>
      </c>
      <c r="AB42" s="1">
        <f t="shared" si="6"/>
        <v>11.135922330097086</v>
      </c>
      <c r="AC42" s="1">
        <v>27</v>
      </c>
      <c r="AD42" s="1">
        <v>56</v>
      </c>
      <c r="AE42" s="1">
        <v>36.200000000000003</v>
      </c>
      <c r="AF42" s="1">
        <v>31</v>
      </c>
      <c r="AG42" s="1">
        <v>27.4</v>
      </c>
      <c r="AH42" s="1">
        <v>35</v>
      </c>
      <c r="AI42" s="1">
        <v>33.4</v>
      </c>
      <c r="AJ42" s="1">
        <v>44.8</v>
      </c>
      <c r="AK42" s="1">
        <v>27.2</v>
      </c>
      <c r="AL42" s="1">
        <v>36.200000000000003</v>
      </c>
      <c r="AM42" s="1"/>
      <c r="AN42" s="1">
        <f t="shared" si="7"/>
        <v>16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48</v>
      </c>
      <c r="C43" s="1">
        <v>200</v>
      </c>
      <c r="D43" s="1">
        <v>565</v>
      </c>
      <c r="E43" s="1">
        <v>440</v>
      </c>
      <c r="F43" s="1">
        <v>332</v>
      </c>
      <c r="G43" s="8">
        <v>0.4</v>
      </c>
      <c r="H43" s="1">
        <v>45</v>
      </c>
      <c r="I43" s="1" t="s">
        <v>44</v>
      </c>
      <c r="J43" s="1"/>
      <c r="K43" s="1">
        <v>441</v>
      </c>
      <c r="L43" s="1">
        <f t="shared" si="15"/>
        <v>-1</v>
      </c>
      <c r="M43" s="1">
        <f t="shared" si="3"/>
        <v>332</v>
      </c>
      <c r="N43" s="1">
        <v>108</v>
      </c>
      <c r="O43" s="23">
        <v>106</v>
      </c>
      <c r="P43" s="22">
        <v>508.39999999999992</v>
      </c>
      <c r="Q43" s="1"/>
      <c r="R43" s="1"/>
      <c r="S43" s="23">
        <v>87</v>
      </c>
      <c r="T43" s="23">
        <v>0</v>
      </c>
      <c r="U43" s="1">
        <v>0</v>
      </c>
      <c r="V43" s="1">
        <f t="shared" si="4"/>
        <v>66.400000000000006</v>
      </c>
      <c r="W43" s="5"/>
      <c r="X43" s="5">
        <f t="shared" si="8"/>
        <v>0</v>
      </c>
      <c r="Y43" s="5"/>
      <c r="Z43" s="1"/>
      <c r="AA43" s="1">
        <f t="shared" si="5"/>
        <v>12.656626506024093</v>
      </c>
      <c r="AB43" s="1">
        <f t="shared" si="6"/>
        <v>12.656626506024093</v>
      </c>
      <c r="AC43" s="1">
        <v>43.6</v>
      </c>
      <c r="AD43" s="1">
        <v>94.8</v>
      </c>
      <c r="AE43" s="1">
        <v>74.400000000000006</v>
      </c>
      <c r="AF43" s="1">
        <v>75.599999999999994</v>
      </c>
      <c r="AG43" s="1">
        <v>68.400000000000006</v>
      </c>
      <c r="AH43" s="1">
        <v>75.400000000000006</v>
      </c>
      <c r="AI43" s="1">
        <v>71</v>
      </c>
      <c r="AJ43" s="1">
        <v>84.8</v>
      </c>
      <c r="AK43" s="1">
        <v>56.6</v>
      </c>
      <c r="AL43" s="1">
        <v>68.599999999999994</v>
      </c>
      <c r="AM43" s="1" t="s">
        <v>49</v>
      </c>
      <c r="AN43" s="1">
        <f t="shared" si="7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78.227000000000004</v>
      </c>
      <c r="D44" s="1">
        <v>35.933999999999997</v>
      </c>
      <c r="E44" s="1">
        <v>72.173000000000002</v>
      </c>
      <c r="F44" s="1">
        <v>39.789000000000001</v>
      </c>
      <c r="G44" s="8">
        <v>1</v>
      </c>
      <c r="H44" s="1">
        <v>40</v>
      </c>
      <c r="I44" s="1" t="s">
        <v>44</v>
      </c>
      <c r="J44" s="1"/>
      <c r="K44" s="1">
        <v>82.299000000000007</v>
      </c>
      <c r="L44" s="1">
        <f t="shared" si="15"/>
        <v>-10.126000000000005</v>
      </c>
      <c r="M44" s="1">
        <f t="shared" si="3"/>
        <v>72.173000000000002</v>
      </c>
      <c r="N44" s="1"/>
      <c r="O44" s="23">
        <v>0</v>
      </c>
      <c r="P44" s="22">
        <v>97.384799999999984</v>
      </c>
      <c r="Q44" s="1"/>
      <c r="R44" s="1"/>
      <c r="S44" s="23">
        <v>0</v>
      </c>
      <c r="T44" s="23">
        <v>40</v>
      </c>
      <c r="U44" s="1">
        <v>4.2632000000000261</v>
      </c>
      <c r="V44" s="1">
        <f t="shared" si="4"/>
        <v>14.4346</v>
      </c>
      <c r="W44" s="5">
        <f t="shared" si="16"/>
        <v>17.343599999999967</v>
      </c>
      <c r="X44" s="36">
        <f t="shared" ref="X44:X48" si="17">W44+$X$1*V44</f>
        <v>31.778199999999966</v>
      </c>
      <c r="Y44" s="5"/>
      <c r="Z44" s="1"/>
      <c r="AA44" s="1">
        <f t="shared" si="5"/>
        <v>11.999999999999998</v>
      </c>
      <c r="AB44" s="1">
        <f t="shared" si="6"/>
        <v>9.7984703420946904</v>
      </c>
      <c r="AC44" s="1">
        <v>16.334</v>
      </c>
      <c r="AD44" s="1">
        <v>18.047999999999998</v>
      </c>
      <c r="AE44" s="1">
        <v>14.3842</v>
      </c>
      <c r="AF44" s="1">
        <v>13.5288</v>
      </c>
      <c r="AG44" s="1">
        <v>17.506599999999999</v>
      </c>
      <c r="AH44" s="1">
        <v>16.439</v>
      </c>
      <c r="AI44" s="1">
        <v>15.675800000000001</v>
      </c>
      <c r="AJ44" s="1">
        <v>10.059200000000001</v>
      </c>
      <c r="AK44" s="1">
        <v>13.523400000000001</v>
      </c>
      <c r="AL44" s="1">
        <v>16.248799999999999</v>
      </c>
      <c r="AM44" s="1"/>
      <c r="AN44" s="1">
        <f t="shared" si="7"/>
        <v>32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48</v>
      </c>
      <c r="C45" s="1">
        <v>70</v>
      </c>
      <c r="D45" s="1">
        <v>752</v>
      </c>
      <c r="E45" s="1">
        <v>536</v>
      </c>
      <c r="F45" s="1">
        <v>262</v>
      </c>
      <c r="G45" s="8">
        <v>0.35</v>
      </c>
      <c r="H45" s="1">
        <v>40</v>
      </c>
      <c r="I45" s="1" t="s">
        <v>44</v>
      </c>
      <c r="J45" s="1"/>
      <c r="K45" s="1">
        <v>571</v>
      </c>
      <c r="L45" s="1">
        <f t="shared" si="15"/>
        <v>-35</v>
      </c>
      <c r="M45" s="1">
        <f t="shared" si="3"/>
        <v>536</v>
      </c>
      <c r="N45" s="1"/>
      <c r="O45" s="23">
        <v>0</v>
      </c>
      <c r="P45" s="22">
        <v>552.20000000000016</v>
      </c>
      <c r="Q45" s="1"/>
      <c r="R45" s="1"/>
      <c r="S45" s="23">
        <v>0</v>
      </c>
      <c r="T45" s="23">
        <v>60</v>
      </c>
      <c r="U45" s="1">
        <v>297.19999999999987</v>
      </c>
      <c r="V45" s="1">
        <f t="shared" si="4"/>
        <v>107.2</v>
      </c>
      <c r="W45" s="5">
        <f t="shared" si="16"/>
        <v>67.800000000000068</v>
      </c>
      <c r="X45" s="36">
        <f t="shared" si="17"/>
        <v>175.00000000000006</v>
      </c>
      <c r="Y45" s="5"/>
      <c r="Z45" s="1"/>
      <c r="AA45" s="1">
        <f t="shared" si="5"/>
        <v>12</v>
      </c>
      <c r="AB45" s="1">
        <f t="shared" si="6"/>
        <v>10.367537313432836</v>
      </c>
      <c r="AC45" s="1">
        <v>120.4</v>
      </c>
      <c r="AD45" s="1">
        <v>117.8</v>
      </c>
      <c r="AE45" s="1">
        <v>97.6</v>
      </c>
      <c r="AF45" s="1">
        <v>91</v>
      </c>
      <c r="AG45" s="1">
        <v>69.599999999999994</v>
      </c>
      <c r="AH45" s="1">
        <v>69.400000000000006</v>
      </c>
      <c r="AI45" s="1">
        <v>65.599999999999994</v>
      </c>
      <c r="AJ45" s="1">
        <v>82.8</v>
      </c>
      <c r="AK45" s="1">
        <v>83.2</v>
      </c>
      <c r="AL45" s="1">
        <v>72</v>
      </c>
      <c r="AM45" s="1" t="s">
        <v>78</v>
      </c>
      <c r="AN45" s="1">
        <f t="shared" si="7"/>
        <v>61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48</v>
      </c>
      <c r="C46" s="1">
        <v>336</v>
      </c>
      <c r="D46" s="1">
        <v>205</v>
      </c>
      <c r="E46" s="1">
        <v>294</v>
      </c>
      <c r="F46" s="1">
        <v>229</v>
      </c>
      <c r="G46" s="8">
        <v>0.4</v>
      </c>
      <c r="H46" s="1">
        <v>40</v>
      </c>
      <c r="I46" s="1" t="s">
        <v>44</v>
      </c>
      <c r="J46" s="1"/>
      <c r="K46" s="1">
        <v>320</v>
      </c>
      <c r="L46" s="1">
        <f t="shared" si="15"/>
        <v>-26</v>
      </c>
      <c r="M46" s="1">
        <f t="shared" si="3"/>
        <v>294</v>
      </c>
      <c r="N46" s="1"/>
      <c r="O46" s="23">
        <v>0</v>
      </c>
      <c r="P46" s="22">
        <v>153.6</v>
      </c>
      <c r="Q46" s="1"/>
      <c r="R46" s="1"/>
      <c r="S46" s="23">
        <v>0</v>
      </c>
      <c r="T46" s="23">
        <v>0</v>
      </c>
      <c r="U46" s="1">
        <v>122.6</v>
      </c>
      <c r="V46" s="1">
        <f t="shared" si="4"/>
        <v>58.8</v>
      </c>
      <c r="W46" s="5">
        <f t="shared" si="16"/>
        <v>141.59999999999991</v>
      </c>
      <c r="X46" s="36">
        <f t="shared" si="17"/>
        <v>200.39999999999992</v>
      </c>
      <c r="Y46" s="5"/>
      <c r="Z46" s="1"/>
      <c r="AA46" s="1">
        <f t="shared" si="5"/>
        <v>11.999999999999998</v>
      </c>
      <c r="AB46" s="1">
        <f t="shared" si="6"/>
        <v>8.591836734693878</v>
      </c>
      <c r="AC46" s="1">
        <v>59.2</v>
      </c>
      <c r="AD46" s="1">
        <v>62.2</v>
      </c>
      <c r="AE46" s="1">
        <v>60.6</v>
      </c>
      <c r="AF46" s="1">
        <v>62.4</v>
      </c>
      <c r="AG46" s="1">
        <v>66.400000000000006</v>
      </c>
      <c r="AH46" s="1">
        <v>72.2</v>
      </c>
      <c r="AI46" s="1">
        <v>72.8</v>
      </c>
      <c r="AJ46" s="1">
        <v>66</v>
      </c>
      <c r="AK46" s="1">
        <v>68.599999999999994</v>
      </c>
      <c r="AL46" s="1">
        <v>74.599999999999994</v>
      </c>
      <c r="AM46" s="1" t="s">
        <v>49</v>
      </c>
      <c r="AN46" s="1">
        <f t="shared" si="7"/>
        <v>80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43</v>
      </c>
      <c r="C47" s="1">
        <v>76.355000000000004</v>
      </c>
      <c r="D47" s="1">
        <v>238.49299999999999</v>
      </c>
      <c r="E47" s="1">
        <v>187.69200000000001</v>
      </c>
      <c r="F47" s="1">
        <v>73.742000000000004</v>
      </c>
      <c r="G47" s="8">
        <v>1</v>
      </c>
      <c r="H47" s="1">
        <v>50</v>
      </c>
      <c r="I47" s="1" t="s">
        <v>44</v>
      </c>
      <c r="J47" s="1"/>
      <c r="K47" s="1">
        <v>249.03800000000001</v>
      </c>
      <c r="L47" s="1">
        <f t="shared" si="15"/>
        <v>-61.346000000000004</v>
      </c>
      <c r="M47" s="1">
        <f t="shared" si="3"/>
        <v>176.93</v>
      </c>
      <c r="N47" s="1">
        <v>10.762</v>
      </c>
      <c r="O47" s="23">
        <v>0</v>
      </c>
      <c r="P47" s="22">
        <v>278.77780000000001</v>
      </c>
      <c r="Q47" s="1"/>
      <c r="R47" s="1"/>
      <c r="S47" s="23">
        <v>0</v>
      </c>
      <c r="T47" s="23">
        <v>0</v>
      </c>
      <c r="U47" s="1">
        <v>0</v>
      </c>
      <c r="V47" s="1">
        <f t="shared" si="4"/>
        <v>35.386000000000003</v>
      </c>
      <c r="W47" s="5">
        <f t="shared" si="16"/>
        <v>36.72620000000002</v>
      </c>
      <c r="X47" s="36">
        <f t="shared" si="17"/>
        <v>72.11220000000003</v>
      </c>
      <c r="Y47" s="5"/>
      <c r="Z47" s="1"/>
      <c r="AA47" s="1">
        <f t="shared" si="5"/>
        <v>12</v>
      </c>
      <c r="AB47" s="1">
        <f t="shared" si="6"/>
        <v>9.9621262646244286</v>
      </c>
      <c r="AC47" s="1">
        <v>33.058399999999999</v>
      </c>
      <c r="AD47" s="1">
        <v>45.860199999999999</v>
      </c>
      <c r="AE47" s="1">
        <v>32.693399999999997</v>
      </c>
      <c r="AF47" s="1">
        <v>18.192799999999998</v>
      </c>
      <c r="AG47" s="1">
        <v>15.429399999999999</v>
      </c>
      <c r="AH47" s="1">
        <v>28.977399999999999</v>
      </c>
      <c r="AI47" s="1">
        <v>33.860999999999997</v>
      </c>
      <c r="AJ47" s="1">
        <v>34.6</v>
      </c>
      <c r="AK47" s="1">
        <v>19.715399999999999</v>
      </c>
      <c r="AL47" s="1">
        <v>22.6966</v>
      </c>
      <c r="AM47" s="1"/>
      <c r="AN47" s="1">
        <f t="shared" si="7"/>
        <v>72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410.86399999999998</v>
      </c>
      <c r="D48" s="1">
        <v>2062.1129999999998</v>
      </c>
      <c r="E48" s="1">
        <v>1096.1279999999999</v>
      </c>
      <c r="F48" s="1">
        <v>740.19500000000005</v>
      </c>
      <c r="G48" s="8">
        <v>1</v>
      </c>
      <c r="H48" s="1">
        <v>50</v>
      </c>
      <c r="I48" s="1" t="s">
        <v>44</v>
      </c>
      <c r="J48" s="1"/>
      <c r="K48" s="1">
        <v>1684.674</v>
      </c>
      <c r="L48" s="1">
        <f t="shared" si="15"/>
        <v>-588.54600000000005</v>
      </c>
      <c r="M48" s="1">
        <f t="shared" si="3"/>
        <v>1009.2919999999999</v>
      </c>
      <c r="N48" s="1">
        <v>86.835999999999999</v>
      </c>
      <c r="O48" s="23">
        <v>0</v>
      </c>
      <c r="P48" s="22">
        <v>210.26079999999959</v>
      </c>
      <c r="Q48" s="1"/>
      <c r="R48" s="1">
        <v>245.152354</v>
      </c>
      <c r="S48" s="23">
        <v>0</v>
      </c>
      <c r="T48" s="23">
        <v>0</v>
      </c>
      <c r="U48" s="1">
        <v>1137.4456459999999</v>
      </c>
      <c r="V48" s="1">
        <f t="shared" si="4"/>
        <v>201.85839999999999</v>
      </c>
      <c r="W48" s="5"/>
      <c r="X48" s="36">
        <f t="shared" si="17"/>
        <v>201.85839999999999</v>
      </c>
      <c r="Y48" s="5"/>
      <c r="Z48" s="1"/>
      <c r="AA48" s="1">
        <f t="shared" si="5"/>
        <v>12.557873241836852</v>
      </c>
      <c r="AB48" s="1">
        <f t="shared" si="6"/>
        <v>11.557873241836852</v>
      </c>
      <c r="AC48" s="1">
        <v>227.624</v>
      </c>
      <c r="AD48" s="1">
        <v>176.36859999999999</v>
      </c>
      <c r="AE48" s="1">
        <v>191.1208</v>
      </c>
      <c r="AF48" s="1">
        <v>162.3288</v>
      </c>
      <c r="AG48" s="1">
        <v>136.67160000000001</v>
      </c>
      <c r="AH48" s="1">
        <v>165.9898</v>
      </c>
      <c r="AI48" s="1">
        <v>159.1568</v>
      </c>
      <c r="AJ48" s="1">
        <v>165.74539999999999</v>
      </c>
      <c r="AK48" s="1">
        <v>183.6978</v>
      </c>
      <c r="AL48" s="1">
        <v>180.4128</v>
      </c>
      <c r="AM48" s="1"/>
      <c r="AN48" s="1">
        <f t="shared" si="7"/>
        <v>202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99</v>
      </c>
      <c r="B49" s="13" t="s">
        <v>43</v>
      </c>
      <c r="C49" s="13"/>
      <c r="D49" s="13"/>
      <c r="E49" s="13"/>
      <c r="F49" s="13"/>
      <c r="G49" s="14">
        <v>0</v>
      </c>
      <c r="H49" s="13">
        <v>40</v>
      </c>
      <c r="I49" s="13" t="s">
        <v>44</v>
      </c>
      <c r="J49" s="13"/>
      <c r="K49" s="13"/>
      <c r="L49" s="13">
        <f t="shared" si="15"/>
        <v>0</v>
      </c>
      <c r="M49" s="13">
        <f t="shared" si="3"/>
        <v>0</v>
      </c>
      <c r="N49" s="13"/>
      <c r="O49" s="28">
        <v>0</v>
      </c>
      <c r="P49" s="32">
        <v>0</v>
      </c>
      <c r="Q49" s="13"/>
      <c r="R49" s="13"/>
      <c r="S49" s="28">
        <v>0</v>
      </c>
      <c r="T49" s="28">
        <v>0</v>
      </c>
      <c r="U49" s="13">
        <v>0</v>
      </c>
      <c r="V49" s="13">
        <f t="shared" si="4"/>
        <v>0</v>
      </c>
      <c r="W49" s="15"/>
      <c r="X49" s="5">
        <f t="shared" si="8"/>
        <v>0</v>
      </c>
      <c r="Y49" s="15"/>
      <c r="Z49" s="13"/>
      <c r="AA49" s="1" t="e">
        <f t="shared" si="5"/>
        <v>#DIV/0!</v>
      </c>
      <c r="AB49" s="13" t="e">
        <f t="shared" si="6"/>
        <v>#DIV/0!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 t="s">
        <v>64</v>
      </c>
      <c r="AN49" s="1">
        <f t="shared" si="7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48</v>
      </c>
      <c r="C50" s="1">
        <v>49</v>
      </c>
      <c r="D50" s="1">
        <v>492</v>
      </c>
      <c r="E50" s="1">
        <v>161</v>
      </c>
      <c r="F50" s="1">
        <v>339</v>
      </c>
      <c r="G50" s="8">
        <v>0.45</v>
      </c>
      <c r="H50" s="1">
        <v>50</v>
      </c>
      <c r="I50" s="1" t="s">
        <v>44</v>
      </c>
      <c r="J50" s="1"/>
      <c r="K50" s="1">
        <v>191</v>
      </c>
      <c r="L50" s="1">
        <f t="shared" si="15"/>
        <v>-30</v>
      </c>
      <c r="M50" s="1">
        <f t="shared" si="3"/>
        <v>161</v>
      </c>
      <c r="N50" s="1"/>
      <c r="O50" s="23">
        <v>0</v>
      </c>
      <c r="P50" s="22">
        <v>0</v>
      </c>
      <c r="Q50" s="1"/>
      <c r="R50" s="1"/>
      <c r="S50" s="23">
        <v>0</v>
      </c>
      <c r="T50" s="23">
        <v>0</v>
      </c>
      <c r="U50" s="1">
        <v>0</v>
      </c>
      <c r="V50" s="1">
        <f t="shared" si="4"/>
        <v>32.200000000000003</v>
      </c>
      <c r="W50" s="5">
        <f t="shared" ref="W50:W65" si="18">11*V50-U50-R50-Q50-P50-F50</f>
        <v>15.200000000000045</v>
      </c>
      <c r="X50" s="36">
        <f>W50+$X$1*V50</f>
        <v>47.400000000000048</v>
      </c>
      <c r="Y50" s="5"/>
      <c r="Z50" s="1"/>
      <c r="AA50" s="1">
        <f t="shared" si="5"/>
        <v>12</v>
      </c>
      <c r="AB50" s="1">
        <f t="shared" si="6"/>
        <v>10.527950310559005</v>
      </c>
      <c r="AC50" s="1">
        <v>32.200000000000003</v>
      </c>
      <c r="AD50" s="1">
        <v>29.6</v>
      </c>
      <c r="AE50" s="1">
        <v>48.6</v>
      </c>
      <c r="AF50" s="1">
        <v>44.8</v>
      </c>
      <c r="AG50" s="1">
        <v>30.8</v>
      </c>
      <c r="AH50" s="1">
        <v>31.2</v>
      </c>
      <c r="AI50" s="1">
        <v>30.4</v>
      </c>
      <c r="AJ50" s="1">
        <v>32.680199999999999</v>
      </c>
      <c r="AK50" s="1">
        <v>31.880199999999999</v>
      </c>
      <c r="AL50" s="1">
        <v>40.200000000000003</v>
      </c>
      <c r="AM50" s="1" t="s">
        <v>49</v>
      </c>
      <c r="AN50" s="1">
        <f t="shared" si="7"/>
        <v>21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48</v>
      </c>
      <c r="C51" s="1">
        <v>-3</v>
      </c>
      <c r="D51" s="1">
        <v>81</v>
      </c>
      <c r="E51" s="1">
        <v>36</v>
      </c>
      <c r="F51" s="1">
        <v>43</v>
      </c>
      <c r="G51" s="8">
        <v>0.4</v>
      </c>
      <c r="H51" s="1">
        <v>40</v>
      </c>
      <c r="I51" s="1" t="s">
        <v>44</v>
      </c>
      <c r="J51" s="1"/>
      <c r="K51" s="1">
        <v>43</v>
      </c>
      <c r="L51" s="1">
        <f t="shared" si="15"/>
        <v>-7</v>
      </c>
      <c r="M51" s="1">
        <f t="shared" si="3"/>
        <v>36</v>
      </c>
      <c r="N51" s="1"/>
      <c r="O51" s="23">
        <v>0</v>
      </c>
      <c r="P51" s="22">
        <v>46</v>
      </c>
      <c r="Q51" s="1"/>
      <c r="R51" s="1"/>
      <c r="S51" s="23">
        <v>0</v>
      </c>
      <c r="T51" s="23">
        <v>0</v>
      </c>
      <c r="U51" s="1">
        <v>0</v>
      </c>
      <c r="V51" s="1">
        <f t="shared" si="4"/>
        <v>7.2</v>
      </c>
      <c r="W51" s="5"/>
      <c r="X51" s="5">
        <f t="shared" si="8"/>
        <v>0</v>
      </c>
      <c r="Y51" s="5"/>
      <c r="Z51" s="1"/>
      <c r="AA51" s="1">
        <f t="shared" si="5"/>
        <v>12.361111111111111</v>
      </c>
      <c r="AB51" s="1">
        <f t="shared" si="6"/>
        <v>12.361111111111111</v>
      </c>
      <c r="AC51" s="1">
        <v>8.6</v>
      </c>
      <c r="AD51" s="1">
        <v>10.8</v>
      </c>
      <c r="AE51" s="1">
        <v>9.8000000000000007</v>
      </c>
      <c r="AF51" s="1">
        <v>8.1999999999999993</v>
      </c>
      <c r="AG51" s="1">
        <v>8</v>
      </c>
      <c r="AH51" s="1">
        <v>7</v>
      </c>
      <c r="AI51" s="1">
        <v>7.6</v>
      </c>
      <c r="AJ51" s="1">
        <v>8.1999999999999993</v>
      </c>
      <c r="AK51" s="1">
        <v>5.2</v>
      </c>
      <c r="AL51" s="1">
        <v>10.6</v>
      </c>
      <c r="AM51" s="1"/>
      <c r="AN51" s="1">
        <f t="shared" si="7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48</v>
      </c>
      <c r="C52" s="1">
        <v>-1</v>
      </c>
      <c r="D52" s="1">
        <v>117</v>
      </c>
      <c r="E52" s="1">
        <v>38</v>
      </c>
      <c r="F52" s="1">
        <v>74</v>
      </c>
      <c r="G52" s="8">
        <v>0.4</v>
      </c>
      <c r="H52" s="1">
        <v>40</v>
      </c>
      <c r="I52" s="1" t="s">
        <v>44</v>
      </c>
      <c r="J52" s="1"/>
      <c r="K52" s="1">
        <v>44</v>
      </c>
      <c r="L52" s="1">
        <f t="shared" si="15"/>
        <v>-6</v>
      </c>
      <c r="M52" s="1">
        <f t="shared" si="3"/>
        <v>38</v>
      </c>
      <c r="N52" s="1"/>
      <c r="O52" s="23">
        <v>0</v>
      </c>
      <c r="P52" s="22">
        <v>0</v>
      </c>
      <c r="Q52" s="1"/>
      <c r="R52" s="1"/>
      <c r="S52" s="23">
        <v>0</v>
      </c>
      <c r="T52" s="23">
        <v>0</v>
      </c>
      <c r="U52" s="1">
        <v>0</v>
      </c>
      <c r="V52" s="1">
        <f t="shared" si="4"/>
        <v>7.6</v>
      </c>
      <c r="W52" s="5">
        <f t="shared" si="18"/>
        <v>9.5999999999999943</v>
      </c>
      <c r="X52" s="5">
        <f t="shared" si="8"/>
        <v>9.5999999999999943</v>
      </c>
      <c r="Y52" s="5"/>
      <c r="Z52" s="1"/>
      <c r="AA52" s="1">
        <f t="shared" si="5"/>
        <v>11</v>
      </c>
      <c r="AB52" s="1">
        <f t="shared" si="6"/>
        <v>9.7368421052631575</v>
      </c>
      <c r="AC52" s="1">
        <v>5.4</v>
      </c>
      <c r="AD52" s="1">
        <v>9</v>
      </c>
      <c r="AE52" s="1">
        <v>11.4</v>
      </c>
      <c r="AF52" s="1">
        <v>9.6</v>
      </c>
      <c r="AG52" s="1">
        <v>7.4</v>
      </c>
      <c r="AH52" s="1">
        <v>7</v>
      </c>
      <c r="AI52" s="1">
        <v>11.2</v>
      </c>
      <c r="AJ52" s="1">
        <v>10.199999999999999</v>
      </c>
      <c r="AK52" s="1">
        <v>4.8</v>
      </c>
      <c r="AL52" s="1">
        <v>9.6</v>
      </c>
      <c r="AM52" s="1" t="s">
        <v>103</v>
      </c>
      <c r="AN52" s="1">
        <f t="shared" si="7"/>
        <v>4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43</v>
      </c>
      <c r="C53" s="1">
        <v>92.045000000000002</v>
      </c>
      <c r="D53" s="1">
        <v>388.048</v>
      </c>
      <c r="E53" s="1">
        <v>375.28</v>
      </c>
      <c r="F53" s="1">
        <v>19.509</v>
      </c>
      <c r="G53" s="8">
        <v>1</v>
      </c>
      <c r="H53" s="1">
        <v>50</v>
      </c>
      <c r="I53" s="1" t="s">
        <v>44</v>
      </c>
      <c r="J53" s="1"/>
      <c r="K53" s="1">
        <v>468.57100000000003</v>
      </c>
      <c r="L53" s="1">
        <f t="shared" si="15"/>
        <v>-93.291000000000054</v>
      </c>
      <c r="M53" s="1">
        <f t="shared" si="3"/>
        <v>289.14400000000001</v>
      </c>
      <c r="N53" s="1">
        <v>86.135999999999996</v>
      </c>
      <c r="O53" s="23">
        <v>0</v>
      </c>
      <c r="P53" s="22">
        <v>135.22800000000001</v>
      </c>
      <c r="Q53" s="1"/>
      <c r="R53" s="1"/>
      <c r="S53" s="23">
        <v>0</v>
      </c>
      <c r="T53" s="23">
        <v>0</v>
      </c>
      <c r="U53" s="1">
        <v>440.91760000000011</v>
      </c>
      <c r="V53" s="1">
        <f t="shared" si="4"/>
        <v>57.828800000000001</v>
      </c>
      <c r="W53" s="5">
        <f t="shared" si="18"/>
        <v>40.462199999999896</v>
      </c>
      <c r="X53" s="36">
        <f t="shared" ref="X53:X55" si="19">W53+$X$1*V53</f>
        <v>98.290999999999897</v>
      </c>
      <c r="Y53" s="5"/>
      <c r="Z53" s="1"/>
      <c r="AA53" s="1">
        <f t="shared" si="5"/>
        <v>12</v>
      </c>
      <c r="AB53" s="1">
        <f t="shared" si="6"/>
        <v>10.300310571894974</v>
      </c>
      <c r="AC53" s="1">
        <v>66.021600000000007</v>
      </c>
      <c r="AD53" s="1">
        <v>45.287400000000012</v>
      </c>
      <c r="AE53" s="1">
        <v>48.144399999999997</v>
      </c>
      <c r="AF53" s="1">
        <v>51.774399999999993</v>
      </c>
      <c r="AG53" s="1">
        <v>41.638399999999997</v>
      </c>
      <c r="AH53" s="1">
        <v>33.216000000000001</v>
      </c>
      <c r="AI53" s="1">
        <v>35.786799999999999</v>
      </c>
      <c r="AJ53" s="1">
        <v>44.694000000000003</v>
      </c>
      <c r="AK53" s="1">
        <v>54.454600000000013</v>
      </c>
      <c r="AL53" s="1">
        <v>44.6708</v>
      </c>
      <c r="AM53" s="1"/>
      <c r="AN53" s="1">
        <f t="shared" si="7"/>
        <v>98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48</v>
      </c>
      <c r="C54" s="1">
        <v>269</v>
      </c>
      <c r="D54" s="1"/>
      <c r="E54" s="1">
        <v>269</v>
      </c>
      <c r="F54" s="1"/>
      <c r="G54" s="8">
        <v>0.1</v>
      </c>
      <c r="H54" s="1">
        <v>730</v>
      </c>
      <c r="I54" s="1" t="s">
        <v>44</v>
      </c>
      <c r="J54" s="1"/>
      <c r="K54" s="1">
        <v>269</v>
      </c>
      <c r="L54" s="1">
        <f t="shared" si="15"/>
        <v>0</v>
      </c>
      <c r="M54" s="1">
        <f t="shared" si="3"/>
        <v>269</v>
      </c>
      <c r="N54" s="1"/>
      <c r="O54" s="23">
        <v>0</v>
      </c>
      <c r="P54" s="22">
        <v>50</v>
      </c>
      <c r="Q54" s="1"/>
      <c r="R54" s="1"/>
      <c r="S54" s="23">
        <v>0</v>
      </c>
      <c r="T54" s="23">
        <v>0</v>
      </c>
      <c r="U54" s="1">
        <v>464</v>
      </c>
      <c r="V54" s="1">
        <f t="shared" si="4"/>
        <v>53.8</v>
      </c>
      <c r="W54" s="5">
        <f t="shared" si="18"/>
        <v>77.799999999999955</v>
      </c>
      <c r="X54" s="36">
        <f t="shared" si="19"/>
        <v>131.59999999999997</v>
      </c>
      <c r="Y54" s="5"/>
      <c r="Z54" s="1"/>
      <c r="AA54" s="1">
        <f t="shared" si="5"/>
        <v>11.999999999999998</v>
      </c>
      <c r="AB54" s="1">
        <f t="shared" si="6"/>
        <v>9.5539033457249083</v>
      </c>
      <c r="AC54" s="1">
        <v>60.6</v>
      </c>
      <c r="AD54" s="1">
        <v>27.8</v>
      </c>
      <c r="AE54" s="1">
        <v>21</v>
      </c>
      <c r="AF54" s="1">
        <v>18.399999999999999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0.30199999999999999</v>
      </c>
      <c r="AM54" s="1" t="s">
        <v>89</v>
      </c>
      <c r="AN54" s="1">
        <f t="shared" si="7"/>
        <v>13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43</v>
      </c>
      <c r="C55" s="1">
        <v>594.99800000000005</v>
      </c>
      <c r="D55" s="1">
        <v>1497.617</v>
      </c>
      <c r="E55" s="1">
        <v>912.64099999999996</v>
      </c>
      <c r="F55" s="1">
        <v>754.00599999999997</v>
      </c>
      <c r="G55" s="8">
        <v>1</v>
      </c>
      <c r="H55" s="1">
        <v>50</v>
      </c>
      <c r="I55" s="1" t="s">
        <v>44</v>
      </c>
      <c r="J55" s="1"/>
      <c r="K55" s="1">
        <v>1302.223</v>
      </c>
      <c r="L55" s="1">
        <f t="shared" si="15"/>
        <v>-389.58199999999999</v>
      </c>
      <c r="M55" s="1">
        <f t="shared" si="3"/>
        <v>912.64099999999996</v>
      </c>
      <c r="N55" s="1"/>
      <c r="O55" s="23">
        <v>0</v>
      </c>
      <c r="P55" s="22">
        <v>194.2795999999997</v>
      </c>
      <c r="Q55" s="1"/>
      <c r="R55" s="1">
        <v>221.88375400000001</v>
      </c>
      <c r="S55" s="23">
        <v>0</v>
      </c>
      <c r="T55" s="23">
        <v>0</v>
      </c>
      <c r="U55" s="1">
        <v>563.56804600000055</v>
      </c>
      <c r="V55" s="1">
        <f t="shared" si="4"/>
        <v>182.5282</v>
      </c>
      <c r="W55" s="5">
        <f t="shared" si="18"/>
        <v>274.0727999999998</v>
      </c>
      <c r="X55" s="36">
        <f t="shared" si="19"/>
        <v>456.60099999999977</v>
      </c>
      <c r="Y55" s="5"/>
      <c r="Z55" s="1"/>
      <c r="AA55" s="1">
        <f t="shared" si="5"/>
        <v>12</v>
      </c>
      <c r="AB55" s="1">
        <f t="shared" si="6"/>
        <v>9.4984632511579044</v>
      </c>
      <c r="AC55" s="1">
        <v>178.96700000000001</v>
      </c>
      <c r="AD55" s="1">
        <v>159.62860000000001</v>
      </c>
      <c r="AE55" s="1">
        <v>172.65100000000001</v>
      </c>
      <c r="AF55" s="1">
        <v>155.28899999999999</v>
      </c>
      <c r="AG55" s="1">
        <v>116.9066</v>
      </c>
      <c r="AH55" s="1">
        <v>140.0376</v>
      </c>
      <c r="AI55" s="1">
        <v>152.10599999999999</v>
      </c>
      <c r="AJ55" s="1">
        <v>144.9606</v>
      </c>
      <c r="AK55" s="1">
        <v>137.3058</v>
      </c>
      <c r="AL55" s="1">
        <v>138.27180000000001</v>
      </c>
      <c r="AM55" s="1"/>
      <c r="AN55" s="1">
        <f t="shared" si="7"/>
        <v>457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43</v>
      </c>
      <c r="C56" s="1">
        <v>159.09200000000001</v>
      </c>
      <c r="D56" s="1">
        <v>10.798</v>
      </c>
      <c r="E56" s="1">
        <v>69.891999999999996</v>
      </c>
      <c r="F56" s="1">
        <v>90.320999999999998</v>
      </c>
      <c r="G56" s="8">
        <v>1</v>
      </c>
      <c r="H56" s="1">
        <v>50</v>
      </c>
      <c r="I56" s="1" t="s">
        <v>44</v>
      </c>
      <c r="J56" s="1"/>
      <c r="K56" s="1">
        <v>78.798000000000002</v>
      </c>
      <c r="L56" s="1">
        <f t="shared" si="15"/>
        <v>-8.9060000000000059</v>
      </c>
      <c r="M56" s="1">
        <f t="shared" si="3"/>
        <v>59.085999999999999</v>
      </c>
      <c r="N56" s="1">
        <v>10.805999999999999</v>
      </c>
      <c r="O56" s="23">
        <v>0</v>
      </c>
      <c r="P56" s="22">
        <v>40.808000000000007</v>
      </c>
      <c r="Q56" s="1"/>
      <c r="R56" s="1"/>
      <c r="S56" s="23">
        <v>0</v>
      </c>
      <c r="T56" s="23">
        <v>50</v>
      </c>
      <c r="U56" s="1">
        <v>63.400799999999997</v>
      </c>
      <c r="V56" s="1">
        <f t="shared" si="4"/>
        <v>11.8172</v>
      </c>
      <c r="W56" s="5"/>
      <c r="X56" s="5">
        <f t="shared" si="8"/>
        <v>0</v>
      </c>
      <c r="Y56" s="5"/>
      <c r="Z56" s="1"/>
      <c r="AA56" s="1">
        <f t="shared" si="5"/>
        <v>16.461581423687509</v>
      </c>
      <c r="AB56" s="1">
        <f t="shared" si="6"/>
        <v>16.461581423687509</v>
      </c>
      <c r="AC56" s="1">
        <v>19.884799999999998</v>
      </c>
      <c r="AD56" s="1">
        <v>14.262</v>
      </c>
      <c r="AE56" s="1">
        <v>5.3932000000000002</v>
      </c>
      <c r="AF56" s="1">
        <v>18.838999999999999</v>
      </c>
      <c r="AG56" s="1">
        <v>21.084599999999998</v>
      </c>
      <c r="AH56" s="1">
        <v>15.9986</v>
      </c>
      <c r="AI56" s="1">
        <v>11.0952</v>
      </c>
      <c r="AJ56" s="1">
        <v>17.181999999999999</v>
      </c>
      <c r="AK56" s="1">
        <v>25.186399999999999</v>
      </c>
      <c r="AL56" s="1">
        <v>4.3163999999999998</v>
      </c>
      <c r="AM56" s="1" t="s">
        <v>108</v>
      </c>
      <c r="AN56" s="1">
        <f t="shared" si="7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48</v>
      </c>
      <c r="C57" s="1">
        <v>265</v>
      </c>
      <c r="D57" s="1"/>
      <c r="E57" s="1">
        <v>264</v>
      </c>
      <c r="F57" s="1">
        <v>1</v>
      </c>
      <c r="G57" s="8">
        <v>0.1</v>
      </c>
      <c r="H57" s="1">
        <v>730</v>
      </c>
      <c r="I57" s="1" t="s">
        <v>44</v>
      </c>
      <c r="J57" s="1"/>
      <c r="K57" s="1">
        <v>272</v>
      </c>
      <c r="L57" s="1">
        <f t="shared" si="15"/>
        <v>-8</v>
      </c>
      <c r="M57" s="1">
        <f t="shared" si="3"/>
        <v>264</v>
      </c>
      <c r="N57" s="1"/>
      <c r="O57" s="23">
        <v>0</v>
      </c>
      <c r="P57" s="22">
        <v>50</v>
      </c>
      <c r="Q57" s="1"/>
      <c r="R57" s="1"/>
      <c r="S57" s="23">
        <v>0</v>
      </c>
      <c r="T57" s="23">
        <v>0</v>
      </c>
      <c r="U57" s="1">
        <v>470</v>
      </c>
      <c r="V57" s="1">
        <f t="shared" si="4"/>
        <v>52.8</v>
      </c>
      <c r="W57" s="5">
        <f t="shared" si="18"/>
        <v>59.799999999999955</v>
      </c>
      <c r="X57" s="36">
        <f>W57+$X$1*V57</f>
        <v>112.59999999999995</v>
      </c>
      <c r="Y57" s="5"/>
      <c r="Z57" s="1"/>
      <c r="AA57" s="1">
        <f t="shared" si="5"/>
        <v>11.999999999999998</v>
      </c>
      <c r="AB57" s="1">
        <f t="shared" si="6"/>
        <v>9.8674242424242422</v>
      </c>
      <c r="AC57" s="1">
        <v>61</v>
      </c>
      <c r="AD57" s="1">
        <v>27.8</v>
      </c>
      <c r="AE57" s="1">
        <v>21</v>
      </c>
      <c r="AF57" s="1">
        <v>19.2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0.30199999999999999</v>
      </c>
      <c r="AM57" s="1" t="s">
        <v>89</v>
      </c>
      <c r="AN57" s="1">
        <f t="shared" si="7"/>
        <v>11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48</v>
      </c>
      <c r="C58" s="1">
        <v>108</v>
      </c>
      <c r="D58" s="1">
        <v>181</v>
      </c>
      <c r="E58" s="1">
        <v>137</v>
      </c>
      <c r="F58" s="1">
        <v>102</v>
      </c>
      <c r="G58" s="8">
        <v>0.4</v>
      </c>
      <c r="H58" s="1">
        <v>50</v>
      </c>
      <c r="I58" s="1" t="s">
        <v>44</v>
      </c>
      <c r="J58" s="1"/>
      <c r="K58" s="1">
        <v>177</v>
      </c>
      <c r="L58" s="1">
        <f t="shared" si="15"/>
        <v>-40</v>
      </c>
      <c r="M58" s="1">
        <f t="shared" si="3"/>
        <v>137</v>
      </c>
      <c r="N58" s="1"/>
      <c r="O58" s="23">
        <v>0</v>
      </c>
      <c r="P58" s="22">
        <v>179.4</v>
      </c>
      <c r="Q58" s="1"/>
      <c r="R58" s="1"/>
      <c r="S58" s="23">
        <v>0</v>
      </c>
      <c r="T58" s="23">
        <v>100</v>
      </c>
      <c r="U58" s="1">
        <v>85.6</v>
      </c>
      <c r="V58" s="1">
        <f t="shared" si="4"/>
        <v>27.4</v>
      </c>
      <c r="W58" s="5"/>
      <c r="X58" s="5">
        <f t="shared" si="8"/>
        <v>0</v>
      </c>
      <c r="Y58" s="5"/>
      <c r="Z58" s="1"/>
      <c r="AA58" s="1">
        <f t="shared" si="5"/>
        <v>13.394160583941607</v>
      </c>
      <c r="AB58" s="1">
        <f t="shared" si="6"/>
        <v>13.394160583941607</v>
      </c>
      <c r="AC58" s="1">
        <v>37</v>
      </c>
      <c r="AD58" s="1">
        <v>32.6</v>
      </c>
      <c r="AE58" s="1">
        <v>29.2</v>
      </c>
      <c r="AF58" s="1">
        <v>34.4</v>
      </c>
      <c r="AG58" s="1">
        <v>30.2</v>
      </c>
      <c r="AH58" s="1">
        <v>17.2</v>
      </c>
      <c r="AI58" s="1">
        <v>18.2</v>
      </c>
      <c r="AJ58" s="1">
        <v>32.799999999999997</v>
      </c>
      <c r="AK58" s="1">
        <v>38</v>
      </c>
      <c r="AL58" s="1">
        <v>16.600000000000001</v>
      </c>
      <c r="AM58" s="1"/>
      <c r="AN58" s="1">
        <f t="shared" si="7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48</v>
      </c>
      <c r="C59" s="1">
        <v>820</v>
      </c>
      <c r="D59" s="1">
        <v>1160</v>
      </c>
      <c r="E59" s="1">
        <v>913</v>
      </c>
      <c r="F59" s="1">
        <v>799</v>
      </c>
      <c r="G59" s="8">
        <v>0.4</v>
      </c>
      <c r="H59" s="1">
        <v>40</v>
      </c>
      <c r="I59" s="1" t="s">
        <v>44</v>
      </c>
      <c r="J59" s="1"/>
      <c r="K59" s="1">
        <v>1189</v>
      </c>
      <c r="L59" s="1">
        <f t="shared" si="15"/>
        <v>-276</v>
      </c>
      <c r="M59" s="1">
        <f t="shared" si="3"/>
        <v>913</v>
      </c>
      <c r="N59" s="1"/>
      <c r="O59" s="23">
        <v>0</v>
      </c>
      <c r="P59" s="22">
        <v>424.8329999999994</v>
      </c>
      <c r="Q59" s="1"/>
      <c r="R59" s="1"/>
      <c r="S59" s="23">
        <v>0</v>
      </c>
      <c r="T59" s="23">
        <v>210</v>
      </c>
      <c r="U59" s="1">
        <v>579.56700000000069</v>
      </c>
      <c r="V59" s="1">
        <f t="shared" si="4"/>
        <v>182.6</v>
      </c>
      <c r="W59" s="5">
        <f t="shared" si="18"/>
        <v>205.19999999999982</v>
      </c>
      <c r="X59" s="36">
        <f t="shared" ref="X59:X60" si="20">W59+$X$1*V59</f>
        <v>387.79999999999984</v>
      </c>
      <c r="Y59" s="5"/>
      <c r="Z59" s="1"/>
      <c r="AA59" s="1">
        <f t="shared" si="5"/>
        <v>12</v>
      </c>
      <c r="AB59" s="1">
        <f t="shared" si="6"/>
        <v>9.8762322015334068</v>
      </c>
      <c r="AC59" s="1">
        <v>192.4</v>
      </c>
      <c r="AD59" s="1">
        <v>188.6</v>
      </c>
      <c r="AE59" s="1">
        <v>189.6</v>
      </c>
      <c r="AF59" s="1">
        <v>193.8</v>
      </c>
      <c r="AG59" s="1">
        <v>189.2</v>
      </c>
      <c r="AH59" s="1">
        <v>167.4</v>
      </c>
      <c r="AI59" s="1">
        <v>154.80000000000001</v>
      </c>
      <c r="AJ59" s="1">
        <v>193</v>
      </c>
      <c r="AK59" s="1">
        <v>222.4</v>
      </c>
      <c r="AL59" s="1">
        <v>177.8</v>
      </c>
      <c r="AM59" s="1"/>
      <c r="AN59" s="1">
        <f t="shared" si="7"/>
        <v>155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48</v>
      </c>
      <c r="C60" s="1">
        <v>413</v>
      </c>
      <c r="D60" s="1">
        <v>902</v>
      </c>
      <c r="E60" s="1">
        <v>601</v>
      </c>
      <c r="F60" s="1">
        <v>585</v>
      </c>
      <c r="G60" s="8">
        <v>0.4</v>
      </c>
      <c r="H60" s="1">
        <v>40</v>
      </c>
      <c r="I60" s="1" t="s">
        <v>44</v>
      </c>
      <c r="J60" s="1"/>
      <c r="K60" s="1">
        <v>735</v>
      </c>
      <c r="L60" s="1">
        <f t="shared" si="15"/>
        <v>-134</v>
      </c>
      <c r="M60" s="1">
        <f t="shared" si="3"/>
        <v>601</v>
      </c>
      <c r="N60" s="1"/>
      <c r="O60" s="23">
        <v>0</v>
      </c>
      <c r="P60" s="22">
        <v>199.20000000000019</v>
      </c>
      <c r="Q60" s="1"/>
      <c r="R60" s="1"/>
      <c r="S60" s="23">
        <v>0</v>
      </c>
      <c r="T60" s="23">
        <v>210</v>
      </c>
      <c r="U60" s="1">
        <v>374.19999999999982</v>
      </c>
      <c r="V60" s="1">
        <f t="shared" si="4"/>
        <v>120.2</v>
      </c>
      <c r="W60" s="5">
        <f t="shared" si="18"/>
        <v>163.80000000000007</v>
      </c>
      <c r="X60" s="36">
        <f t="shared" si="20"/>
        <v>284.00000000000006</v>
      </c>
      <c r="Y60" s="5"/>
      <c r="Z60" s="1"/>
      <c r="AA60" s="1">
        <f t="shared" si="5"/>
        <v>12</v>
      </c>
      <c r="AB60" s="1">
        <f t="shared" si="6"/>
        <v>9.6372712146422632</v>
      </c>
      <c r="AC60" s="1">
        <v>124.4</v>
      </c>
      <c r="AD60" s="1">
        <v>122.8</v>
      </c>
      <c r="AE60" s="1">
        <v>127.6</v>
      </c>
      <c r="AF60" s="1">
        <v>123.4</v>
      </c>
      <c r="AG60" s="1">
        <v>116.6</v>
      </c>
      <c r="AH60" s="1">
        <v>120.6</v>
      </c>
      <c r="AI60" s="1">
        <v>126</v>
      </c>
      <c r="AJ60" s="1">
        <v>119.8</v>
      </c>
      <c r="AK60" s="1">
        <v>139.19999999999999</v>
      </c>
      <c r="AL60" s="1">
        <v>148.19999999999999</v>
      </c>
      <c r="AM60" s="1"/>
      <c r="AN60" s="1">
        <f t="shared" si="7"/>
        <v>114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43</v>
      </c>
      <c r="C61" s="1">
        <v>82.034000000000006</v>
      </c>
      <c r="D61" s="1">
        <v>1483.104</v>
      </c>
      <c r="E61" s="1">
        <v>444.68700000000001</v>
      </c>
      <c r="F61" s="1">
        <v>807.67700000000002</v>
      </c>
      <c r="G61" s="8">
        <v>1</v>
      </c>
      <c r="H61" s="1">
        <v>40</v>
      </c>
      <c r="I61" s="1" t="s">
        <v>44</v>
      </c>
      <c r="J61" s="1"/>
      <c r="K61" s="1">
        <v>669.96400000000006</v>
      </c>
      <c r="L61" s="1">
        <f t="shared" si="15"/>
        <v>-225.27700000000004</v>
      </c>
      <c r="M61" s="1">
        <f t="shared" si="3"/>
        <v>444.68700000000001</v>
      </c>
      <c r="N61" s="1"/>
      <c r="O61" s="23">
        <v>0</v>
      </c>
      <c r="P61" s="22">
        <v>472.14060000000012</v>
      </c>
      <c r="Q61" s="1"/>
      <c r="R61" s="1"/>
      <c r="S61" s="23">
        <v>0</v>
      </c>
      <c r="T61" s="23">
        <v>40</v>
      </c>
      <c r="U61" s="1">
        <v>32.713999999999707</v>
      </c>
      <c r="V61" s="1">
        <f t="shared" si="4"/>
        <v>88.937399999999997</v>
      </c>
      <c r="W61" s="5"/>
      <c r="X61" s="5">
        <f t="shared" si="8"/>
        <v>0</v>
      </c>
      <c r="Y61" s="5"/>
      <c r="Z61" s="1"/>
      <c r="AA61" s="1">
        <f t="shared" si="5"/>
        <v>14.757926361688106</v>
      </c>
      <c r="AB61" s="1">
        <f t="shared" si="6"/>
        <v>14.757926361688106</v>
      </c>
      <c r="AC61" s="1">
        <v>126.9456</v>
      </c>
      <c r="AD61" s="1">
        <v>148.119</v>
      </c>
      <c r="AE61" s="1">
        <v>137.6704</v>
      </c>
      <c r="AF61" s="1">
        <v>104.376</v>
      </c>
      <c r="AG61" s="1">
        <v>96.97760000000001</v>
      </c>
      <c r="AH61" s="1">
        <v>74.600200000000001</v>
      </c>
      <c r="AI61" s="1">
        <v>72.292000000000002</v>
      </c>
      <c r="AJ61" s="1">
        <v>133.35140000000001</v>
      </c>
      <c r="AK61" s="1">
        <v>122.0354</v>
      </c>
      <c r="AL61" s="1">
        <v>88.660600000000002</v>
      </c>
      <c r="AM61" s="1"/>
      <c r="AN61" s="1">
        <f t="shared" si="7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43</v>
      </c>
      <c r="C62" s="1">
        <v>192.49700000000001</v>
      </c>
      <c r="D62" s="1">
        <v>1106.414</v>
      </c>
      <c r="E62" s="1">
        <v>425.435</v>
      </c>
      <c r="F62" s="1">
        <v>568.05499999999995</v>
      </c>
      <c r="G62" s="8">
        <v>1</v>
      </c>
      <c r="H62" s="1">
        <v>40</v>
      </c>
      <c r="I62" s="1" t="s">
        <v>44</v>
      </c>
      <c r="J62" s="1"/>
      <c r="K62" s="1">
        <v>648.78899999999999</v>
      </c>
      <c r="L62" s="1">
        <f t="shared" si="15"/>
        <v>-223.35399999999998</v>
      </c>
      <c r="M62" s="1">
        <f t="shared" si="3"/>
        <v>425.435</v>
      </c>
      <c r="N62" s="1"/>
      <c r="O62" s="23">
        <v>0</v>
      </c>
      <c r="P62" s="22">
        <v>60.691000000000088</v>
      </c>
      <c r="Q62" s="1"/>
      <c r="R62" s="1"/>
      <c r="S62" s="23">
        <v>0</v>
      </c>
      <c r="T62" s="23">
        <v>40</v>
      </c>
      <c r="U62" s="1">
        <v>410.11340000000001</v>
      </c>
      <c r="V62" s="1">
        <f t="shared" si="4"/>
        <v>85.087000000000003</v>
      </c>
      <c r="W62" s="5"/>
      <c r="X62" s="36">
        <f t="shared" ref="X62:X63" si="21">W62+$X$1*V62</f>
        <v>85.087000000000003</v>
      </c>
      <c r="Y62" s="5"/>
      <c r="Z62" s="1"/>
      <c r="AA62" s="1">
        <f t="shared" si="5"/>
        <v>13.209378635984345</v>
      </c>
      <c r="AB62" s="1">
        <f t="shared" si="6"/>
        <v>12.209378635984345</v>
      </c>
      <c r="AC62" s="1">
        <v>100.7384</v>
      </c>
      <c r="AD62" s="1">
        <v>90.174400000000006</v>
      </c>
      <c r="AE62" s="1">
        <v>102.94540000000001</v>
      </c>
      <c r="AF62" s="1">
        <v>90.333200000000005</v>
      </c>
      <c r="AG62" s="1">
        <v>66.00739999999999</v>
      </c>
      <c r="AH62" s="1">
        <v>96.474000000000004</v>
      </c>
      <c r="AI62" s="1">
        <v>91.595600000000005</v>
      </c>
      <c r="AJ62" s="1">
        <v>81.678599999999989</v>
      </c>
      <c r="AK62" s="1">
        <v>99.057600000000008</v>
      </c>
      <c r="AL62" s="1">
        <v>80.967200000000005</v>
      </c>
      <c r="AM62" s="1"/>
      <c r="AN62" s="1">
        <f t="shared" si="7"/>
        <v>85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43</v>
      </c>
      <c r="C63" s="1">
        <v>515.71299999999997</v>
      </c>
      <c r="D63" s="1">
        <v>1774.499</v>
      </c>
      <c r="E63" s="1">
        <v>646.72400000000005</v>
      </c>
      <c r="F63" s="1">
        <v>1156.673</v>
      </c>
      <c r="G63" s="8">
        <v>1</v>
      </c>
      <c r="H63" s="1">
        <v>40</v>
      </c>
      <c r="I63" s="1" t="s">
        <v>44</v>
      </c>
      <c r="J63" s="1"/>
      <c r="K63" s="1">
        <v>1042.4580000000001</v>
      </c>
      <c r="L63" s="1">
        <f t="shared" si="15"/>
        <v>-395.73400000000004</v>
      </c>
      <c r="M63" s="1">
        <f t="shared" si="3"/>
        <v>646.72400000000005</v>
      </c>
      <c r="N63" s="1"/>
      <c r="O63" s="23">
        <v>0</v>
      </c>
      <c r="P63" s="22">
        <v>0</v>
      </c>
      <c r="Q63" s="1"/>
      <c r="R63" s="1"/>
      <c r="S63" s="23">
        <v>0</v>
      </c>
      <c r="T63" s="23">
        <v>80</v>
      </c>
      <c r="U63" s="1">
        <v>253.64680000000001</v>
      </c>
      <c r="V63" s="1">
        <f t="shared" si="4"/>
        <v>129.34480000000002</v>
      </c>
      <c r="W63" s="5">
        <f t="shared" si="18"/>
        <v>12.473000000000184</v>
      </c>
      <c r="X63" s="36">
        <f t="shared" si="21"/>
        <v>141.8178000000002</v>
      </c>
      <c r="Y63" s="5"/>
      <c r="Z63" s="1"/>
      <c r="AA63" s="1">
        <f t="shared" si="5"/>
        <v>12</v>
      </c>
      <c r="AB63" s="1">
        <f t="shared" si="6"/>
        <v>10.903567828006999</v>
      </c>
      <c r="AC63" s="1">
        <v>137.9058</v>
      </c>
      <c r="AD63" s="1">
        <v>100.72539999999999</v>
      </c>
      <c r="AE63" s="1">
        <v>176.3314</v>
      </c>
      <c r="AF63" s="1">
        <v>147.04400000000001</v>
      </c>
      <c r="AG63" s="1">
        <v>101.1532</v>
      </c>
      <c r="AH63" s="1">
        <v>108.76779999999999</v>
      </c>
      <c r="AI63" s="1">
        <v>128.03380000000001</v>
      </c>
      <c r="AJ63" s="1">
        <v>121.2882</v>
      </c>
      <c r="AK63" s="1">
        <v>118.90940000000001</v>
      </c>
      <c r="AL63" s="1">
        <v>94.152999999999992</v>
      </c>
      <c r="AM63" s="1"/>
      <c r="AN63" s="1">
        <f t="shared" si="7"/>
        <v>142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31.952999999999999</v>
      </c>
      <c r="D64" s="1">
        <v>23.53</v>
      </c>
      <c r="E64" s="1">
        <v>47.393999999999998</v>
      </c>
      <c r="F64" s="1">
        <v>8.952</v>
      </c>
      <c r="G64" s="8">
        <v>1</v>
      </c>
      <c r="H64" s="1">
        <v>30</v>
      </c>
      <c r="I64" s="1" t="s">
        <v>44</v>
      </c>
      <c r="J64" s="1"/>
      <c r="K64" s="1">
        <v>49.6</v>
      </c>
      <c r="L64" s="1">
        <f t="shared" si="15"/>
        <v>-2.2060000000000031</v>
      </c>
      <c r="M64" s="1">
        <f t="shared" si="3"/>
        <v>47.393999999999998</v>
      </c>
      <c r="N64" s="1"/>
      <c r="O64" s="23">
        <v>0</v>
      </c>
      <c r="P64" s="22">
        <v>53.215599999999988</v>
      </c>
      <c r="Q64" s="1"/>
      <c r="R64" s="1"/>
      <c r="S64" s="23">
        <v>0</v>
      </c>
      <c r="T64" s="23">
        <v>0</v>
      </c>
      <c r="U64" s="1">
        <v>25.444600000000001</v>
      </c>
      <c r="V64" s="1">
        <f t="shared" si="4"/>
        <v>9.4787999999999997</v>
      </c>
      <c r="W64" s="5">
        <f t="shared" si="18"/>
        <v>16.654599999999995</v>
      </c>
      <c r="X64" s="5">
        <f t="shared" si="8"/>
        <v>16.654599999999995</v>
      </c>
      <c r="Y64" s="5"/>
      <c r="Z64" s="1"/>
      <c r="AA64" s="1">
        <f t="shared" si="5"/>
        <v>11</v>
      </c>
      <c r="AB64" s="1">
        <f t="shared" si="6"/>
        <v>9.2429632442925254</v>
      </c>
      <c r="AC64" s="1">
        <v>10.0122</v>
      </c>
      <c r="AD64" s="1">
        <v>9.3536000000000001</v>
      </c>
      <c r="AE64" s="1">
        <v>7.0510000000000002</v>
      </c>
      <c r="AF64" s="1">
        <v>7.3268000000000004</v>
      </c>
      <c r="AG64" s="1">
        <v>8.8968000000000007</v>
      </c>
      <c r="AH64" s="1">
        <v>8.5684000000000005</v>
      </c>
      <c r="AI64" s="1">
        <v>9.0475999999999992</v>
      </c>
      <c r="AJ64" s="1">
        <v>7.5242000000000004</v>
      </c>
      <c r="AK64" s="1">
        <v>7.4054000000000002</v>
      </c>
      <c r="AL64" s="1">
        <v>9.1481999999999992</v>
      </c>
      <c r="AM64" s="1"/>
      <c r="AN64" s="1">
        <f t="shared" si="7"/>
        <v>17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48</v>
      </c>
      <c r="C65" s="1">
        <v>114</v>
      </c>
      <c r="D65" s="1"/>
      <c r="E65" s="1">
        <v>75</v>
      </c>
      <c r="F65" s="1">
        <v>39</v>
      </c>
      <c r="G65" s="8">
        <v>0.6</v>
      </c>
      <c r="H65" s="1">
        <v>60</v>
      </c>
      <c r="I65" s="1" t="s">
        <v>44</v>
      </c>
      <c r="J65" s="1"/>
      <c r="K65" s="1">
        <v>75</v>
      </c>
      <c r="L65" s="1">
        <f t="shared" si="15"/>
        <v>0</v>
      </c>
      <c r="M65" s="1">
        <f t="shared" si="3"/>
        <v>75</v>
      </c>
      <c r="N65" s="1"/>
      <c r="O65" s="23">
        <v>0</v>
      </c>
      <c r="P65" s="22">
        <v>101.6</v>
      </c>
      <c r="Q65" s="1"/>
      <c r="R65" s="1"/>
      <c r="S65" s="23">
        <v>0</v>
      </c>
      <c r="T65" s="23">
        <v>0</v>
      </c>
      <c r="U65" s="1">
        <v>0</v>
      </c>
      <c r="V65" s="1">
        <f t="shared" si="4"/>
        <v>15</v>
      </c>
      <c r="W65" s="5">
        <f t="shared" si="18"/>
        <v>24.400000000000006</v>
      </c>
      <c r="X65" s="36">
        <f>W65+$X$1*V65</f>
        <v>39.400000000000006</v>
      </c>
      <c r="Y65" s="5"/>
      <c r="Z65" s="1"/>
      <c r="AA65" s="1">
        <f t="shared" si="5"/>
        <v>12</v>
      </c>
      <c r="AB65" s="1">
        <f t="shared" si="6"/>
        <v>9.3733333333333331</v>
      </c>
      <c r="AC65" s="1">
        <v>17.2</v>
      </c>
      <c r="AD65" s="1">
        <v>19.600000000000001</v>
      </c>
      <c r="AE65" s="1">
        <v>14.2</v>
      </c>
      <c r="AF65" s="1">
        <v>13.2</v>
      </c>
      <c r="AG65" s="1">
        <v>19</v>
      </c>
      <c r="AH65" s="1">
        <v>25.4</v>
      </c>
      <c r="AI65" s="1">
        <v>18.2</v>
      </c>
      <c r="AJ65" s="1">
        <v>18.600000000000001</v>
      </c>
      <c r="AK65" s="1">
        <v>16.2</v>
      </c>
      <c r="AL65" s="1">
        <v>16.600000000000001</v>
      </c>
      <c r="AM65" s="1" t="s">
        <v>49</v>
      </c>
      <c r="AN65" s="1">
        <f t="shared" si="7"/>
        <v>24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118</v>
      </c>
      <c r="B66" s="13" t="s">
        <v>48</v>
      </c>
      <c r="C66" s="13"/>
      <c r="D66" s="13"/>
      <c r="E66" s="13"/>
      <c r="F66" s="13"/>
      <c r="G66" s="14">
        <v>0</v>
      </c>
      <c r="H66" s="13">
        <v>50</v>
      </c>
      <c r="I66" s="13" t="s">
        <v>44</v>
      </c>
      <c r="J66" s="13"/>
      <c r="K66" s="13"/>
      <c r="L66" s="13">
        <f t="shared" si="15"/>
        <v>0</v>
      </c>
      <c r="M66" s="13">
        <f t="shared" si="3"/>
        <v>0</v>
      </c>
      <c r="N66" s="13"/>
      <c r="O66" s="28">
        <v>0</v>
      </c>
      <c r="P66" s="32">
        <v>0</v>
      </c>
      <c r="Q66" s="13"/>
      <c r="R66" s="13"/>
      <c r="S66" s="28">
        <v>0</v>
      </c>
      <c r="T66" s="28">
        <v>0</v>
      </c>
      <c r="U66" s="13">
        <v>0</v>
      </c>
      <c r="V66" s="13">
        <f t="shared" si="4"/>
        <v>0</v>
      </c>
      <c r="W66" s="15"/>
      <c r="X66" s="5">
        <f t="shared" si="8"/>
        <v>0</v>
      </c>
      <c r="Y66" s="15"/>
      <c r="Z66" s="13"/>
      <c r="AA66" s="1" t="e">
        <f t="shared" si="5"/>
        <v>#DIV/0!</v>
      </c>
      <c r="AB66" s="13" t="e">
        <f t="shared" si="6"/>
        <v>#DIV/0!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 t="s">
        <v>64</v>
      </c>
      <c r="AN66" s="1">
        <f t="shared" si="7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119</v>
      </c>
      <c r="B67" s="13" t="s">
        <v>48</v>
      </c>
      <c r="C67" s="13"/>
      <c r="D67" s="13"/>
      <c r="E67" s="13"/>
      <c r="F67" s="13"/>
      <c r="G67" s="14">
        <v>0</v>
      </c>
      <c r="H67" s="13">
        <v>50</v>
      </c>
      <c r="I67" s="13" t="s">
        <v>44</v>
      </c>
      <c r="J67" s="13"/>
      <c r="K67" s="13"/>
      <c r="L67" s="13">
        <f t="shared" si="15"/>
        <v>0</v>
      </c>
      <c r="M67" s="13">
        <f t="shared" si="3"/>
        <v>0</v>
      </c>
      <c r="N67" s="13"/>
      <c r="O67" s="28">
        <v>0</v>
      </c>
      <c r="P67" s="32">
        <v>0</v>
      </c>
      <c r="Q67" s="13"/>
      <c r="R67" s="13"/>
      <c r="S67" s="28">
        <v>0</v>
      </c>
      <c r="T67" s="28">
        <v>0</v>
      </c>
      <c r="U67" s="13">
        <v>0</v>
      </c>
      <c r="V67" s="13">
        <f t="shared" si="4"/>
        <v>0</v>
      </c>
      <c r="W67" s="15"/>
      <c r="X67" s="5">
        <f t="shared" si="8"/>
        <v>0</v>
      </c>
      <c r="Y67" s="15"/>
      <c r="Z67" s="13"/>
      <c r="AA67" s="1" t="e">
        <f t="shared" si="5"/>
        <v>#DIV/0!</v>
      </c>
      <c r="AB67" s="13" t="e">
        <f t="shared" si="6"/>
        <v>#DIV/0!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 t="s">
        <v>64</v>
      </c>
      <c r="AN67" s="1">
        <f t="shared" si="7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120</v>
      </c>
      <c r="B68" s="13" t="s">
        <v>48</v>
      </c>
      <c r="C68" s="13"/>
      <c r="D68" s="13"/>
      <c r="E68" s="13"/>
      <c r="F68" s="13"/>
      <c r="G68" s="14">
        <v>0</v>
      </c>
      <c r="H68" s="13">
        <v>30</v>
      </c>
      <c r="I68" s="13" t="s">
        <v>44</v>
      </c>
      <c r="J68" s="13"/>
      <c r="K68" s="13">
        <v>24</v>
      </c>
      <c r="L68" s="13">
        <f t="shared" si="15"/>
        <v>-24</v>
      </c>
      <c r="M68" s="13">
        <f t="shared" si="3"/>
        <v>0</v>
      </c>
      <c r="N68" s="13"/>
      <c r="O68" s="28">
        <v>0</v>
      </c>
      <c r="P68" s="32">
        <v>0</v>
      </c>
      <c r="Q68" s="13"/>
      <c r="R68" s="13"/>
      <c r="S68" s="28">
        <v>0</v>
      </c>
      <c r="T68" s="28">
        <v>0</v>
      </c>
      <c r="U68" s="13">
        <v>0</v>
      </c>
      <c r="V68" s="13">
        <f t="shared" si="4"/>
        <v>0</v>
      </c>
      <c r="W68" s="15"/>
      <c r="X68" s="5">
        <f t="shared" si="8"/>
        <v>0</v>
      </c>
      <c r="Y68" s="15"/>
      <c r="Z68" s="13"/>
      <c r="AA68" s="1" t="e">
        <f t="shared" si="5"/>
        <v>#DIV/0!</v>
      </c>
      <c r="AB68" s="13" t="e">
        <f t="shared" si="6"/>
        <v>#DIV/0!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 t="s">
        <v>64</v>
      </c>
      <c r="AN68" s="1">
        <f t="shared" si="7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48</v>
      </c>
      <c r="C69" s="1">
        <v>153</v>
      </c>
      <c r="D69" s="1"/>
      <c r="E69" s="1">
        <v>56</v>
      </c>
      <c r="F69" s="1">
        <v>97</v>
      </c>
      <c r="G69" s="8">
        <v>0.6</v>
      </c>
      <c r="H69" s="1">
        <v>55</v>
      </c>
      <c r="I69" s="1" t="s">
        <v>44</v>
      </c>
      <c r="J69" s="1"/>
      <c r="K69" s="1">
        <v>56</v>
      </c>
      <c r="L69" s="1">
        <f t="shared" si="15"/>
        <v>0</v>
      </c>
      <c r="M69" s="1">
        <f t="shared" si="3"/>
        <v>56</v>
      </c>
      <c r="N69" s="1"/>
      <c r="O69" s="23">
        <v>0</v>
      </c>
      <c r="P69" s="22">
        <v>0</v>
      </c>
      <c r="Q69" s="1"/>
      <c r="R69" s="1"/>
      <c r="S69" s="23">
        <v>0</v>
      </c>
      <c r="T69" s="23">
        <v>0</v>
      </c>
      <c r="U69" s="1">
        <v>0</v>
      </c>
      <c r="V69" s="1">
        <f t="shared" si="4"/>
        <v>11.2</v>
      </c>
      <c r="W69" s="5">
        <f>11*V69-U69-R69-Q69-P69-F69</f>
        <v>26.199999999999989</v>
      </c>
      <c r="X69" s="36">
        <f>W69+$X$1*V69</f>
        <v>37.399999999999991</v>
      </c>
      <c r="Y69" s="5"/>
      <c r="Z69" s="1"/>
      <c r="AA69" s="1">
        <f t="shared" si="5"/>
        <v>11.999999999999998</v>
      </c>
      <c r="AB69" s="1">
        <f t="shared" si="6"/>
        <v>8.6607142857142865</v>
      </c>
      <c r="AC69" s="1">
        <v>11.2</v>
      </c>
      <c r="AD69" s="1">
        <v>11.2</v>
      </c>
      <c r="AE69" s="1">
        <v>11.4</v>
      </c>
      <c r="AF69" s="1">
        <v>12.6</v>
      </c>
      <c r="AG69" s="1">
        <v>15.2</v>
      </c>
      <c r="AH69" s="1">
        <v>21.4</v>
      </c>
      <c r="AI69" s="1">
        <v>17</v>
      </c>
      <c r="AJ69" s="1">
        <v>14.8</v>
      </c>
      <c r="AK69" s="1">
        <v>14</v>
      </c>
      <c r="AL69" s="1">
        <v>13.8</v>
      </c>
      <c r="AM69" s="1"/>
      <c r="AN69" s="1">
        <f t="shared" si="7"/>
        <v>22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122</v>
      </c>
      <c r="B70" s="13" t="s">
        <v>48</v>
      </c>
      <c r="C70" s="13"/>
      <c r="D70" s="13"/>
      <c r="E70" s="13"/>
      <c r="F70" s="13"/>
      <c r="G70" s="14">
        <v>0</v>
      </c>
      <c r="H70" s="13">
        <v>40</v>
      </c>
      <c r="I70" s="13" t="s">
        <v>44</v>
      </c>
      <c r="J70" s="13"/>
      <c r="K70" s="13"/>
      <c r="L70" s="13">
        <f t="shared" ref="L70:L101" si="22">E70-K70</f>
        <v>0</v>
      </c>
      <c r="M70" s="13">
        <f t="shared" si="3"/>
        <v>0</v>
      </c>
      <c r="N70" s="13"/>
      <c r="O70" s="28">
        <v>0</v>
      </c>
      <c r="P70" s="32">
        <v>0</v>
      </c>
      <c r="Q70" s="13"/>
      <c r="R70" s="13"/>
      <c r="S70" s="28">
        <v>0</v>
      </c>
      <c r="T70" s="28">
        <v>0</v>
      </c>
      <c r="U70" s="13">
        <v>0</v>
      </c>
      <c r="V70" s="13">
        <f t="shared" si="4"/>
        <v>0</v>
      </c>
      <c r="W70" s="15"/>
      <c r="X70" s="5">
        <f t="shared" si="8"/>
        <v>0</v>
      </c>
      <c r="Y70" s="15"/>
      <c r="Z70" s="13"/>
      <c r="AA70" s="1" t="e">
        <f t="shared" si="5"/>
        <v>#DIV/0!</v>
      </c>
      <c r="AB70" s="13" t="e">
        <f t="shared" si="6"/>
        <v>#DIV/0!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 t="s">
        <v>64</v>
      </c>
      <c r="AN70" s="1">
        <f t="shared" si="7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48</v>
      </c>
      <c r="C71" s="1">
        <v>105</v>
      </c>
      <c r="D71" s="1">
        <v>40</v>
      </c>
      <c r="E71" s="1">
        <v>58</v>
      </c>
      <c r="F71" s="1">
        <v>86</v>
      </c>
      <c r="G71" s="8">
        <v>0.4</v>
      </c>
      <c r="H71" s="1">
        <v>50</v>
      </c>
      <c r="I71" s="1" t="s">
        <v>44</v>
      </c>
      <c r="J71" s="1"/>
      <c r="K71" s="1">
        <v>59</v>
      </c>
      <c r="L71" s="1">
        <f t="shared" si="22"/>
        <v>-1</v>
      </c>
      <c r="M71" s="1">
        <f t="shared" ref="M71:M101" si="23">E71-N71</f>
        <v>58</v>
      </c>
      <c r="N71" s="1"/>
      <c r="O71" s="23">
        <v>0</v>
      </c>
      <c r="P71" s="22">
        <v>0</v>
      </c>
      <c r="Q71" s="1"/>
      <c r="R71" s="1"/>
      <c r="S71" s="23">
        <v>0</v>
      </c>
      <c r="T71" s="23">
        <v>0</v>
      </c>
      <c r="U71" s="1">
        <v>0</v>
      </c>
      <c r="V71" s="1">
        <f t="shared" ref="V71:V101" si="24">M71/5</f>
        <v>11.6</v>
      </c>
      <c r="W71" s="5">
        <f>11*V71-U71-R71-Q71-P71-F71</f>
        <v>41.599999999999994</v>
      </c>
      <c r="X71" s="36">
        <f>W71+$X$1*V71</f>
        <v>53.199999999999996</v>
      </c>
      <c r="Y71" s="5"/>
      <c r="Z71" s="1"/>
      <c r="AA71" s="1">
        <f t="shared" ref="AA71:AA101" si="25">(F71+P71+Q71+R71+U71+X71)/V71</f>
        <v>12</v>
      </c>
      <c r="AB71" s="1">
        <f t="shared" ref="AB71:AB101" si="26">(F71+P71+Q71+R71+U71)/V71</f>
        <v>7.4137931034482758</v>
      </c>
      <c r="AC71" s="1">
        <v>9.6</v>
      </c>
      <c r="AD71" s="1">
        <v>9.8000000000000007</v>
      </c>
      <c r="AE71" s="1">
        <v>14.2</v>
      </c>
      <c r="AF71" s="1">
        <v>13.2</v>
      </c>
      <c r="AG71" s="1">
        <v>7</v>
      </c>
      <c r="AH71" s="1">
        <v>15.4</v>
      </c>
      <c r="AI71" s="1">
        <v>18.600000000000001</v>
      </c>
      <c r="AJ71" s="1">
        <v>13</v>
      </c>
      <c r="AK71" s="1">
        <v>13.2</v>
      </c>
      <c r="AL71" s="1">
        <v>12.2</v>
      </c>
      <c r="AM71" s="1" t="s">
        <v>49</v>
      </c>
      <c r="AN71" s="1">
        <f t="shared" ref="AN71:AN101" si="27">ROUND(G71*X71,0)</f>
        <v>21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124</v>
      </c>
      <c r="B72" s="13" t="s">
        <v>48</v>
      </c>
      <c r="C72" s="13"/>
      <c r="D72" s="13"/>
      <c r="E72" s="13"/>
      <c r="F72" s="13"/>
      <c r="G72" s="14">
        <v>0</v>
      </c>
      <c r="H72" s="13">
        <v>55</v>
      </c>
      <c r="I72" s="13" t="s">
        <v>44</v>
      </c>
      <c r="J72" s="13"/>
      <c r="K72" s="13"/>
      <c r="L72" s="13">
        <f t="shared" si="22"/>
        <v>0</v>
      </c>
      <c r="M72" s="13">
        <f t="shared" si="23"/>
        <v>0</v>
      </c>
      <c r="N72" s="13"/>
      <c r="O72" s="28">
        <v>0</v>
      </c>
      <c r="P72" s="32">
        <v>0</v>
      </c>
      <c r="Q72" s="13"/>
      <c r="R72" s="13"/>
      <c r="S72" s="28">
        <v>0</v>
      </c>
      <c r="T72" s="28">
        <v>0</v>
      </c>
      <c r="U72" s="13">
        <v>0</v>
      </c>
      <c r="V72" s="13">
        <f t="shared" si="24"/>
        <v>0</v>
      </c>
      <c r="W72" s="15"/>
      <c r="X72" s="5">
        <f t="shared" ref="X72:X101" si="28">W72</f>
        <v>0</v>
      </c>
      <c r="Y72" s="15"/>
      <c r="Z72" s="13"/>
      <c r="AA72" s="1" t="e">
        <f t="shared" si="25"/>
        <v>#DIV/0!</v>
      </c>
      <c r="AB72" s="13" t="e">
        <f t="shared" si="26"/>
        <v>#DIV/0!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 t="s">
        <v>125</v>
      </c>
      <c r="AN72" s="1">
        <f t="shared" si="27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43</v>
      </c>
      <c r="C73" s="1">
        <v>29.893999999999998</v>
      </c>
      <c r="D73" s="1"/>
      <c r="E73" s="1">
        <v>10.17</v>
      </c>
      <c r="F73" s="1">
        <v>5.7510000000000003</v>
      </c>
      <c r="G73" s="8">
        <v>1</v>
      </c>
      <c r="H73" s="1">
        <v>55</v>
      </c>
      <c r="I73" s="1" t="s">
        <v>44</v>
      </c>
      <c r="J73" s="1"/>
      <c r="K73" s="1">
        <v>12.6</v>
      </c>
      <c r="L73" s="1">
        <f t="shared" si="22"/>
        <v>-2.4299999999999997</v>
      </c>
      <c r="M73" s="1">
        <f t="shared" si="23"/>
        <v>10.17</v>
      </c>
      <c r="N73" s="1"/>
      <c r="O73" s="23">
        <v>0</v>
      </c>
      <c r="P73" s="22">
        <v>0</v>
      </c>
      <c r="Q73" s="1"/>
      <c r="R73" s="1"/>
      <c r="S73" s="23">
        <v>0</v>
      </c>
      <c r="T73" s="23">
        <v>0</v>
      </c>
      <c r="U73" s="1">
        <v>12.156000000000001</v>
      </c>
      <c r="V73" s="1">
        <f t="shared" si="24"/>
        <v>2.0339999999999998</v>
      </c>
      <c r="W73" s="5">
        <f>11*V73-U73-R73-Q73-P73-F73</f>
        <v>4.4669999999999979</v>
      </c>
      <c r="X73" s="5">
        <f t="shared" si="28"/>
        <v>4.4669999999999979</v>
      </c>
      <c r="Y73" s="5"/>
      <c r="Z73" s="1"/>
      <c r="AA73" s="1">
        <f t="shared" si="25"/>
        <v>11</v>
      </c>
      <c r="AB73" s="1">
        <f t="shared" si="26"/>
        <v>8.8038348082595874</v>
      </c>
      <c r="AC73" s="1">
        <v>2.0270000000000001</v>
      </c>
      <c r="AD73" s="1">
        <v>1.1614</v>
      </c>
      <c r="AE73" s="1">
        <v>0.29039999999999999</v>
      </c>
      <c r="AF73" s="1">
        <v>-0.28820000000000001</v>
      </c>
      <c r="AG73" s="1">
        <v>-0.28820000000000001</v>
      </c>
      <c r="AH73" s="1">
        <v>0.29139999999999999</v>
      </c>
      <c r="AI73" s="1">
        <v>1.1594</v>
      </c>
      <c r="AJ73" s="1">
        <v>0.86799999999999999</v>
      </c>
      <c r="AK73" s="1">
        <v>0</v>
      </c>
      <c r="AL73" s="1">
        <v>0.2888</v>
      </c>
      <c r="AM73" s="1" t="s">
        <v>127</v>
      </c>
      <c r="AN73" s="1">
        <f t="shared" si="27"/>
        <v>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128</v>
      </c>
      <c r="B74" s="10" t="s">
        <v>48</v>
      </c>
      <c r="C74" s="10">
        <v>2</v>
      </c>
      <c r="D74" s="10"/>
      <c r="E74" s="10">
        <v>1</v>
      </c>
      <c r="F74" s="10"/>
      <c r="G74" s="11">
        <v>0</v>
      </c>
      <c r="H74" s="10">
        <v>35</v>
      </c>
      <c r="I74" s="10" t="s">
        <v>57</v>
      </c>
      <c r="J74" s="10"/>
      <c r="K74" s="10">
        <v>2</v>
      </c>
      <c r="L74" s="10">
        <f t="shared" si="22"/>
        <v>-1</v>
      </c>
      <c r="M74" s="10">
        <f t="shared" si="23"/>
        <v>1</v>
      </c>
      <c r="N74" s="10"/>
      <c r="O74" s="27">
        <v>0</v>
      </c>
      <c r="P74" s="31">
        <v>0</v>
      </c>
      <c r="Q74" s="10"/>
      <c r="R74" s="10"/>
      <c r="S74" s="27">
        <v>0</v>
      </c>
      <c r="T74" s="27">
        <v>0</v>
      </c>
      <c r="U74" s="10">
        <v>0</v>
      </c>
      <c r="V74" s="10">
        <f t="shared" si="24"/>
        <v>0.2</v>
      </c>
      <c r="W74" s="12"/>
      <c r="X74" s="5">
        <f t="shared" si="28"/>
        <v>0</v>
      </c>
      <c r="Y74" s="12"/>
      <c r="Z74" s="10"/>
      <c r="AA74" s="1">
        <f t="shared" si="25"/>
        <v>0</v>
      </c>
      <c r="AB74" s="10">
        <f t="shared" si="26"/>
        <v>0</v>
      </c>
      <c r="AC74" s="10">
        <v>0.8</v>
      </c>
      <c r="AD74" s="10">
        <v>1</v>
      </c>
      <c r="AE74" s="10">
        <v>1</v>
      </c>
      <c r="AF74" s="10">
        <v>0.8</v>
      </c>
      <c r="AG74" s="10">
        <v>0.2</v>
      </c>
      <c r="AH74" s="10">
        <v>0.4</v>
      </c>
      <c r="AI74" s="10">
        <v>0.4</v>
      </c>
      <c r="AJ74" s="10">
        <v>-0.2</v>
      </c>
      <c r="AK74" s="10">
        <v>0.2</v>
      </c>
      <c r="AL74" s="10">
        <v>1</v>
      </c>
      <c r="AM74" s="10" t="s">
        <v>129</v>
      </c>
      <c r="AN74" s="1">
        <f t="shared" si="27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43</v>
      </c>
      <c r="C75" s="1">
        <v>3719.1350000000002</v>
      </c>
      <c r="D75" s="1">
        <v>389.1</v>
      </c>
      <c r="E75" s="1">
        <v>1779.8320000000001</v>
      </c>
      <c r="F75" s="1">
        <v>2277.194</v>
      </c>
      <c r="G75" s="8">
        <v>1</v>
      </c>
      <c r="H75" s="1">
        <v>60</v>
      </c>
      <c r="I75" s="1" t="s">
        <v>44</v>
      </c>
      <c r="J75" s="1"/>
      <c r="K75" s="1">
        <v>1777.405</v>
      </c>
      <c r="L75" s="1">
        <f t="shared" si="22"/>
        <v>2.4270000000001346</v>
      </c>
      <c r="M75" s="1">
        <f t="shared" si="23"/>
        <v>1749.2920000000001</v>
      </c>
      <c r="N75" s="1">
        <v>30.54</v>
      </c>
      <c r="O75" s="23">
        <v>0</v>
      </c>
      <c r="P75" s="22">
        <v>554.89584899999772</v>
      </c>
      <c r="Q75" s="1">
        <v>600</v>
      </c>
      <c r="R75" s="1">
        <v>618.17803600000002</v>
      </c>
      <c r="S75" s="23">
        <v>0</v>
      </c>
      <c r="T75" s="23">
        <v>500</v>
      </c>
      <c r="U75" s="1">
        <v>264.6908350000021</v>
      </c>
      <c r="V75" s="1">
        <f t="shared" si="24"/>
        <v>349.85840000000002</v>
      </c>
      <c r="W75" s="5"/>
      <c r="X75" s="36">
        <f>W75+$X$1*V75</f>
        <v>349.85840000000002</v>
      </c>
      <c r="Y75" s="5"/>
      <c r="Z75" s="1"/>
      <c r="AA75" s="1">
        <f t="shared" si="25"/>
        <v>13.333443244466903</v>
      </c>
      <c r="AB75" s="1">
        <f t="shared" si="26"/>
        <v>12.333443244466903</v>
      </c>
      <c r="AC75" s="1">
        <v>436.41559999999998</v>
      </c>
      <c r="AD75" s="1">
        <v>444.73239999999998</v>
      </c>
      <c r="AE75" s="1">
        <v>408.226</v>
      </c>
      <c r="AF75" s="1">
        <v>533.23540000000003</v>
      </c>
      <c r="AG75" s="1">
        <v>512.7041999999999</v>
      </c>
      <c r="AH75" s="1">
        <v>337.57279999999997</v>
      </c>
      <c r="AI75" s="1">
        <v>388.42099999999999</v>
      </c>
      <c r="AJ75" s="1">
        <v>435.79939999999999</v>
      </c>
      <c r="AK75" s="1">
        <v>465.06479999999988</v>
      </c>
      <c r="AL75" s="1">
        <v>426.30720000000002</v>
      </c>
      <c r="AM75" s="1" t="s">
        <v>59</v>
      </c>
      <c r="AN75" s="1">
        <f t="shared" si="27"/>
        <v>350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131</v>
      </c>
      <c r="B76" s="1" t="s">
        <v>43</v>
      </c>
      <c r="C76" s="1">
        <v>261.90199999999999</v>
      </c>
      <c r="D76" s="1">
        <v>1357.2449999999999</v>
      </c>
      <c r="E76" s="1">
        <v>745.01800000000003</v>
      </c>
      <c r="F76" s="1">
        <v>667.29300000000001</v>
      </c>
      <c r="G76" s="8">
        <v>1</v>
      </c>
      <c r="H76" s="1">
        <v>60</v>
      </c>
      <c r="I76" s="1" t="s">
        <v>44</v>
      </c>
      <c r="J76" s="1"/>
      <c r="K76" s="1">
        <v>853.29</v>
      </c>
      <c r="L76" s="1">
        <f t="shared" si="22"/>
        <v>-108.27199999999993</v>
      </c>
      <c r="M76" s="1">
        <f t="shared" si="23"/>
        <v>745.01800000000003</v>
      </c>
      <c r="N76" s="1"/>
      <c r="O76" s="23">
        <v>0</v>
      </c>
      <c r="P76" s="22">
        <v>920.45899999999983</v>
      </c>
      <c r="Q76" s="1">
        <v>1100</v>
      </c>
      <c r="R76" s="1"/>
      <c r="S76" s="23">
        <v>0</v>
      </c>
      <c r="T76" s="23">
        <v>300</v>
      </c>
      <c r="U76" s="1">
        <v>178.90391999999991</v>
      </c>
      <c r="V76" s="1">
        <f t="shared" si="24"/>
        <v>149.00360000000001</v>
      </c>
      <c r="W76" s="5"/>
      <c r="X76" s="5">
        <f t="shared" si="28"/>
        <v>0</v>
      </c>
      <c r="Y76" s="5"/>
      <c r="Z76" s="1"/>
      <c r="AA76" s="1">
        <f t="shared" si="25"/>
        <v>19.238836645557555</v>
      </c>
      <c r="AB76" s="1">
        <f t="shared" si="26"/>
        <v>19.238836645557555</v>
      </c>
      <c r="AC76" s="1">
        <v>278.13659999999999</v>
      </c>
      <c r="AD76" s="1">
        <v>319.11099999999999</v>
      </c>
      <c r="AE76" s="1">
        <v>211.46420000000001</v>
      </c>
      <c r="AF76" s="1">
        <v>136.13480000000001</v>
      </c>
      <c r="AG76" s="1">
        <v>269.41660000000002</v>
      </c>
      <c r="AH76" s="1">
        <v>155.0582</v>
      </c>
      <c r="AI76" s="1">
        <v>181.75299999999999</v>
      </c>
      <c r="AJ76" s="1">
        <v>251.95840000000001</v>
      </c>
      <c r="AK76" s="1">
        <v>168.5402</v>
      </c>
      <c r="AL76" s="1">
        <v>303.7946</v>
      </c>
      <c r="AM76" s="1" t="s">
        <v>70</v>
      </c>
      <c r="AN76" s="1">
        <f t="shared" si="27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132</v>
      </c>
      <c r="B77" s="1" t="s">
        <v>43</v>
      </c>
      <c r="C77" s="1">
        <v>3508.6529999999998</v>
      </c>
      <c r="D77" s="1">
        <v>3411.578</v>
      </c>
      <c r="E77" s="1">
        <v>1565.9570000000001</v>
      </c>
      <c r="F77" s="1">
        <v>3033.049</v>
      </c>
      <c r="G77" s="8">
        <v>1</v>
      </c>
      <c r="H77" s="1">
        <v>60</v>
      </c>
      <c r="I77" s="1" t="s">
        <v>44</v>
      </c>
      <c r="J77" s="1"/>
      <c r="K77" s="1">
        <v>1762.11</v>
      </c>
      <c r="L77" s="1">
        <f t="shared" si="22"/>
        <v>-196.15299999999979</v>
      </c>
      <c r="M77" s="1">
        <f t="shared" si="23"/>
        <v>1491.422</v>
      </c>
      <c r="N77" s="1">
        <v>74.534999999999997</v>
      </c>
      <c r="O77" s="23">
        <v>0</v>
      </c>
      <c r="P77" s="22">
        <v>348.44181900000058</v>
      </c>
      <c r="Q77" s="1">
        <v>70</v>
      </c>
      <c r="R77" s="1">
        <v>633.61064999999985</v>
      </c>
      <c r="S77" s="23">
        <v>0</v>
      </c>
      <c r="T77" s="23">
        <v>0</v>
      </c>
      <c r="U77" s="1">
        <v>0</v>
      </c>
      <c r="V77" s="1">
        <f t="shared" si="24"/>
        <v>298.28440000000001</v>
      </c>
      <c r="W77" s="5"/>
      <c r="X77" s="5">
        <f t="shared" si="28"/>
        <v>0</v>
      </c>
      <c r="Y77" s="5"/>
      <c r="Z77" s="1"/>
      <c r="AA77" s="1">
        <f t="shared" si="25"/>
        <v>13.695323888879205</v>
      </c>
      <c r="AB77" s="1">
        <f t="shared" si="26"/>
        <v>13.695323888879205</v>
      </c>
      <c r="AC77" s="1">
        <v>354.27980000000002</v>
      </c>
      <c r="AD77" s="1">
        <v>455.83499999999992</v>
      </c>
      <c r="AE77" s="1">
        <v>447.71359999999999</v>
      </c>
      <c r="AF77" s="1">
        <v>583.35339999999997</v>
      </c>
      <c r="AG77" s="1">
        <v>424.53280000000012</v>
      </c>
      <c r="AH77" s="1">
        <v>346.59460000000001</v>
      </c>
      <c r="AI77" s="1">
        <v>335.08580000000001</v>
      </c>
      <c r="AJ77" s="1">
        <v>446.32619999999997</v>
      </c>
      <c r="AK77" s="1">
        <v>378.19500000000011</v>
      </c>
      <c r="AL77" s="1">
        <v>283.33</v>
      </c>
      <c r="AM77" s="1" t="s">
        <v>133</v>
      </c>
      <c r="AN77" s="1">
        <f t="shared" si="27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68</v>
      </c>
      <c r="B78" s="1" t="s">
        <v>43</v>
      </c>
      <c r="C78" s="1">
        <v>3154.663</v>
      </c>
      <c r="D78" s="1">
        <v>5195.6769999999997</v>
      </c>
      <c r="E78" s="1">
        <v>2783.4450000000002</v>
      </c>
      <c r="F78" s="1">
        <v>2346.415</v>
      </c>
      <c r="G78" s="8">
        <v>1</v>
      </c>
      <c r="H78" s="1">
        <v>60</v>
      </c>
      <c r="I78" s="1" t="s">
        <v>44</v>
      </c>
      <c r="J78" s="1"/>
      <c r="K78" s="1">
        <v>3994.63</v>
      </c>
      <c r="L78" s="1">
        <f t="shared" si="22"/>
        <v>-1211.1849999999999</v>
      </c>
      <c r="M78" s="1">
        <f t="shared" si="23"/>
        <v>2542.982</v>
      </c>
      <c r="N78" s="1">
        <v>240.46299999999999</v>
      </c>
      <c r="O78" s="23">
        <v>167</v>
      </c>
      <c r="P78" s="22">
        <v>954.09927699999889</v>
      </c>
      <c r="Q78" s="1">
        <v>1100</v>
      </c>
      <c r="R78" s="1">
        <v>821.74325799999986</v>
      </c>
      <c r="S78" s="23">
        <v>126</v>
      </c>
      <c r="T78" s="23">
        <v>750</v>
      </c>
      <c r="U78" s="1">
        <v>685.2686650000021</v>
      </c>
      <c r="V78" s="1">
        <f t="shared" si="24"/>
        <v>508.59640000000002</v>
      </c>
      <c r="W78" s="5"/>
      <c r="X78" s="36">
        <f>W78+$X$1*V78</f>
        <v>508.59640000000002</v>
      </c>
      <c r="Y78" s="5"/>
      <c r="Z78" s="1"/>
      <c r="AA78" s="1">
        <f t="shared" si="25"/>
        <v>12.615351976537783</v>
      </c>
      <c r="AB78" s="1">
        <f t="shared" si="26"/>
        <v>11.615351976537781</v>
      </c>
      <c r="AC78" s="1">
        <v>571.42600000000004</v>
      </c>
      <c r="AD78" s="1">
        <v>591.18219999999997</v>
      </c>
      <c r="AE78" s="1">
        <v>533.8338</v>
      </c>
      <c r="AF78" s="1">
        <v>557.26819999999998</v>
      </c>
      <c r="AG78" s="1">
        <v>456.03779999999989</v>
      </c>
      <c r="AH78" s="1">
        <v>450.44499999999999</v>
      </c>
      <c r="AI78" s="1">
        <v>413.43060000000003</v>
      </c>
      <c r="AJ78" s="1">
        <v>390.21580000000012</v>
      </c>
      <c r="AK78" s="1">
        <v>414.16279999999989</v>
      </c>
      <c r="AL78" s="1">
        <v>384.53160000000003</v>
      </c>
      <c r="AM78" s="1" t="s">
        <v>59</v>
      </c>
      <c r="AN78" s="1">
        <f t="shared" si="27"/>
        <v>509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134</v>
      </c>
      <c r="B79" s="10" t="s">
        <v>43</v>
      </c>
      <c r="C79" s="10">
        <v>-10.842000000000001</v>
      </c>
      <c r="D79" s="10">
        <v>10.842000000000001</v>
      </c>
      <c r="E79" s="10"/>
      <c r="F79" s="10"/>
      <c r="G79" s="11">
        <v>0</v>
      </c>
      <c r="H79" s="10">
        <v>55</v>
      </c>
      <c r="I79" s="10" t="s">
        <v>57</v>
      </c>
      <c r="J79" s="10"/>
      <c r="K79" s="10"/>
      <c r="L79" s="10">
        <f t="shared" si="22"/>
        <v>0</v>
      </c>
      <c r="M79" s="10">
        <f t="shared" si="23"/>
        <v>0</v>
      </c>
      <c r="N79" s="10"/>
      <c r="O79" s="27">
        <v>0</v>
      </c>
      <c r="P79" s="31">
        <v>0</v>
      </c>
      <c r="Q79" s="10"/>
      <c r="R79" s="10"/>
      <c r="S79" s="27">
        <v>0</v>
      </c>
      <c r="T79" s="27">
        <v>0</v>
      </c>
      <c r="U79" s="10">
        <v>0</v>
      </c>
      <c r="V79" s="10">
        <f t="shared" si="24"/>
        <v>0</v>
      </c>
      <c r="W79" s="12"/>
      <c r="X79" s="5">
        <f t="shared" si="28"/>
        <v>0</v>
      </c>
      <c r="Y79" s="12"/>
      <c r="Z79" s="10"/>
      <c r="AA79" s="1" t="e">
        <f t="shared" si="25"/>
        <v>#DIV/0!</v>
      </c>
      <c r="AB79" s="10" t="e">
        <f t="shared" si="26"/>
        <v>#DIV/0!</v>
      </c>
      <c r="AC79" s="10">
        <v>0</v>
      </c>
      <c r="AD79" s="10">
        <v>-5.7199999999999987E-2</v>
      </c>
      <c r="AE79" s="10">
        <v>0.218</v>
      </c>
      <c r="AF79" s="10">
        <v>0.55119999999999991</v>
      </c>
      <c r="AG79" s="10">
        <v>0.19900000000000001</v>
      </c>
      <c r="AH79" s="10">
        <v>0.1918</v>
      </c>
      <c r="AI79" s="10">
        <v>0.26879999999999998</v>
      </c>
      <c r="AJ79" s="10">
        <v>0.54059999999999997</v>
      </c>
      <c r="AK79" s="10">
        <v>1.0873999999999999</v>
      </c>
      <c r="AL79" s="10">
        <v>0.81440000000000001</v>
      </c>
      <c r="AM79" s="10" t="s">
        <v>135</v>
      </c>
      <c r="AN79" s="1">
        <f t="shared" si="27"/>
        <v>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136</v>
      </c>
      <c r="B80" s="10" t="s">
        <v>43</v>
      </c>
      <c r="C80" s="10">
        <v>12.084</v>
      </c>
      <c r="D80" s="10">
        <v>10.782999999999999</v>
      </c>
      <c r="E80" s="10">
        <v>10.755000000000001</v>
      </c>
      <c r="F80" s="10">
        <v>12.112</v>
      </c>
      <c r="G80" s="11">
        <v>0</v>
      </c>
      <c r="H80" s="10">
        <v>55</v>
      </c>
      <c r="I80" s="10" t="s">
        <v>57</v>
      </c>
      <c r="J80" s="10"/>
      <c r="K80" s="10">
        <v>10.4</v>
      </c>
      <c r="L80" s="10">
        <f t="shared" si="22"/>
        <v>0.35500000000000043</v>
      </c>
      <c r="M80" s="10">
        <f t="shared" si="23"/>
        <v>10.755000000000001</v>
      </c>
      <c r="N80" s="10"/>
      <c r="O80" s="27">
        <v>0</v>
      </c>
      <c r="P80" s="31">
        <v>0</v>
      </c>
      <c r="Q80" s="10"/>
      <c r="R80" s="10"/>
      <c r="S80" s="27">
        <v>0</v>
      </c>
      <c r="T80" s="27">
        <v>0</v>
      </c>
      <c r="U80" s="10">
        <v>0</v>
      </c>
      <c r="V80" s="10">
        <f t="shared" si="24"/>
        <v>2.1510000000000002</v>
      </c>
      <c r="W80" s="12"/>
      <c r="X80" s="5">
        <f t="shared" si="28"/>
        <v>0</v>
      </c>
      <c r="Y80" s="12"/>
      <c r="Z80" s="10"/>
      <c r="AA80" s="1">
        <f t="shared" si="25"/>
        <v>5.6308693630869353</v>
      </c>
      <c r="AB80" s="10">
        <f t="shared" si="26"/>
        <v>5.6308693630869353</v>
      </c>
      <c r="AC80" s="10">
        <v>1.3442000000000001</v>
      </c>
      <c r="AD80" s="10">
        <v>0.2702</v>
      </c>
      <c r="AE80" s="10">
        <v>0</v>
      </c>
      <c r="AF80" s="10">
        <v>0</v>
      </c>
      <c r="AG80" s="10">
        <v>0.26719999999999999</v>
      </c>
      <c r="AH80" s="10">
        <v>0.26719999999999999</v>
      </c>
      <c r="AI80" s="10">
        <v>0.2676</v>
      </c>
      <c r="AJ80" s="10">
        <v>1.0702</v>
      </c>
      <c r="AK80" s="10">
        <v>1.6020000000000001</v>
      </c>
      <c r="AL80" s="10">
        <v>0.7994</v>
      </c>
      <c r="AM80" s="19" t="s">
        <v>137</v>
      </c>
      <c r="AN80" s="1">
        <f t="shared" si="27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138</v>
      </c>
      <c r="B81" s="1" t="s">
        <v>43</v>
      </c>
      <c r="C81" s="1">
        <v>12.032</v>
      </c>
      <c r="D81" s="1">
        <v>524.00800000000004</v>
      </c>
      <c r="E81" s="1">
        <v>148.93199999999999</v>
      </c>
      <c r="F81" s="1">
        <v>175.25200000000001</v>
      </c>
      <c r="G81" s="8">
        <v>1</v>
      </c>
      <c r="H81" s="1">
        <v>60</v>
      </c>
      <c r="I81" s="1" t="s">
        <v>44</v>
      </c>
      <c r="J81" s="1"/>
      <c r="K81" s="1">
        <v>292.92700000000002</v>
      </c>
      <c r="L81" s="1">
        <f t="shared" si="22"/>
        <v>-143.99500000000003</v>
      </c>
      <c r="M81" s="1">
        <f t="shared" si="23"/>
        <v>148.93199999999999</v>
      </c>
      <c r="N81" s="1"/>
      <c r="O81" s="23">
        <v>0</v>
      </c>
      <c r="P81" s="22">
        <v>0</v>
      </c>
      <c r="Q81" s="1"/>
      <c r="R81" s="1"/>
      <c r="S81" s="23">
        <v>0</v>
      </c>
      <c r="T81" s="23">
        <v>0</v>
      </c>
      <c r="U81" s="1">
        <v>263.53680000000003</v>
      </c>
      <c r="V81" s="1">
        <f t="shared" si="24"/>
        <v>29.786399999999997</v>
      </c>
      <c r="W81" s="5"/>
      <c r="X81" s="5">
        <f t="shared" si="28"/>
        <v>0</v>
      </c>
      <c r="Y81" s="5"/>
      <c r="Z81" s="1"/>
      <c r="AA81" s="1">
        <f t="shared" si="25"/>
        <v>14.731179330164105</v>
      </c>
      <c r="AB81" s="1">
        <f t="shared" si="26"/>
        <v>14.731179330164105</v>
      </c>
      <c r="AC81" s="1">
        <v>36.041800000000002</v>
      </c>
      <c r="AD81" s="1">
        <v>21.690799999999999</v>
      </c>
      <c r="AE81" s="1">
        <v>26.5594</v>
      </c>
      <c r="AF81" s="1">
        <v>19.285399999999999</v>
      </c>
      <c r="AG81" s="1">
        <v>16.993200000000002</v>
      </c>
      <c r="AH81" s="1">
        <v>12.1966</v>
      </c>
      <c r="AI81" s="1">
        <v>0</v>
      </c>
      <c r="AJ81" s="1">
        <v>16.6934</v>
      </c>
      <c r="AK81" s="1">
        <v>16.6934</v>
      </c>
      <c r="AL81" s="1">
        <v>0</v>
      </c>
      <c r="AM81" s="1"/>
      <c r="AN81" s="1">
        <f t="shared" si="27"/>
        <v>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139</v>
      </c>
      <c r="B82" s="10" t="s">
        <v>48</v>
      </c>
      <c r="C82" s="10">
        <v>3</v>
      </c>
      <c r="D82" s="10">
        <v>10</v>
      </c>
      <c r="E82" s="10">
        <v>8</v>
      </c>
      <c r="F82" s="10">
        <v>5</v>
      </c>
      <c r="G82" s="11">
        <v>0</v>
      </c>
      <c r="H82" s="10">
        <v>40</v>
      </c>
      <c r="I82" s="10" t="s">
        <v>57</v>
      </c>
      <c r="J82" s="10"/>
      <c r="K82" s="10">
        <v>9</v>
      </c>
      <c r="L82" s="10">
        <f t="shared" si="22"/>
        <v>-1</v>
      </c>
      <c r="M82" s="10">
        <f t="shared" si="23"/>
        <v>8</v>
      </c>
      <c r="N82" s="10"/>
      <c r="O82" s="27">
        <v>0</v>
      </c>
      <c r="P82" s="31">
        <v>0</v>
      </c>
      <c r="Q82" s="10"/>
      <c r="R82" s="10"/>
      <c r="S82" s="27">
        <v>0</v>
      </c>
      <c r="T82" s="27">
        <v>0</v>
      </c>
      <c r="U82" s="10">
        <v>0</v>
      </c>
      <c r="V82" s="10">
        <f t="shared" si="24"/>
        <v>1.6</v>
      </c>
      <c r="W82" s="12"/>
      <c r="X82" s="5">
        <f t="shared" si="28"/>
        <v>0</v>
      </c>
      <c r="Y82" s="12"/>
      <c r="Z82" s="10"/>
      <c r="AA82" s="1">
        <f t="shared" si="25"/>
        <v>3.125</v>
      </c>
      <c r="AB82" s="10">
        <f t="shared" si="26"/>
        <v>3.125</v>
      </c>
      <c r="AC82" s="10">
        <v>1.4</v>
      </c>
      <c r="AD82" s="10">
        <v>1.2</v>
      </c>
      <c r="AE82" s="10">
        <v>0.6</v>
      </c>
      <c r="AF82" s="10">
        <v>0.2</v>
      </c>
      <c r="AG82" s="10">
        <v>0.2</v>
      </c>
      <c r="AH82" s="10">
        <v>0.4</v>
      </c>
      <c r="AI82" s="10">
        <v>1</v>
      </c>
      <c r="AJ82" s="10">
        <v>1.4</v>
      </c>
      <c r="AK82" s="10">
        <v>1</v>
      </c>
      <c r="AL82" s="10">
        <v>1.4</v>
      </c>
      <c r="AM82" s="10"/>
      <c r="AN82" s="1">
        <f t="shared" si="27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140</v>
      </c>
      <c r="B83" s="10" t="s">
        <v>48</v>
      </c>
      <c r="C83" s="10">
        <v>7</v>
      </c>
      <c r="D83" s="10"/>
      <c r="E83" s="10">
        <v>6</v>
      </c>
      <c r="F83" s="10">
        <v>1</v>
      </c>
      <c r="G83" s="11">
        <v>0</v>
      </c>
      <c r="H83" s="10">
        <v>40</v>
      </c>
      <c r="I83" s="10" t="s">
        <v>57</v>
      </c>
      <c r="J83" s="10"/>
      <c r="K83" s="10">
        <v>6</v>
      </c>
      <c r="L83" s="10">
        <f t="shared" si="22"/>
        <v>0</v>
      </c>
      <c r="M83" s="10">
        <f t="shared" si="23"/>
        <v>6</v>
      </c>
      <c r="N83" s="10"/>
      <c r="O83" s="27">
        <v>0</v>
      </c>
      <c r="P83" s="31">
        <v>0</v>
      </c>
      <c r="Q83" s="10"/>
      <c r="R83" s="10"/>
      <c r="S83" s="27">
        <v>0</v>
      </c>
      <c r="T83" s="27">
        <v>0</v>
      </c>
      <c r="U83" s="10">
        <v>0</v>
      </c>
      <c r="V83" s="10">
        <f t="shared" si="24"/>
        <v>1.2</v>
      </c>
      <c r="W83" s="12"/>
      <c r="X83" s="5">
        <f t="shared" si="28"/>
        <v>0</v>
      </c>
      <c r="Y83" s="12"/>
      <c r="Z83" s="10"/>
      <c r="AA83" s="1">
        <f t="shared" si="25"/>
        <v>0.83333333333333337</v>
      </c>
      <c r="AB83" s="10">
        <f t="shared" si="26"/>
        <v>0.83333333333333337</v>
      </c>
      <c r="AC83" s="10">
        <v>1.2</v>
      </c>
      <c r="AD83" s="10">
        <v>0.8</v>
      </c>
      <c r="AE83" s="10">
        <v>0</v>
      </c>
      <c r="AF83" s="10">
        <v>-0.2</v>
      </c>
      <c r="AG83" s="10">
        <v>0</v>
      </c>
      <c r="AH83" s="10">
        <v>0</v>
      </c>
      <c r="AI83" s="10">
        <v>1</v>
      </c>
      <c r="AJ83" s="10">
        <v>1</v>
      </c>
      <c r="AK83" s="10">
        <v>0.2</v>
      </c>
      <c r="AL83" s="10">
        <v>1</v>
      </c>
      <c r="AM83" s="10" t="s">
        <v>141</v>
      </c>
      <c r="AN83" s="1">
        <f t="shared" si="27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142</v>
      </c>
      <c r="B84" s="1" t="s">
        <v>48</v>
      </c>
      <c r="C84" s="1">
        <v>89</v>
      </c>
      <c r="D84" s="1">
        <v>30</v>
      </c>
      <c r="E84" s="1">
        <v>79</v>
      </c>
      <c r="F84" s="1">
        <v>36</v>
      </c>
      <c r="G84" s="8">
        <v>0.3</v>
      </c>
      <c r="H84" s="1">
        <v>40</v>
      </c>
      <c r="I84" s="1" t="s">
        <v>44</v>
      </c>
      <c r="J84" s="1"/>
      <c r="K84" s="1">
        <v>84</v>
      </c>
      <c r="L84" s="1">
        <f t="shared" si="22"/>
        <v>-5</v>
      </c>
      <c r="M84" s="1">
        <f t="shared" si="23"/>
        <v>79</v>
      </c>
      <c r="N84" s="1"/>
      <c r="O84" s="23">
        <v>0</v>
      </c>
      <c r="P84" s="22">
        <v>100</v>
      </c>
      <c r="Q84" s="1"/>
      <c r="R84" s="1"/>
      <c r="S84" s="23">
        <v>0</v>
      </c>
      <c r="T84" s="23">
        <v>0</v>
      </c>
      <c r="U84" s="1">
        <v>39</v>
      </c>
      <c r="V84" s="1">
        <f t="shared" si="24"/>
        <v>15.8</v>
      </c>
      <c r="W84" s="5"/>
      <c r="X84" s="36">
        <f t="shared" ref="X84:X87" si="29">W84+$X$1*V84</f>
        <v>15.8</v>
      </c>
      <c r="Y84" s="5"/>
      <c r="Z84" s="1"/>
      <c r="AA84" s="1">
        <f t="shared" si="25"/>
        <v>12.075949367088608</v>
      </c>
      <c r="AB84" s="1">
        <f t="shared" si="26"/>
        <v>11.075949367088606</v>
      </c>
      <c r="AC84" s="1">
        <v>19</v>
      </c>
      <c r="AD84" s="1">
        <v>17.8</v>
      </c>
      <c r="AE84" s="1">
        <v>15.4</v>
      </c>
      <c r="AF84" s="1">
        <v>16</v>
      </c>
      <c r="AG84" s="1">
        <v>18.399999999999999</v>
      </c>
      <c r="AH84" s="1">
        <v>23.4</v>
      </c>
      <c r="AI84" s="1">
        <v>22</v>
      </c>
      <c r="AJ84" s="1">
        <v>18</v>
      </c>
      <c r="AK84" s="1">
        <v>14.8</v>
      </c>
      <c r="AL84" s="1">
        <v>15.2</v>
      </c>
      <c r="AM84" s="1"/>
      <c r="AN84" s="1">
        <f t="shared" si="27"/>
        <v>5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143</v>
      </c>
      <c r="B85" s="1" t="s">
        <v>48</v>
      </c>
      <c r="C85" s="1"/>
      <c r="D85" s="1">
        <v>109</v>
      </c>
      <c r="E85" s="1">
        <v>75</v>
      </c>
      <c r="F85" s="1">
        <v>33</v>
      </c>
      <c r="G85" s="8">
        <v>7.0000000000000007E-2</v>
      </c>
      <c r="H85" s="1">
        <v>90</v>
      </c>
      <c r="I85" s="1" t="s">
        <v>44</v>
      </c>
      <c r="J85" s="1"/>
      <c r="K85" s="1">
        <v>75</v>
      </c>
      <c r="L85" s="1">
        <f t="shared" si="22"/>
        <v>0</v>
      </c>
      <c r="M85" s="1">
        <f t="shared" si="23"/>
        <v>75</v>
      </c>
      <c r="N85" s="1"/>
      <c r="O85" s="23">
        <v>0</v>
      </c>
      <c r="P85" s="22">
        <v>100</v>
      </c>
      <c r="Q85" s="1"/>
      <c r="R85" s="1"/>
      <c r="S85" s="23">
        <v>0</v>
      </c>
      <c r="T85" s="23">
        <v>0</v>
      </c>
      <c r="U85" s="1">
        <v>0</v>
      </c>
      <c r="V85" s="1">
        <f t="shared" si="24"/>
        <v>15</v>
      </c>
      <c r="W85" s="5">
        <f t="shared" ref="W85:W96" si="30">11*V85-U85-R85-Q85-P85-F85</f>
        <v>32</v>
      </c>
      <c r="X85" s="36">
        <f t="shared" si="29"/>
        <v>47</v>
      </c>
      <c r="Y85" s="5"/>
      <c r="Z85" s="1"/>
      <c r="AA85" s="1">
        <f t="shared" si="25"/>
        <v>12</v>
      </c>
      <c r="AB85" s="1">
        <f t="shared" si="26"/>
        <v>8.8666666666666671</v>
      </c>
      <c r="AC85" s="1">
        <v>9.6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0.30199999999999999</v>
      </c>
      <c r="AM85" s="1" t="s">
        <v>89</v>
      </c>
      <c r="AN85" s="1">
        <f t="shared" si="27"/>
        <v>3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144</v>
      </c>
      <c r="B86" s="1" t="s">
        <v>48</v>
      </c>
      <c r="C86" s="1"/>
      <c r="D86" s="1">
        <v>109</v>
      </c>
      <c r="E86" s="1">
        <v>93</v>
      </c>
      <c r="F86" s="1">
        <v>15</v>
      </c>
      <c r="G86" s="8">
        <v>7.0000000000000007E-2</v>
      </c>
      <c r="H86" s="1">
        <v>90</v>
      </c>
      <c r="I86" s="1" t="s">
        <v>44</v>
      </c>
      <c r="J86" s="1"/>
      <c r="K86" s="1">
        <v>94</v>
      </c>
      <c r="L86" s="1">
        <f t="shared" si="22"/>
        <v>-1</v>
      </c>
      <c r="M86" s="1">
        <f t="shared" si="23"/>
        <v>93</v>
      </c>
      <c r="N86" s="1"/>
      <c r="O86" s="23">
        <v>0</v>
      </c>
      <c r="P86" s="22">
        <v>100</v>
      </c>
      <c r="Q86" s="1"/>
      <c r="R86" s="1"/>
      <c r="S86" s="23">
        <v>0</v>
      </c>
      <c r="T86" s="23">
        <v>0</v>
      </c>
      <c r="U86" s="1">
        <v>0</v>
      </c>
      <c r="V86" s="1">
        <f t="shared" si="24"/>
        <v>18.600000000000001</v>
      </c>
      <c r="W86" s="5">
        <f t="shared" si="30"/>
        <v>89.600000000000023</v>
      </c>
      <c r="X86" s="36">
        <f t="shared" si="29"/>
        <v>108.20000000000002</v>
      </c>
      <c r="Y86" s="5"/>
      <c r="Z86" s="1"/>
      <c r="AA86" s="1">
        <f t="shared" si="25"/>
        <v>12</v>
      </c>
      <c r="AB86" s="1">
        <f t="shared" si="26"/>
        <v>6.182795698924731</v>
      </c>
      <c r="AC86" s="1">
        <v>10.4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0.30199999999999999</v>
      </c>
      <c r="AM86" s="1" t="s">
        <v>89</v>
      </c>
      <c r="AN86" s="1">
        <f t="shared" si="27"/>
        <v>8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145</v>
      </c>
      <c r="B87" s="1" t="s">
        <v>48</v>
      </c>
      <c r="C87" s="1"/>
      <c r="D87" s="1">
        <v>163</v>
      </c>
      <c r="E87" s="1">
        <v>85</v>
      </c>
      <c r="F87" s="1">
        <v>77</v>
      </c>
      <c r="G87" s="8">
        <v>7.0000000000000007E-2</v>
      </c>
      <c r="H87" s="1">
        <v>90</v>
      </c>
      <c r="I87" s="1" t="s">
        <v>44</v>
      </c>
      <c r="J87" s="1"/>
      <c r="K87" s="1">
        <v>85</v>
      </c>
      <c r="L87" s="1">
        <f t="shared" si="22"/>
        <v>0</v>
      </c>
      <c r="M87" s="1">
        <f t="shared" si="23"/>
        <v>85</v>
      </c>
      <c r="N87" s="1"/>
      <c r="O87" s="23">
        <v>0</v>
      </c>
      <c r="P87" s="22">
        <v>0</v>
      </c>
      <c r="Q87" s="1"/>
      <c r="R87" s="1"/>
      <c r="S87" s="23">
        <v>0</v>
      </c>
      <c r="T87" s="23">
        <v>0</v>
      </c>
      <c r="U87" s="1">
        <v>0</v>
      </c>
      <c r="V87" s="1">
        <f t="shared" si="24"/>
        <v>17</v>
      </c>
      <c r="W87" s="5">
        <f t="shared" si="30"/>
        <v>110</v>
      </c>
      <c r="X87" s="36">
        <f t="shared" si="29"/>
        <v>127</v>
      </c>
      <c r="Y87" s="5"/>
      <c r="Z87" s="1"/>
      <c r="AA87" s="1">
        <f t="shared" si="25"/>
        <v>12</v>
      </c>
      <c r="AB87" s="1">
        <f t="shared" si="26"/>
        <v>4.5294117647058822</v>
      </c>
      <c r="AC87" s="1">
        <v>10.199999999999999</v>
      </c>
      <c r="AD87" s="1">
        <v>6</v>
      </c>
      <c r="AE87" s="1">
        <v>14.4</v>
      </c>
      <c r="AF87" s="1">
        <v>8.4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0.30199999999999999</v>
      </c>
      <c r="AM87" s="1" t="s">
        <v>89</v>
      </c>
      <c r="AN87" s="1">
        <f t="shared" si="27"/>
        <v>9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146</v>
      </c>
      <c r="B88" s="1" t="s">
        <v>48</v>
      </c>
      <c r="C88" s="1"/>
      <c r="D88" s="1">
        <v>90</v>
      </c>
      <c r="E88" s="1">
        <v>33</v>
      </c>
      <c r="F88" s="1">
        <v>57</v>
      </c>
      <c r="G88" s="8">
        <v>0.05</v>
      </c>
      <c r="H88" s="1">
        <v>90</v>
      </c>
      <c r="I88" s="1" t="s">
        <v>44</v>
      </c>
      <c r="J88" s="1"/>
      <c r="K88" s="1">
        <v>36</v>
      </c>
      <c r="L88" s="1">
        <f t="shared" si="22"/>
        <v>-3</v>
      </c>
      <c r="M88" s="1">
        <f t="shared" si="23"/>
        <v>33</v>
      </c>
      <c r="N88" s="1"/>
      <c r="O88" s="23">
        <v>0</v>
      </c>
      <c r="P88" s="22">
        <v>30</v>
      </c>
      <c r="Q88" s="1"/>
      <c r="R88" s="1"/>
      <c r="S88" s="23">
        <v>0</v>
      </c>
      <c r="T88" s="23">
        <v>0</v>
      </c>
      <c r="U88" s="1">
        <v>0</v>
      </c>
      <c r="V88" s="1">
        <f t="shared" si="24"/>
        <v>6.6</v>
      </c>
      <c r="W88" s="5"/>
      <c r="X88" s="5">
        <f t="shared" si="28"/>
        <v>0</v>
      </c>
      <c r="Y88" s="5"/>
      <c r="Z88" s="1"/>
      <c r="AA88" s="1">
        <f t="shared" si="25"/>
        <v>13.181818181818182</v>
      </c>
      <c r="AB88" s="1">
        <f t="shared" si="26"/>
        <v>13.181818181818182</v>
      </c>
      <c r="AC88" s="1">
        <v>0</v>
      </c>
      <c r="AD88" s="1">
        <v>6.2</v>
      </c>
      <c r="AE88" s="1">
        <v>14.4</v>
      </c>
      <c r="AF88" s="1">
        <v>8.1999999999999993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0.30199999999999999</v>
      </c>
      <c r="AM88" s="1" t="s">
        <v>89</v>
      </c>
      <c r="AN88" s="1">
        <f t="shared" si="27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147</v>
      </c>
      <c r="B89" s="1" t="s">
        <v>48</v>
      </c>
      <c r="C89" s="1">
        <v>66</v>
      </c>
      <c r="D89" s="1"/>
      <c r="E89" s="1">
        <v>66</v>
      </c>
      <c r="F89" s="1"/>
      <c r="G89" s="8">
        <v>5.5E-2</v>
      </c>
      <c r="H89" s="1">
        <v>90</v>
      </c>
      <c r="I89" s="1" t="s">
        <v>44</v>
      </c>
      <c r="J89" s="1"/>
      <c r="K89" s="1">
        <v>77</v>
      </c>
      <c r="L89" s="1">
        <f t="shared" si="22"/>
        <v>-11</v>
      </c>
      <c r="M89" s="1">
        <f t="shared" si="23"/>
        <v>66</v>
      </c>
      <c r="N89" s="1"/>
      <c r="O89" s="23">
        <v>0</v>
      </c>
      <c r="P89" s="22">
        <v>100</v>
      </c>
      <c r="Q89" s="1"/>
      <c r="R89" s="1"/>
      <c r="S89" s="23">
        <v>0</v>
      </c>
      <c r="T89" s="23">
        <v>0</v>
      </c>
      <c r="U89" s="1">
        <v>171.8</v>
      </c>
      <c r="V89" s="1">
        <f t="shared" si="24"/>
        <v>13.2</v>
      </c>
      <c r="W89" s="5"/>
      <c r="X89" s="5">
        <f t="shared" si="28"/>
        <v>0</v>
      </c>
      <c r="Y89" s="5"/>
      <c r="Z89" s="1"/>
      <c r="AA89" s="1">
        <f t="shared" si="25"/>
        <v>20.590909090909093</v>
      </c>
      <c r="AB89" s="1">
        <f t="shared" si="26"/>
        <v>20.590909090909093</v>
      </c>
      <c r="AC89" s="1">
        <v>24.8</v>
      </c>
      <c r="AD89" s="1">
        <v>12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0.30199999999999999</v>
      </c>
      <c r="AM89" s="1" t="s">
        <v>89</v>
      </c>
      <c r="AN89" s="1">
        <f t="shared" si="27"/>
        <v>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148</v>
      </c>
      <c r="B90" s="1" t="s">
        <v>48</v>
      </c>
      <c r="C90" s="1">
        <v>52</v>
      </c>
      <c r="D90" s="1"/>
      <c r="E90" s="1">
        <v>7</v>
      </c>
      <c r="F90" s="1">
        <v>45</v>
      </c>
      <c r="G90" s="8">
        <v>0.05</v>
      </c>
      <c r="H90" s="1">
        <v>120</v>
      </c>
      <c r="I90" s="1" t="s">
        <v>44</v>
      </c>
      <c r="J90" s="1"/>
      <c r="K90" s="1">
        <v>7</v>
      </c>
      <c r="L90" s="1">
        <f t="shared" si="22"/>
        <v>0</v>
      </c>
      <c r="M90" s="1">
        <f t="shared" si="23"/>
        <v>7</v>
      </c>
      <c r="N90" s="1"/>
      <c r="O90" s="23">
        <v>0</v>
      </c>
      <c r="P90" s="22">
        <v>0</v>
      </c>
      <c r="Q90" s="1"/>
      <c r="R90" s="1"/>
      <c r="S90" s="23">
        <v>0</v>
      </c>
      <c r="T90" s="23">
        <v>0</v>
      </c>
      <c r="U90" s="1">
        <v>0</v>
      </c>
      <c r="V90" s="1">
        <f t="shared" si="24"/>
        <v>1.4</v>
      </c>
      <c r="W90" s="5"/>
      <c r="X90" s="5">
        <f t="shared" si="28"/>
        <v>0</v>
      </c>
      <c r="Y90" s="5"/>
      <c r="Z90" s="1"/>
      <c r="AA90" s="1">
        <f t="shared" si="25"/>
        <v>32.142857142857146</v>
      </c>
      <c r="AB90" s="1">
        <f t="shared" si="26"/>
        <v>32.142857142857146</v>
      </c>
      <c r="AC90" s="1">
        <v>0</v>
      </c>
      <c r="AD90" s="1">
        <v>0</v>
      </c>
      <c r="AE90" s="1">
        <v>0.6</v>
      </c>
      <c r="AF90" s="1">
        <v>0.6</v>
      </c>
      <c r="AG90" s="1">
        <v>0.4</v>
      </c>
      <c r="AH90" s="1">
        <v>1</v>
      </c>
      <c r="AI90" s="1">
        <v>0.6</v>
      </c>
      <c r="AJ90" s="1">
        <v>2.2000000000000002</v>
      </c>
      <c r="AK90" s="1">
        <v>3.2</v>
      </c>
      <c r="AL90" s="1">
        <v>1</v>
      </c>
      <c r="AM90" s="21" t="s">
        <v>166</v>
      </c>
      <c r="AN90" s="1">
        <f t="shared" si="27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149</v>
      </c>
      <c r="B91" s="1" t="s">
        <v>43</v>
      </c>
      <c r="C91" s="1">
        <v>7337.0820000000003</v>
      </c>
      <c r="D91" s="1">
        <v>1330.655</v>
      </c>
      <c r="E91" s="1">
        <v>4655.402</v>
      </c>
      <c r="F91" s="1">
        <v>3879.942</v>
      </c>
      <c r="G91" s="8">
        <v>1</v>
      </c>
      <c r="H91" s="1">
        <v>40</v>
      </c>
      <c r="I91" s="1" t="s">
        <v>44</v>
      </c>
      <c r="J91" s="1"/>
      <c r="K91" s="1">
        <v>4479.8509999999997</v>
      </c>
      <c r="L91" s="1">
        <f t="shared" si="22"/>
        <v>175.55100000000039</v>
      </c>
      <c r="M91" s="1">
        <f t="shared" si="23"/>
        <v>4564.8280000000004</v>
      </c>
      <c r="N91" s="1">
        <v>90.573999999999998</v>
      </c>
      <c r="O91" s="23">
        <v>0</v>
      </c>
      <c r="P91" s="22">
        <v>674.65000099999725</v>
      </c>
      <c r="Q91" s="1">
        <v>700</v>
      </c>
      <c r="R91" s="1"/>
      <c r="S91" s="23">
        <v>0</v>
      </c>
      <c r="T91" s="23">
        <v>0</v>
      </c>
      <c r="U91" s="1">
        <v>3711.5279990000022</v>
      </c>
      <c r="V91" s="1">
        <f t="shared" si="24"/>
        <v>912.96560000000011</v>
      </c>
      <c r="W91" s="5">
        <f t="shared" si="30"/>
        <v>1076.5016000000014</v>
      </c>
      <c r="X91" s="36">
        <f t="shared" ref="X91:X94" si="31">W91+$X$1*V91</f>
        <v>1989.4672000000014</v>
      </c>
      <c r="Y91" s="5"/>
      <c r="Z91" s="1"/>
      <c r="AA91" s="1">
        <f t="shared" si="25"/>
        <v>11.999999999999998</v>
      </c>
      <c r="AB91" s="1">
        <f t="shared" si="26"/>
        <v>9.8208738642507427</v>
      </c>
      <c r="AC91" s="1">
        <v>946.16700000000003</v>
      </c>
      <c r="AD91" s="1">
        <v>894.69320000000005</v>
      </c>
      <c r="AE91" s="1">
        <v>893.29679999999985</v>
      </c>
      <c r="AF91" s="1">
        <v>1096.9985999999999</v>
      </c>
      <c r="AG91" s="1">
        <v>1013.1568</v>
      </c>
      <c r="AH91" s="1">
        <v>1088.3972000000001</v>
      </c>
      <c r="AI91" s="1">
        <v>1018.0316</v>
      </c>
      <c r="AJ91" s="1">
        <v>934.2872000000001</v>
      </c>
      <c r="AK91" s="1">
        <v>918.22360000000003</v>
      </c>
      <c r="AL91" s="1">
        <v>914.80539999999996</v>
      </c>
      <c r="AM91" s="1" t="s">
        <v>59</v>
      </c>
      <c r="AN91" s="1">
        <f t="shared" si="27"/>
        <v>1989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150</v>
      </c>
      <c r="B92" s="1" t="s">
        <v>43</v>
      </c>
      <c r="C92" s="1">
        <v>102.649</v>
      </c>
      <c r="D92" s="1">
        <v>1.8</v>
      </c>
      <c r="E92" s="1">
        <v>64.078000000000003</v>
      </c>
      <c r="F92" s="1">
        <v>37.795999999999999</v>
      </c>
      <c r="G92" s="8">
        <v>1</v>
      </c>
      <c r="H92" s="1">
        <v>60</v>
      </c>
      <c r="I92" s="1" t="s">
        <v>44</v>
      </c>
      <c r="J92" s="1"/>
      <c r="K92" s="1">
        <v>61.5</v>
      </c>
      <c r="L92" s="1">
        <f t="shared" si="22"/>
        <v>2.578000000000003</v>
      </c>
      <c r="M92" s="1">
        <f t="shared" si="23"/>
        <v>64.078000000000003</v>
      </c>
      <c r="N92" s="1"/>
      <c r="O92" s="23">
        <v>0</v>
      </c>
      <c r="P92" s="22">
        <v>0</v>
      </c>
      <c r="Q92" s="1"/>
      <c r="R92" s="1"/>
      <c r="S92" s="23">
        <v>0</v>
      </c>
      <c r="T92" s="23">
        <v>0</v>
      </c>
      <c r="U92" s="1">
        <v>0</v>
      </c>
      <c r="V92" s="1">
        <f t="shared" si="24"/>
        <v>12.8156</v>
      </c>
      <c r="W92" s="5">
        <f>10*V92-U92-R92-Q92-P92-F92</f>
        <v>90.360000000000014</v>
      </c>
      <c r="X92" s="36">
        <f t="shared" si="31"/>
        <v>103.17560000000002</v>
      </c>
      <c r="Y92" s="5"/>
      <c r="Z92" s="1"/>
      <c r="AA92" s="1">
        <f t="shared" si="25"/>
        <v>11.000000000000002</v>
      </c>
      <c r="AB92" s="1">
        <f t="shared" si="26"/>
        <v>2.9492181403913982</v>
      </c>
      <c r="AC92" s="1">
        <v>4.1571999999999996</v>
      </c>
      <c r="AD92" s="1">
        <v>7.2123999999999997</v>
      </c>
      <c r="AE92" s="1">
        <v>5.7808000000000002</v>
      </c>
      <c r="AF92" s="1">
        <v>0.36380000000000001</v>
      </c>
      <c r="AG92" s="1">
        <v>0</v>
      </c>
      <c r="AH92" s="1">
        <v>11.4732</v>
      </c>
      <c r="AI92" s="1">
        <v>14.3432</v>
      </c>
      <c r="AJ92" s="1">
        <v>4.6609999999999996</v>
      </c>
      <c r="AK92" s="1">
        <v>6.4687999999999999</v>
      </c>
      <c r="AL92" s="1">
        <v>7.4672000000000001</v>
      </c>
      <c r="AM92" s="1"/>
      <c r="AN92" s="1">
        <f t="shared" si="27"/>
        <v>103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48</v>
      </c>
      <c r="C93" s="1">
        <v>134</v>
      </c>
      <c r="D93" s="1">
        <v>229</v>
      </c>
      <c r="E93" s="1">
        <v>165</v>
      </c>
      <c r="F93" s="1">
        <v>192</v>
      </c>
      <c r="G93" s="8">
        <v>0.3</v>
      </c>
      <c r="H93" s="1">
        <v>40</v>
      </c>
      <c r="I93" s="1" t="s">
        <v>44</v>
      </c>
      <c r="J93" s="1"/>
      <c r="K93" s="1">
        <v>171</v>
      </c>
      <c r="L93" s="1">
        <f t="shared" si="22"/>
        <v>-6</v>
      </c>
      <c r="M93" s="1">
        <f t="shared" si="23"/>
        <v>165</v>
      </c>
      <c r="N93" s="1"/>
      <c r="O93" s="23">
        <v>0</v>
      </c>
      <c r="P93" s="22">
        <v>30</v>
      </c>
      <c r="Q93" s="1"/>
      <c r="R93" s="1"/>
      <c r="S93" s="23">
        <v>0</v>
      </c>
      <c r="T93" s="23">
        <v>0</v>
      </c>
      <c r="U93" s="1">
        <v>141.4</v>
      </c>
      <c r="V93" s="1">
        <f t="shared" si="24"/>
        <v>33</v>
      </c>
      <c r="W93" s="5"/>
      <c r="X93" s="36">
        <f t="shared" si="31"/>
        <v>33</v>
      </c>
      <c r="Y93" s="5"/>
      <c r="Z93" s="1"/>
      <c r="AA93" s="1">
        <f t="shared" si="25"/>
        <v>12.012121212121212</v>
      </c>
      <c r="AB93" s="1">
        <f t="shared" si="26"/>
        <v>11.012121212121212</v>
      </c>
      <c r="AC93" s="1">
        <v>37.4</v>
      </c>
      <c r="AD93" s="1">
        <v>33.6</v>
      </c>
      <c r="AE93" s="1">
        <v>38.799999999999997</v>
      </c>
      <c r="AF93" s="1">
        <v>41</v>
      </c>
      <c r="AG93" s="1">
        <v>37.200000000000003</v>
      </c>
      <c r="AH93" s="1">
        <v>41.2</v>
      </c>
      <c r="AI93" s="1">
        <v>40.6</v>
      </c>
      <c r="AJ93" s="1">
        <v>35</v>
      </c>
      <c r="AK93" s="1">
        <v>35</v>
      </c>
      <c r="AL93" s="1">
        <v>36.799999999999997</v>
      </c>
      <c r="AM93" s="1"/>
      <c r="AN93" s="1">
        <f t="shared" si="27"/>
        <v>10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152</v>
      </c>
      <c r="B94" s="1" t="s">
        <v>48</v>
      </c>
      <c r="C94" s="1">
        <v>53</v>
      </c>
      <c r="D94" s="1">
        <v>157</v>
      </c>
      <c r="E94" s="1">
        <v>98</v>
      </c>
      <c r="F94" s="1">
        <v>99</v>
      </c>
      <c r="G94" s="8">
        <v>0.3</v>
      </c>
      <c r="H94" s="1">
        <v>40</v>
      </c>
      <c r="I94" s="1" t="s">
        <v>44</v>
      </c>
      <c r="J94" s="1"/>
      <c r="K94" s="1">
        <v>111</v>
      </c>
      <c r="L94" s="1">
        <f t="shared" si="22"/>
        <v>-13</v>
      </c>
      <c r="M94" s="1">
        <f t="shared" si="23"/>
        <v>98</v>
      </c>
      <c r="N94" s="1"/>
      <c r="O94" s="23">
        <v>0</v>
      </c>
      <c r="P94" s="22">
        <v>70</v>
      </c>
      <c r="Q94" s="1"/>
      <c r="R94" s="1"/>
      <c r="S94" s="23">
        <v>0</v>
      </c>
      <c r="T94" s="23">
        <v>0</v>
      </c>
      <c r="U94" s="1">
        <v>20.399999999999981</v>
      </c>
      <c r="V94" s="1">
        <f t="shared" si="24"/>
        <v>19.600000000000001</v>
      </c>
      <c r="W94" s="5">
        <f t="shared" si="30"/>
        <v>26.200000000000045</v>
      </c>
      <c r="X94" s="36">
        <f t="shared" si="31"/>
        <v>45.800000000000047</v>
      </c>
      <c r="Y94" s="5"/>
      <c r="Z94" s="1"/>
      <c r="AA94" s="1">
        <f t="shared" si="25"/>
        <v>12</v>
      </c>
      <c r="AB94" s="1">
        <f t="shared" si="26"/>
        <v>9.6632653061224474</v>
      </c>
      <c r="AC94" s="1">
        <v>21.4</v>
      </c>
      <c r="AD94" s="1">
        <v>22.8</v>
      </c>
      <c r="AE94" s="1">
        <v>23</v>
      </c>
      <c r="AF94" s="1">
        <v>19.2</v>
      </c>
      <c r="AG94" s="1">
        <v>19.399999999999999</v>
      </c>
      <c r="AH94" s="1">
        <v>23.4</v>
      </c>
      <c r="AI94" s="1">
        <v>24</v>
      </c>
      <c r="AJ94" s="1">
        <v>23.4</v>
      </c>
      <c r="AK94" s="1">
        <v>21.6</v>
      </c>
      <c r="AL94" s="1">
        <v>21</v>
      </c>
      <c r="AM94" s="1" t="s">
        <v>153</v>
      </c>
      <c r="AN94" s="1">
        <f t="shared" si="27"/>
        <v>14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154</v>
      </c>
      <c r="B95" s="1" t="s">
        <v>43</v>
      </c>
      <c r="C95" s="1">
        <v>20.538</v>
      </c>
      <c r="D95" s="1"/>
      <c r="E95" s="1">
        <v>4.0519999999999996</v>
      </c>
      <c r="F95" s="1">
        <v>17.835000000000001</v>
      </c>
      <c r="G95" s="8">
        <v>1</v>
      </c>
      <c r="H95" s="1">
        <v>45</v>
      </c>
      <c r="I95" s="1" t="s">
        <v>44</v>
      </c>
      <c r="J95" s="1"/>
      <c r="K95" s="1">
        <v>4.5</v>
      </c>
      <c r="L95" s="1">
        <f t="shared" si="22"/>
        <v>-0.4480000000000004</v>
      </c>
      <c r="M95" s="1">
        <f t="shared" si="23"/>
        <v>4.0519999999999996</v>
      </c>
      <c r="N95" s="1"/>
      <c r="O95" s="23">
        <v>0</v>
      </c>
      <c r="P95" s="22">
        <v>0</v>
      </c>
      <c r="Q95" s="1"/>
      <c r="R95" s="1"/>
      <c r="S95" s="23">
        <v>0</v>
      </c>
      <c r="T95" s="23">
        <v>0</v>
      </c>
      <c r="U95" s="1">
        <v>0</v>
      </c>
      <c r="V95" s="1">
        <f t="shared" si="24"/>
        <v>0.8103999999999999</v>
      </c>
      <c r="W95" s="5"/>
      <c r="X95" s="5">
        <f t="shared" si="28"/>
        <v>0</v>
      </c>
      <c r="Y95" s="5"/>
      <c r="Z95" s="1"/>
      <c r="AA95" s="1">
        <f t="shared" si="25"/>
        <v>22.007650542941761</v>
      </c>
      <c r="AB95" s="1">
        <f t="shared" si="26"/>
        <v>22.007650542941761</v>
      </c>
      <c r="AC95" s="1">
        <v>0.53459999999999996</v>
      </c>
      <c r="AD95" s="1">
        <v>0.81259999999999999</v>
      </c>
      <c r="AE95" s="1">
        <v>1.0931999999999999</v>
      </c>
      <c r="AF95" s="1">
        <v>0.5454</v>
      </c>
      <c r="AG95" s="1">
        <v>0.27300000000000002</v>
      </c>
      <c r="AH95" s="1">
        <v>0.55000000000000004</v>
      </c>
      <c r="AI95" s="1">
        <v>0.55300000000000005</v>
      </c>
      <c r="AJ95" s="1">
        <v>0.27600000000000002</v>
      </c>
      <c r="AK95" s="1">
        <v>0.27960000000000002</v>
      </c>
      <c r="AL95" s="1">
        <v>2.1206</v>
      </c>
      <c r="AM95" s="21" t="s">
        <v>167</v>
      </c>
      <c r="AN95" s="1">
        <f t="shared" si="27"/>
        <v>0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155</v>
      </c>
      <c r="B96" s="1" t="s">
        <v>43</v>
      </c>
      <c r="C96" s="1">
        <v>42.576999999999998</v>
      </c>
      <c r="D96" s="1">
        <v>65.3</v>
      </c>
      <c r="E96" s="1">
        <v>61.098999999999997</v>
      </c>
      <c r="F96" s="1">
        <v>36.497999999999998</v>
      </c>
      <c r="G96" s="8">
        <v>1</v>
      </c>
      <c r="H96" s="1">
        <v>50</v>
      </c>
      <c r="I96" s="1" t="s">
        <v>44</v>
      </c>
      <c r="J96" s="1"/>
      <c r="K96" s="1">
        <v>69.314999999999998</v>
      </c>
      <c r="L96" s="1">
        <f t="shared" si="22"/>
        <v>-8.2160000000000011</v>
      </c>
      <c r="M96" s="1">
        <f t="shared" si="23"/>
        <v>61.098999999999997</v>
      </c>
      <c r="N96" s="1"/>
      <c r="O96" s="23">
        <v>0</v>
      </c>
      <c r="P96" s="22">
        <v>43.672600000000003</v>
      </c>
      <c r="Q96" s="1"/>
      <c r="R96" s="1"/>
      <c r="S96" s="23">
        <v>0</v>
      </c>
      <c r="T96" s="23">
        <v>0</v>
      </c>
      <c r="U96" s="1">
        <v>23.3474</v>
      </c>
      <c r="V96" s="1">
        <f t="shared" si="24"/>
        <v>12.219799999999999</v>
      </c>
      <c r="W96" s="5">
        <f t="shared" si="30"/>
        <v>30.899800000000006</v>
      </c>
      <c r="X96" s="36">
        <f>W96+$X$1*V96</f>
        <v>43.119600000000005</v>
      </c>
      <c r="Y96" s="5"/>
      <c r="Z96" s="1"/>
      <c r="AA96" s="1">
        <f t="shared" si="25"/>
        <v>12.000000000000002</v>
      </c>
      <c r="AB96" s="1">
        <f t="shared" si="26"/>
        <v>8.4713334097121074</v>
      </c>
      <c r="AC96" s="1">
        <v>11.417</v>
      </c>
      <c r="AD96" s="1">
        <v>12.0762</v>
      </c>
      <c r="AE96" s="1">
        <v>12.493600000000001</v>
      </c>
      <c r="AF96" s="1">
        <v>7.5457999999999998</v>
      </c>
      <c r="AG96" s="1">
        <v>8.9786000000000001</v>
      </c>
      <c r="AH96" s="1">
        <v>10.5128</v>
      </c>
      <c r="AI96" s="1">
        <v>8.6971999999999987</v>
      </c>
      <c r="AJ96" s="1">
        <v>7.1197999999999997</v>
      </c>
      <c r="AK96" s="1">
        <v>7.6632000000000007</v>
      </c>
      <c r="AL96" s="1">
        <v>8.7848000000000006</v>
      </c>
      <c r="AM96" s="1"/>
      <c r="AN96" s="1">
        <f t="shared" si="27"/>
        <v>43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156</v>
      </c>
      <c r="B97" s="10" t="s">
        <v>48</v>
      </c>
      <c r="C97" s="10">
        <v>-2</v>
      </c>
      <c r="D97" s="10"/>
      <c r="E97" s="10"/>
      <c r="F97" s="10">
        <v>-2</v>
      </c>
      <c r="G97" s="11">
        <v>0</v>
      </c>
      <c r="H97" s="10">
        <v>40</v>
      </c>
      <c r="I97" s="10" t="s">
        <v>57</v>
      </c>
      <c r="J97" s="10"/>
      <c r="K97" s="10"/>
      <c r="L97" s="10">
        <f t="shared" si="22"/>
        <v>0</v>
      </c>
      <c r="M97" s="10">
        <f t="shared" si="23"/>
        <v>0</v>
      </c>
      <c r="N97" s="10"/>
      <c r="O97" s="27">
        <v>0</v>
      </c>
      <c r="P97" s="31">
        <v>0</v>
      </c>
      <c r="Q97" s="10"/>
      <c r="R97" s="10"/>
      <c r="S97" s="27">
        <v>0</v>
      </c>
      <c r="T97" s="27">
        <v>0</v>
      </c>
      <c r="U97" s="10">
        <v>0</v>
      </c>
      <c r="V97" s="10">
        <f t="shared" si="24"/>
        <v>0</v>
      </c>
      <c r="W97" s="12"/>
      <c r="X97" s="5">
        <f t="shared" si="28"/>
        <v>0</v>
      </c>
      <c r="Y97" s="12"/>
      <c r="Z97" s="10"/>
      <c r="AA97" s="1" t="e">
        <f t="shared" si="25"/>
        <v>#DIV/0!</v>
      </c>
      <c r="AB97" s="10" t="e">
        <f t="shared" si="26"/>
        <v>#DIV/0!</v>
      </c>
      <c r="AC97" s="10">
        <v>0.4</v>
      </c>
      <c r="AD97" s="10">
        <v>1.8</v>
      </c>
      <c r="AE97" s="10">
        <v>3</v>
      </c>
      <c r="AF97" s="10">
        <v>2.6</v>
      </c>
      <c r="AG97" s="10">
        <v>4.2</v>
      </c>
      <c r="AH97" s="10">
        <v>3.4</v>
      </c>
      <c r="AI97" s="10">
        <v>1.8</v>
      </c>
      <c r="AJ97" s="10">
        <v>1.6</v>
      </c>
      <c r="AK97" s="10">
        <v>1.4</v>
      </c>
      <c r="AL97" s="10">
        <v>2.8</v>
      </c>
      <c r="AM97" s="10"/>
      <c r="AN97" s="1">
        <f t="shared" si="27"/>
        <v>0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157</v>
      </c>
      <c r="B98" s="1" t="s">
        <v>48</v>
      </c>
      <c r="C98" s="1">
        <v>56</v>
      </c>
      <c r="D98" s="1"/>
      <c r="E98" s="1">
        <v>21</v>
      </c>
      <c r="F98" s="1">
        <v>35</v>
      </c>
      <c r="G98" s="8">
        <v>0.3</v>
      </c>
      <c r="H98" s="1">
        <v>40</v>
      </c>
      <c r="I98" s="1" t="s">
        <v>44</v>
      </c>
      <c r="J98" s="1"/>
      <c r="K98" s="1">
        <v>23</v>
      </c>
      <c r="L98" s="1">
        <f t="shared" si="22"/>
        <v>-2</v>
      </c>
      <c r="M98" s="1">
        <f t="shared" si="23"/>
        <v>21</v>
      </c>
      <c r="N98" s="1"/>
      <c r="O98" s="23">
        <v>0</v>
      </c>
      <c r="P98" s="22">
        <v>0</v>
      </c>
      <c r="Q98" s="1"/>
      <c r="R98" s="1"/>
      <c r="S98" s="23">
        <v>0</v>
      </c>
      <c r="T98" s="23">
        <v>0</v>
      </c>
      <c r="U98" s="1">
        <v>0</v>
      </c>
      <c r="V98" s="1">
        <f t="shared" si="24"/>
        <v>4.2</v>
      </c>
      <c r="W98" s="5">
        <f t="shared" ref="W98:W99" si="32">11*V98-U98-R98-Q98-P98-F98</f>
        <v>11.200000000000003</v>
      </c>
      <c r="X98" s="5">
        <f t="shared" si="28"/>
        <v>11.200000000000003</v>
      </c>
      <c r="Y98" s="5"/>
      <c r="Z98" s="1"/>
      <c r="AA98" s="1">
        <f t="shared" si="25"/>
        <v>11</v>
      </c>
      <c r="AB98" s="1">
        <f t="shared" si="26"/>
        <v>8.3333333333333321</v>
      </c>
      <c r="AC98" s="1">
        <v>2.8</v>
      </c>
      <c r="AD98" s="1">
        <v>2</v>
      </c>
      <c r="AE98" s="1">
        <v>2.4</v>
      </c>
      <c r="AF98" s="1">
        <v>2.2000000000000002</v>
      </c>
      <c r="AG98" s="1">
        <v>4.2</v>
      </c>
      <c r="AH98" s="1">
        <v>4.5999999999999996</v>
      </c>
      <c r="AI98" s="1">
        <v>1.6</v>
      </c>
      <c r="AJ98" s="1">
        <v>1.8</v>
      </c>
      <c r="AK98" s="1">
        <v>2</v>
      </c>
      <c r="AL98" s="1">
        <v>1</v>
      </c>
      <c r="AM98" s="1"/>
      <c r="AN98" s="1">
        <f t="shared" si="27"/>
        <v>3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158</v>
      </c>
      <c r="B99" s="1" t="s">
        <v>48</v>
      </c>
      <c r="C99" s="1"/>
      <c r="D99" s="1">
        <v>106</v>
      </c>
      <c r="E99" s="1">
        <v>73</v>
      </c>
      <c r="F99" s="1">
        <v>32</v>
      </c>
      <c r="G99" s="8">
        <v>0.12</v>
      </c>
      <c r="H99" s="1">
        <v>45</v>
      </c>
      <c r="I99" s="1" t="s">
        <v>44</v>
      </c>
      <c r="J99" s="1"/>
      <c r="K99" s="1">
        <v>73</v>
      </c>
      <c r="L99" s="1">
        <f t="shared" si="22"/>
        <v>0</v>
      </c>
      <c r="M99" s="1">
        <f t="shared" si="23"/>
        <v>73</v>
      </c>
      <c r="N99" s="1"/>
      <c r="O99" s="23">
        <v>0</v>
      </c>
      <c r="P99" s="22">
        <v>50</v>
      </c>
      <c r="Q99" s="1"/>
      <c r="R99" s="1"/>
      <c r="S99" s="23">
        <v>0</v>
      </c>
      <c r="T99" s="23">
        <v>0</v>
      </c>
      <c r="U99" s="1">
        <v>0</v>
      </c>
      <c r="V99" s="1">
        <f t="shared" si="24"/>
        <v>14.6</v>
      </c>
      <c r="W99" s="5">
        <f t="shared" si="32"/>
        <v>78.599999999999994</v>
      </c>
      <c r="X99" s="36">
        <f>W99+$X$1*V99</f>
        <v>93.199999999999989</v>
      </c>
      <c r="Y99" s="5"/>
      <c r="Z99" s="1"/>
      <c r="AA99" s="1">
        <f t="shared" si="25"/>
        <v>12</v>
      </c>
      <c r="AB99" s="1">
        <f t="shared" si="26"/>
        <v>5.6164383561643838</v>
      </c>
      <c r="AC99" s="1">
        <v>8</v>
      </c>
      <c r="AD99" s="1">
        <v>4</v>
      </c>
      <c r="AE99" s="1">
        <v>9.6</v>
      </c>
      <c r="AF99" s="1">
        <v>5.6</v>
      </c>
      <c r="AG99" s="1">
        <v>1.2</v>
      </c>
      <c r="AH99" s="1">
        <v>1.2</v>
      </c>
      <c r="AI99" s="1">
        <v>0.8</v>
      </c>
      <c r="AJ99" s="1">
        <v>2.2000000000000002</v>
      </c>
      <c r="AK99" s="1">
        <v>3.6</v>
      </c>
      <c r="AL99" s="1">
        <v>2.2000000000000002</v>
      </c>
      <c r="AM99" s="1" t="s">
        <v>159</v>
      </c>
      <c r="AN99" s="1">
        <f t="shared" si="27"/>
        <v>11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6" t="s">
        <v>160</v>
      </c>
      <c r="B100" s="1" t="s">
        <v>43</v>
      </c>
      <c r="C100" s="1"/>
      <c r="D100" s="1"/>
      <c r="E100" s="1"/>
      <c r="F100" s="1"/>
      <c r="G100" s="8">
        <v>1</v>
      </c>
      <c r="H100" s="1">
        <v>180</v>
      </c>
      <c r="I100" s="1" t="s">
        <v>44</v>
      </c>
      <c r="J100" s="1"/>
      <c r="K100" s="1"/>
      <c r="L100" s="1">
        <f t="shared" si="22"/>
        <v>0</v>
      </c>
      <c r="M100" s="1">
        <f t="shared" si="23"/>
        <v>0</v>
      </c>
      <c r="N100" s="1"/>
      <c r="O100" s="23">
        <v>0</v>
      </c>
      <c r="P100" s="22"/>
      <c r="Q100" s="1"/>
      <c r="R100" s="1"/>
      <c r="S100" s="23">
        <v>0</v>
      </c>
      <c r="T100" s="23">
        <v>0</v>
      </c>
      <c r="U100" s="16"/>
      <c r="V100" s="1">
        <f t="shared" si="24"/>
        <v>0</v>
      </c>
      <c r="W100" s="17">
        <v>4</v>
      </c>
      <c r="X100" s="5">
        <f t="shared" si="28"/>
        <v>4</v>
      </c>
      <c r="Y100" s="5"/>
      <c r="Z100" s="1"/>
      <c r="AA100" s="1" t="e">
        <f t="shared" si="25"/>
        <v>#DIV/0!</v>
      </c>
      <c r="AB100" s="1" t="e">
        <f t="shared" si="26"/>
        <v>#DIV/0!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0.30199999999999999</v>
      </c>
      <c r="AM100" s="16" t="s">
        <v>161</v>
      </c>
      <c r="AN100" s="1">
        <f t="shared" si="27"/>
        <v>4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8" t="s">
        <v>162</v>
      </c>
      <c r="B101" s="1" t="s">
        <v>48</v>
      </c>
      <c r="C101" s="1"/>
      <c r="D101" s="1"/>
      <c r="E101" s="1"/>
      <c r="F101" s="1"/>
      <c r="G101" s="8">
        <v>0.05</v>
      </c>
      <c r="H101" s="1">
        <v>90</v>
      </c>
      <c r="I101" s="1" t="s">
        <v>44</v>
      </c>
      <c r="J101" s="1"/>
      <c r="K101" s="1"/>
      <c r="L101" s="1">
        <f t="shared" si="22"/>
        <v>0</v>
      </c>
      <c r="M101" s="1">
        <f t="shared" si="23"/>
        <v>0</v>
      </c>
      <c r="N101" s="1"/>
      <c r="O101" s="23">
        <v>0</v>
      </c>
      <c r="P101" s="22">
        <v>50</v>
      </c>
      <c r="Q101" s="1"/>
      <c r="R101" s="1"/>
      <c r="S101" s="23">
        <v>0</v>
      </c>
      <c r="T101" s="23">
        <v>0</v>
      </c>
      <c r="U101" s="1">
        <v>0</v>
      </c>
      <c r="V101" s="1">
        <f t="shared" si="24"/>
        <v>0</v>
      </c>
      <c r="W101" s="5"/>
      <c r="X101" s="5">
        <f t="shared" si="28"/>
        <v>0</v>
      </c>
      <c r="Y101" s="5"/>
      <c r="Z101" s="1"/>
      <c r="AA101" s="1" t="e">
        <f t="shared" si="25"/>
        <v>#DIV/0!</v>
      </c>
      <c r="AB101" s="1" t="e">
        <f t="shared" si="26"/>
        <v>#DIV/0!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0.30199999999999999</v>
      </c>
      <c r="AM101" s="1" t="s">
        <v>163</v>
      </c>
      <c r="AN101" s="1">
        <f t="shared" si="27"/>
        <v>0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23"/>
      <c r="P102" s="22"/>
      <c r="Q102" s="1"/>
      <c r="R102" s="1"/>
      <c r="S102" s="23"/>
      <c r="T102" s="23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23"/>
      <c r="P103" s="22"/>
      <c r="Q103" s="1"/>
      <c r="R103" s="1"/>
      <c r="S103" s="23"/>
      <c r="T103" s="23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23"/>
      <c r="P104" s="22"/>
      <c r="Q104" s="1"/>
      <c r="R104" s="1"/>
      <c r="S104" s="23"/>
      <c r="T104" s="23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23"/>
      <c r="P105" s="22"/>
      <c r="Q105" s="1"/>
      <c r="R105" s="1"/>
      <c r="S105" s="23"/>
      <c r="T105" s="23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23"/>
      <c r="P106" s="22"/>
      <c r="Q106" s="1"/>
      <c r="R106" s="1"/>
      <c r="S106" s="23"/>
      <c r="T106" s="23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23"/>
      <c r="P107" s="22"/>
      <c r="Q107" s="1"/>
      <c r="R107" s="1"/>
      <c r="S107" s="23"/>
      <c r="T107" s="23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23"/>
      <c r="P108" s="22"/>
      <c r="Q108" s="1"/>
      <c r="R108" s="1"/>
      <c r="S108" s="23"/>
      <c r="T108" s="23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23"/>
      <c r="P109" s="22"/>
      <c r="Q109" s="1"/>
      <c r="R109" s="1"/>
      <c r="S109" s="23"/>
      <c r="T109" s="23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23"/>
      <c r="P110" s="22"/>
      <c r="Q110" s="1"/>
      <c r="R110" s="1"/>
      <c r="S110" s="23"/>
      <c r="T110" s="23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23"/>
      <c r="P111" s="22"/>
      <c r="Q111" s="1"/>
      <c r="R111" s="1"/>
      <c r="S111" s="23"/>
      <c r="T111" s="23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23"/>
      <c r="P112" s="22"/>
      <c r="Q112" s="1"/>
      <c r="R112" s="1"/>
      <c r="S112" s="23"/>
      <c r="T112" s="23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23"/>
      <c r="P113" s="22"/>
      <c r="Q113" s="1"/>
      <c r="R113" s="1"/>
      <c r="S113" s="23"/>
      <c r="T113" s="23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23"/>
      <c r="P114" s="22"/>
      <c r="Q114" s="1"/>
      <c r="R114" s="1"/>
      <c r="S114" s="23"/>
      <c r="T114" s="23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23"/>
      <c r="P115" s="22"/>
      <c r="Q115" s="1"/>
      <c r="R115" s="1"/>
      <c r="S115" s="23"/>
      <c r="T115" s="23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23"/>
      <c r="P116" s="22"/>
      <c r="Q116" s="1"/>
      <c r="R116" s="1"/>
      <c r="S116" s="23"/>
      <c r="T116" s="23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23"/>
      <c r="P117" s="22"/>
      <c r="Q117" s="1"/>
      <c r="R117" s="1"/>
      <c r="S117" s="23"/>
      <c r="T117" s="23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23"/>
      <c r="P118" s="22"/>
      <c r="Q118" s="1"/>
      <c r="R118" s="1"/>
      <c r="S118" s="23"/>
      <c r="T118" s="23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23"/>
      <c r="P119" s="22"/>
      <c r="Q119" s="1"/>
      <c r="R119" s="1"/>
      <c r="S119" s="23"/>
      <c r="T119" s="23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23"/>
      <c r="P120" s="22"/>
      <c r="Q120" s="1"/>
      <c r="R120" s="1"/>
      <c r="S120" s="23"/>
      <c r="T120" s="23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23"/>
      <c r="P121" s="22"/>
      <c r="Q121" s="1"/>
      <c r="R121" s="1"/>
      <c r="S121" s="23"/>
      <c r="T121" s="23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23"/>
      <c r="P122" s="22"/>
      <c r="Q122" s="1"/>
      <c r="R122" s="1"/>
      <c r="S122" s="23"/>
      <c r="T122" s="23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23"/>
      <c r="P123" s="22"/>
      <c r="Q123" s="1"/>
      <c r="R123" s="1"/>
      <c r="S123" s="23"/>
      <c r="T123" s="23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23"/>
      <c r="P124" s="22"/>
      <c r="Q124" s="1"/>
      <c r="R124" s="1"/>
      <c r="S124" s="23"/>
      <c r="T124" s="23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23"/>
      <c r="P125" s="22"/>
      <c r="Q125" s="1"/>
      <c r="R125" s="1"/>
      <c r="S125" s="23"/>
      <c r="T125" s="23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23"/>
      <c r="P126" s="22"/>
      <c r="Q126" s="1"/>
      <c r="R126" s="1"/>
      <c r="S126" s="23"/>
      <c r="T126" s="23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23"/>
      <c r="P127" s="22"/>
      <c r="Q127" s="1"/>
      <c r="R127" s="1"/>
      <c r="S127" s="23"/>
      <c r="T127" s="23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23"/>
      <c r="P128" s="22"/>
      <c r="Q128" s="1"/>
      <c r="R128" s="1"/>
      <c r="S128" s="23"/>
      <c r="T128" s="23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23"/>
      <c r="P129" s="22"/>
      <c r="Q129" s="1"/>
      <c r="R129" s="1"/>
      <c r="S129" s="23"/>
      <c r="T129" s="23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23"/>
      <c r="P130" s="22"/>
      <c r="Q130" s="1"/>
      <c r="R130" s="1"/>
      <c r="S130" s="23"/>
      <c r="T130" s="23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23"/>
      <c r="P131" s="22"/>
      <c r="Q131" s="1"/>
      <c r="R131" s="1"/>
      <c r="S131" s="23"/>
      <c r="T131" s="23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23"/>
      <c r="P132" s="22"/>
      <c r="Q132" s="1"/>
      <c r="R132" s="1"/>
      <c r="S132" s="23"/>
      <c r="T132" s="23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23"/>
      <c r="P133" s="22"/>
      <c r="Q133" s="1"/>
      <c r="R133" s="1"/>
      <c r="S133" s="23"/>
      <c r="T133" s="23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23"/>
      <c r="P134" s="22"/>
      <c r="Q134" s="1"/>
      <c r="R134" s="1"/>
      <c r="S134" s="23"/>
      <c r="T134" s="23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23"/>
      <c r="P135" s="22"/>
      <c r="Q135" s="1"/>
      <c r="R135" s="1"/>
      <c r="S135" s="23"/>
      <c r="T135" s="23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23"/>
      <c r="P136" s="22"/>
      <c r="Q136" s="1"/>
      <c r="R136" s="1"/>
      <c r="S136" s="23"/>
      <c r="T136" s="23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23"/>
      <c r="P137" s="22"/>
      <c r="Q137" s="1"/>
      <c r="R137" s="1"/>
      <c r="S137" s="23"/>
      <c r="T137" s="23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23"/>
      <c r="P138" s="22"/>
      <c r="Q138" s="1"/>
      <c r="R138" s="1"/>
      <c r="S138" s="23"/>
      <c r="T138" s="23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23"/>
      <c r="P139" s="22"/>
      <c r="Q139" s="1"/>
      <c r="R139" s="1"/>
      <c r="S139" s="23"/>
      <c r="T139" s="23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23"/>
      <c r="P140" s="22"/>
      <c r="Q140" s="1"/>
      <c r="R140" s="1"/>
      <c r="S140" s="23"/>
      <c r="T140" s="23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23"/>
      <c r="P141" s="22"/>
      <c r="Q141" s="1"/>
      <c r="R141" s="1"/>
      <c r="S141" s="23"/>
      <c r="T141" s="23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23"/>
      <c r="P142" s="22"/>
      <c r="Q142" s="1"/>
      <c r="R142" s="1"/>
      <c r="S142" s="23"/>
      <c r="T142" s="23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23"/>
      <c r="P143" s="22"/>
      <c r="Q143" s="1"/>
      <c r="R143" s="1"/>
      <c r="S143" s="23"/>
      <c r="T143" s="23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23"/>
      <c r="P144" s="22"/>
      <c r="Q144" s="1"/>
      <c r="R144" s="1"/>
      <c r="S144" s="23"/>
      <c r="T144" s="23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23"/>
      <c r="P145" s="22"/>
      <c r="Q145" s="1"/>
      <c r="R145" s="1"/>
      <c r="S145" s="23"/>
      <c r="T145" s="23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23"/>
      <c r="P146" s="22"/>
      <c r="Q146" s="1"/>
      <c r="R146" s="1"/>
      <c r="S146" s="23"/>
      <c r="T146" s="23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23"/>
      <c r="P147" s="22"/>
      <c r="Q147" s="1"/>
      <c r="R147" s="1"/>
      <c r="S147" s="23"/>
      <c r="T147" s="23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23"/>
      <c r="P148" s="22"/>
      <c r="Q148" s="1"/>
      <c r="R148" s="1"/>
      <c r="S148" s="23"/>
      <c r="T148" s="23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23"/>
      <c r="P149" s="22"/>
      <c r="Q149" s="1"/>
      <c r="R149" s="1"/>
      <c r="S149" s="23"/>
      <c r="T149" s="23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23"/>
      <c r="P150" s="22"/>
      <c r="Q150" s="1"/>
      <c r="R150" s="1"/>
      <c r="S150" s="23"/>
      <c r="T150" s="23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23"/>
      <c r="P151" s="22"/>
      <c r="Q151" s="1"/>
      <c r="R151" s="1"/>
      <c r="S151" s="23"/>
      <c r="T151" s="23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23"/>
      <c r="P152" s="22"/>
      <c r="Q152" s="1"/>
      <c r="R152" s="1"/>
      <c r="S152" s="23"/>
      <c r="T152" s="23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23"/>
      <c r="P153" s="22"/>
      <c r="Q153" s="1"/>
      <c r="R153" s="1"/>
      <c r="S153" s="23"/>
      <c r="T153" s="23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23"/>
      <c r="P154" s="22"/>
      <c r="Q154" s="1"/>
      <c r="R154" s="1"/>
      <c r="S154" s="23"/>
      <c r="T154" s="23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23"/>
      <c r="P155" s="22"/>
      <c r="Q155" s="1"/>
      <c r="R155" s="1"/>
      <c r="S155" s="23"/>
      <c r="T155" s="23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23"/>
      <c r="P156" s="22"/>
      <c r="Q156" s="1"/>
      <c r="R156" s="1"/>
      <c r="S156" s="23"/>
      <c r="T156" s="23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23"/>
      <c r="P157" s="22"/>
      <c r="Q157" s="1"/>
      <c r="R157" s="1"/>
      <c r="S157" s="23"/>
      <c r="T157" s="23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23"/>
      <c r="P158" s="22"/>
      <c r="Q158" s="1"/>
      <c r="R158" s="1"/>
      <c r="S158" s="23"/>
      <c r="T158" s="23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23"/>
      <c r="P159" s="22"/>
      <c r="Q159" s="1"/>
      <c r="R159" s="1"/>
      <c r="S159" s="23"/>
      <c r="T159" s="23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23"/>
      <c r="P160" s="22"/>
      <c r="Q160" s="1"/>
      <c r="R160" s="1"/>
      <c r="S160" s="23"/>
      <c r="T160" s="23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23"/>
      <c r="P161" s="22"/>
      <c r="Q161" s="1"/>
      <c r="R161" s="1"/>
      <c r="S161" s="23"/>
      <c r="T161" s="23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23"/>
      <c r="P162" s="22"/>
      <c r="Q162" s="1"/>
      <c r="R162" s="1"/>
      <c r="S162" s="23"/>
      <c r="T162" s="23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23"/>
      <c r="P163" s="22"/>
      <c r="Q163" s="1"/>
      <c r="R163" s="1"/>
      <c r="S163" s="23"/>
      <c r="T163" s="23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23"/>
      <c r="P164" s="22"/>
      <c r="Q164" s="1"/>
      <c r="R164" s="1"/>
      <c r="S164" s="23"/>
      <c r="T164" s="23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23"/>
      <c r="P165" s="22"/>
      <c r="Q165" s="1"/>
      <c r="R165" s="1"/>
      <c r="S165" s="23"/>
      <c r="T165" s="23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23"/>
      <c r="P166" s="22"/>
      <c r="Q166" s="1"/>
      <c r="R166" s="1"/>
      <c r="S166" s="23"/>
      <c r="T166" s="23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23"/>
      <c r="P167" s="22"/>
      <c r="Q167" s="1"/>
      <c r="R167" s="1"/>
      <c r="S167" s="23"/>
      <c r="T167" s="23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23"/>
      <c r="P168" s="22"/>
      <c r="Q168" s="1"/>
      <c r="R168" s="1"/>
      <c r="S168" s="23"/>
      <c r="T168" s="23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23"/>
      <c r="P169" s="22"/>
      <c r="Q169" s="1"/>
      <c r="R169" s="1"/>
      <c r="S169" s="23"/>
      <c r="T169" s="23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23"/>
      <c r="P170" s="22"/>
      <c r="Q170" s="1"/>
      <c r="R170" s="1"/>
      <c r="S170" s="23"/>
      <c r="T170" s="23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23"/>
      <c r="P171" s="22"/>
      <c r="Q171" s="1"/>
      <c r="R171" s="1"/>
      <c r="S171" s="23"/>
      <c r="T171" s="23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23"/>
      <c r="P172" s="22"/>
      <c r="Q172" s="1"/>
      <c r="R172" s="1"/>
      <c r="S172" s="23"/>
      <c r="T172" s="23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23"/>
      <c r="P173" s="22"/>
      <c r="Q173" s="1"/>
      <c r="R173" s="1"/>
      <c r="S173" s="23"/>
      <c r="T173" s="23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23"/>
      <c r="P174" s="22"/>
      <c r="Q174" s="1"/>
      <c r="R174" s="1"/>
      <c r="S174" s="23"/>
      <c r="T174" s="23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23"/>
      <c r="P175" s="22"/>
      <c r="Q175" s="1"/>
      <c r="R175" s="1"/>
      <c r="S175" s="23"/>
      <c r="T175" s="23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23"/>
      <c r="P176" s="22"/>
      <c r="Q176" s="1"/>
      <c r="R176" s="1"/>
      <c r="S176" s="23"/>
      <c r="T176" s="23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23"/>
      <c r="P177" s="22"/>
      <c r="Q177" s="1"/>
      <c r="R177" s="1"/>
      <c r="S177" s="23"/>
      <c r="T177" s="23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23"/>
      <c r="P178" s="22"/>
      <c r="Q178" s="1"/>
      <c r="R178" s="1"/>
      <c r="S178" s="23"/>
      <c r="T178" s="23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23"/>
      <c r="P179" s="22"/>
      <c r="Q179" s="1"/>
      <c r="R179" s="1"/>
      <c r="S179" s="23"/>
      <c r="T179" s="23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23"/>
      <c r="P180" s="22"/>
      <c r="Q180" s="1"/>
      <c r="R180" s="1"/>
      <c r="S180" s="23"/>
      <c r="T180" s="23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23"/>
      <c r="P181" s="22"/>
      <c r="Q181" s="1"/>
      <c r="R181" s="1"/>
      <c r="S181" s="23"/>
      <c r="T181" s="23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23"/>
      <c r="P182" s="22"/>
      <c r="Q182" s="1"/>
      <c r="R182" s="1"/>
      <c r="S182" s="23"/>
      <c r="T182" s="23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23"/>
      <c r="P183" s="22"/>
      <c r="Q183" s="1"/>
      <c r="R183" s="1"/>
      <c r="S183" s="23"/>
      <c r="T183" s="23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23"/>
      <c r="P184" s="22"/>
      <c r="Q184" s="1"/>
      <c r="R184" s="1"/>
      <c r="S184" s="23"/>
      <c r="T184" s="23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23"/>
      <c r="P185" s="22"/>
      <c r="Q185" s="1"/>
      <c r="R185" s="1"/>
      <c r="S185" s="23"/>
      <c r="T185" s="23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23"/>
      <c r="P186" s="22"/>
      <c r="Q186" s="1"/>
      <c r="R186" s="1"/>
      <c r="S186" s="23"/>
      <c r="T186" s="23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23"/>
      <c r="P187" s="22"/>
      <c r="Q187" s="1"/>
      <c r="R187" s="1"/>
      <c r="S187" s="23"/>
      <c r="T187" s="23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23"/>
      <c r="P188" s="22"/>
      <c r="Q188" s="1"/>
      <c r="R188" s="1"/>
      <c r="S188" s="23"/>
      <c r="T188" s="23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23"/>
      <c r="P189" s="22"/>
      <c r="Q189" s="1"/>
      <c r="R189" s="1"/>
      <c r="S189" s="23"/>
      <c r="T189" s="23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23"/>
      <c r="P190" s="22"/>
      <c r="Q190" s="1"/>
      <c r="R190" s="1"/>
      <c r="S190" s="23"/>
      <c r="T190" s="23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23"/>
      <c r="P191" s="22"/>
      <c r="Q191" s="1"/>
      <c r="R191" s="1"/>
      <c r="S191" s="23"/>
      <c r="T191" s="23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23"/>
      <c r="P192" s="22"/>
      <c r="Q192" s="1"/>
      <c r="R192" s="1"/>
      <c r="S192" s="23"/>
      <c r="T192" s="23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23"/>
      <c r="P193" s="22"/>
      <c r="Q193" s="1"/>
      <c r="R193" s="1"/>
      <c r="S193" s="23"/>
      <c r="T193" s="23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23"/>
      <c r="P194" s="22"/>
      <c r="Q194" s="1"/>
      <c r="R194" s="1"/>
      <c r="S194" s="23"/>
      <c r="T194" s="23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23"/>
      <c r="P195" s="22"/>
      <c r="Q195" s="1"/>
      <c r="R195" s="1"/>
      <c r="S195" s="23"/>
      <c r="T195" s="23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23"/>
      <c r="P196" s="22"/>
      <c r="Q196" s="1"/>
      <c r="R196" s="1"/>
      <c r="S196" s="23"/>
      <c r="T196" s="23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23"/>
      <c r="P197" s="22"/>
      <c r="Q197" s="1"/>
      <c r="R197" s="1"/>
      <c r="S197" s="23"/>
      <c r="T197" s="23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23"/>
      <c r="P198" s="22"/>
      <c r="Q198" s="1"/>
      <c r="R198" s="1"/>
      <c r="S198" s="23"/>
      <c r="T198" s="23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23"/>
      <c r="P199" s="22"/>
      <c r="Q199" s="1"/>
      <c r="R199" s="1"/>
      <c r="S199" s="23"/>
      <c r="T199" s="23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23"/>
      <c r="P200" s="22"/>
      <c r="Q200" s="1"/>
      <c r="R200" s="1"/>
      <c r="S200" s="23"/>
      <c r="T200" s="23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23"/>
      <c r="P201" s="22"/>
      <c r="Q201" s="1"/>
      <c r="R201" s="1"/>
      <c r="S201" s="23"/>
      <c r="T201" s="23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23"/>
      <c r="P202" s="22"/>
      <c r="Q202" s="1"/>
      <c r="R202" s="1"/>
      <c r="S202" s="23"/>
      <c r="T202" s="23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23"/>
      <c r="P203" s="22"/>
      <c r="Q203" s="1"/>
      <c r="R203" s="1"/>
      <c r="S203" s="23"/>
      <c r="T203" s="23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23"/>
      <c r="P204" s="22"/>
      <c r="Q204" s="1"/>
      <c r="R204" s="1"/>
      <c r="S204" s="23"/>
      <c r="T204" s="23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23"/>
      <c r="P205" s="22"/>
      <c r="Q205" s="1"/>
      <c r="R205" s="1"/>
      <c r="S205" s="23"/>
      <c r="T205" s="23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23"/>
      <c r="P206" s="22"/>
      <c r="Q206" s="1"/>
      <c r="R206" s="1"/>
      <c r="S206" s="23"/>
      <c r="T206" s="23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23"/>
      <c r="P207" s="22"/>
      <c r="Q207" s="1"/>
      <c r="R207" s="1"/>
      <c r="S207" s="23"/>
      <c r="T207" s="23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23"/>
      <c r="P208" s="22"/>
      <c r="Q208" s="1"/>
      <c r="R208" s="1"/>
      <c r="S208" s="23"/>
      <c r="T208" s="23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23"/>
      <c r="P209" s="22"/>
      <c r="Q209" s="1"/>
      <c r="R209" s="1"/>
      <c r="S209" s="23"/>
      <c r="T209" s="23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23"/>
      <c r="P210" s="22"/>
      <c r="Q210" s="1"/>
      <c r="R210" s="1"/>
      <c r="S210" s="23"/>
      <c r="T210" s="23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23"/>
      <c r="P211" s="22"/>
      <c r="Q211" s="1"/>
      <c r="R211" s="1"/>
      <c r="S211" s="23"/>
      <c r="T211" s="23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23"/>
      <c r="P212" s="22"/>
      <c r="Q212" s="1"/>
      <c r="R212" s="1"/>
      <c r="S212" s="23"/>
      <c r="T212" s="23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23"/>
      <c r="P213" s="22"/>
      <c r="Q213" s="1"/>
      <c r="R213" s="1"/>
      <c r="S213" s="23"/>
      <c r="T213" s="23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23"/>
      <c r="P214" s="22"/>
      <c r="Q214" s="1"/>
      <c r="R214" s="1"/>
      <c r="S214" s="23"/>
      <c r="T214" s="23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23"/>
      <c r="P215" s="22"/>
      <c r="Q215" s="1"/>
      <c r="R215" s="1"/>
      <c r="S215" s="23"/>
      <c r="T215" s="23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23"/>
      <c r="P216" s="22"/>
      <c r="Q216" s="1"/>
      <c r="R216" s="1"/>
      <c r="S216" s="23"/>
      <c r="T216" s="23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23"/>
      <c r="P217" s="22"/>
      <c r="Q217" s="1"/>
      <c r="R217" s="1"/>
      <c r="S217" s="23"/>
      <c r="T217" s="23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23"/>
      <c r="P218" s="22"/>
      <c r="Q218" s="1"/>
      <c r="R218" s="1"/>
      <c r="S218" s="23"/>
      <c r="T218" s="23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23"/>
      <c r="P219" s="22"/>
      <c r="Q219" s="1"/>
      <c r="R219" s="1"/>
      <c r="S219" s="23"/>
      <c r="T219" s="23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23"/>
      <c r="P220" s="22"/>
      <c r="Q220" s="1"/>
      <c r="R220" s="1"/>
      <c r="S220" s="23"/>
      <c r="T220" s="23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23"/>
      <c r="P221" s="22"/>
      <c r="Q221" s="1"/>
      <c r="R221" s="1"/>
      <c r="S221" s="23"/>
      <c r="T221" s="23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23"/>
      <c r="P222" s="22"/>
      <c r="Q222" s="1"/>
      <c r="R222" s="1"/>
      <c r="S222" s="23"/>
      <c r="T222" s="23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23"/>
      <c r="P223" s="22"/>
      <c r="Q223" s="1"/>
      <c r="R223" s="1"/>
      <c r="S223" s="23"/>
      <c r="T223" s="23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23"/>
      <c r="P224" s="22"/>
      <c r="Q224" s="1"/>
      <c r="R224" s="1"/>
      <c r="S224" s="23"/>
      <c r="T224" s="23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23"/>
      <c r="P225" s="22"/>
      <c r="Q225" s="1"/>
      <c r="R225" s="1"/>
      <c r="S225" s="23"/>
      <c r="T225" s="23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23"/>
      <c r="P226" s="22"/>
      <c r="Q226" s="1"/>
      <c r="R226" s="1"/>
      <c r="S226" s="23"/>
      <c r="T226" s="23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23"/>
      <c r="P227" s="22"/>
      <c r="Q227" s="1"/>
      <c r="R227" s="1"/>
      <c r="S227" s="23"/>
      <c r="T227" s="23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23"/>
      <c r="P228" s="22"/>
      <c r="Q228" s="1"/>
      <c r="R228" s="1"/>
      <c r="S228" s="23"/>
      <c r="T228" s="23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23"/>
      <c r="P229" s="22"/>
      <c r="Q229" s="1"/>
      <c r="R229" s="1"/>
      <c r="S229" s="23"/>
      <c r="T229" s="23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23"/>
      <c r="P230" s="22"/>
      <c r="Q230" s="1"/>
      <c r="R230" s="1"/>
      <c r="S230" s="23"/>
      <c r="T230" s="23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23"/>
      <c r="P231" s="22"/>
      <c r="Q231" s="1"/>
      <c r="R231" s="1"/>
      <c r="S231" s="23"/>
      <c r="T231" s="23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23"/>
      <c r="P232" s="22"/>
      <c r="Q232" s="1"/>
      <c r="R232" s="1"/>
      <c r="S232" s="23"/>
      <c r="T232" s="23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23"/>
      <c r="P233" s="22"/>
      <c r="Q233" s="1"/>
      <c r="R233" s="1"/>
      <c r="S233" s="23"/>
      <c r="T233" s="23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23"/>
      <c r="P234" s="22"/>
      <c r="Q234" s="1"/>
      <c r="R234" s="1"/>
      <c r="S234" s="23"/>
      <c r="T234" s="23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23"/>
      <c r="P235" s="22"/>
      <c r="Q235" s="1"/>
      <c r="R235" s="1"/>
      <c r="S235" s="23"/>
      <c r="T235" s="23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23"/>
      <c r="P236" s="22"/>
      <c r="Q236" s="1"/>
      <c r="R236" s="1"/>
      <c r="S236" s="23"/>
      <c r="T236" s="23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23"/>
      <c r="P237" s="22"/>
      <c r="Q237" s="1"/>
      <c r="R237" s="1"/>
      <c r="S237" s="23"/>
      <c r="T237" s="23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23"/>
      <c r="P238" s="22"/>
      <c r="Q238" s="1"/>
      <c r="R238" s="1"/>
      <c r="S238" s="23"/>
      <c r="T238" s="23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23"/>
      <c r="P239" s="22"/>
      <c r="Q239" s="1"/>
      <c r="R239" s="1"/>
      <c r="S239" s="23"/>
      <c r="T239" s="23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23"/>
      <c r="P240" s="22"/>
      <c r="Q240" s="1"/>
      <c r="R240" s="1"/>
      <c r="S240" s="23"/>
      <c r="T240" s="23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23"/>
      <c r="P241" s="22"/>
      <c r="Q241" s="1"/>
      <c r="R241" s="1"/>
      <c r="S241" s="23"/>
      <c r="T241" s="23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23"/>
      <c r="P242" s="22"/>
      <c r="Q242" s="1"/>
      <c r="R242" s="1"/>
      <c r="S242" s="23"/>
      <c r="T242" s="23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23"/>
      <c r="P243" s="22"/>
      <c r="Q243" s="1"/>
      <c r="R243" s="1"/>
      <c r="S243" s="23"/>
      <c r="T243" s="23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23"/>
      <c r="P244" s="22"/>
      <c r="Q244" s="1"/>
      <c r="R244" s="1"/>
      <c r="S244" s="23"/>
      <c r="T244" s="23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23"/>
      <c r="P245" s="22"/>
      <c r="Q245" s="1"/>
      <c r="R245" s="1"/>
      <c r="S245" s="23"/>
      <c r="T245" s="23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23"/>
      <c r="P246" s="22"/>
      <c r="Q246" s="1"/>
      <c r="R246" s="1"/>
      <c r="S246" s="23"/>
      <c r="T246" s="23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23"/>
      <c r="P247" s="22"/>
      <c r="Q247" s="1"/>
      <c r="R247" s="1"/>
      <c r="S247" s="23"/>
      <c r="T247" s="23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23"/>
      <c r="P248" s="22"/>
      <c r="Q248" s="1"/>
      <c r="R248" s="1"/>
      <c r="S248" s="23"/>
      <c r="T248" s="23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23"/>
      <c r="P249" s="22"/>
      <c r="Q249" s="1"/>
      <c r="R249" s="1"/>
      <c r="S249" s="23"/>
      <c r="T249" s="23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23"/>
      <c r="P250" s="22"/>
      <c r="Q250" s="1"/>
      <c r="R250" s="1"/>
      <c r="S250" s="23"/>
      <c r="T250" s="23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23"/>
      <c r="P251" s="22"/>
      <c r="Q251" s="1"/>
      <c r="R251" s="1"/>
      <c r="S251" s="23"/>
      <c r="T251" s="23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23"/>
      <c r="P252" s="22"/>
      <c r="Q252" s="1"/>
      <c r="R252" s="1"/>
      <c r="S252" s="23"/>
      <c r="T252" s="23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23"/>
      <c r="P253" s="22"/>
      <c r="Q253" s="1"/>
      <c r="R253" s="1"/>
      <c r="S253" s="23"/>
      <c r="T253" s="23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23"/>
      <c r="P254" s="22"/>
      <c r="Q254" s="1"/>
      <c r="R254" s="1"/>
      <c r="S254" s="23"/>
      <c r="T254" s="23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23"/>
      <c r="P255" s="22"/>
      <c r="Q255" s="1"/>
      <c r="R255" s="1"/>
      <c r="S255" s="23"/>
      <c r="T255" s="23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23"/>
      <c r="P256" s="22"/>
      <c r="Q256" s="1"/>
      <c r="R256" s="1"/>
      <c r="S256" s="23"/>
      <c r="T256" s="23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23"/>
      <c r="P257" s="22"/>
      <c r="Q257" s="1"/>
      <c r="R257" s="1"/>
      <c r="S257" s="23"/>
      <c r="T257" s="23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23"/>
      <c r="P258" s="22"/>
      <c r="Q258" s="1"/>
      <c r="R258" s="1"/>
      <c r="S258" s="23"/>
      <c r="T258" s="23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23"/>
      <c r="P259" s="22"/>
      <c r="Q259" s="1"/>
      <c r="R259" s="1"/>
      <c r="S259" s="23"/>
      <c r="T259" s="23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23"/>
      <c r="P260" s="22"/>
      <c r="Q260" s="1"/>
      <c r="R260" s="1"/>
      <c r="S260" s="23"/>
      <c r="T260" s="23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23"/>
      <c r="P261" s="22"/>
      <c r="Q261" s="1"/>
      <c r="R261" s="1"/>
      <c r="S261" s="23"/>
      <c r="T261" s="23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23"/>
      <c r="P262" s="22"/>
      <c r="Q262" s="1"/>
      <c r="R262" s="1"/>
      <c r="S262" s="23"/>
      <c r="T262" s="23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23"/>
      <c r="P263" s="22"/>
      <c r="Q263" s="1"/>
      <c r="R263" s="1"/>
      <c r="S263" s="23"/>
      <c r="T263" s="23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23"/>
      <c r="P264" s="22"/>
      <c r="Q264" s="1"/>
      <c r="R264" s="1"/>
      <c r="S264" s="23"/>
      <c r="T264" s="23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23"/>
      <c r="P265" s="22"/>
      <c r="Q265" s="1"/>
      <c r="R265" s="1"/>
      <c r="S265" s="23"/>
      <c r="T265" s="23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23"/>
      <c r="P266" s="22"/>
      <c r="Q266" s="1"/>
      <c r="R266" s="1"/>
      <c r="S266" s="23"/>
      <c r="T266" s="23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23"/>
      <c r="P267" s="22"/>
      <c r="Q267" s="1"/>
      <c r="R267" s="1"/>
      <c r="S267" s="23"/>
      <c r="T267" s="23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23"/>
      <c r="P268" s="22"/>
      <c r="Q268" s="1"/>
      <c r="R268" s="1"/>
      <c r="S268" s="23"/>
      <c r="T268" s="23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23"/>
      <c r="P269" s="22"/>
      <c r="Q269" s="1"/>
      <c r="R269" s="1"/>
      <c r="S269" s="23"/>
      <c r="T269" s="23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23"/>
      <c r="P270" s="22"/>
      <c r="Q270" s="1"/>
      <c r="R270" s="1"/>
      <c r="S270" s="23"/>
      <c r="T270" s="23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23"/>
      <c r="P271" s="22"/>
      <c r="Q271" s="1"/>
      <c r="R271" s="1"/>
      <c r="S271" s="23"/>
      <c r="T271" s="23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23"/>
      <c r="P272" s="22"/>
      <c r="Q272" s="1"/>
      <c r="R272" s="1"/>
      <c r="S272" s="23"/>
      <c r="T272" s="23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23"/>
      <c r="P273" s="22"/>
      <c r="Q273" s="1"/>
      <c r="R273" s="1"/>
      <c r="S273" s="23"/>
      <c r="T273" s="23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23"/>
      <c r="P274" s="22"/>
      <c r="Q274" s="1"/>
      <c r="R274" s="1"/>
      <c r="S274" s="23"/>
      <c r="T274" s="23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23"/>
      <c r="P275" s="22"/>
      <c r="Q275" s="1"/>
      <c r="R275" s="1"/>
      <c r="S275" s="23"/>
      <c r="T275" s="23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23"/>
      <c r="P276" s="22"/>
      <c r="Q276" s="1"/>
      <c r="R276" s="1"/>
      <c r="S276" s="23"/>
      <c r="T276" s="23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23"/>
      <c r="P277" s="22"/>
      <c r="Q277" s="1"/>
      <c r="R277" s="1"/>
      <c r="S277" s="23"/>
      <c r="T277" s="23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23"/>
      <c r="P278" s="22"/>
      <c r="Q278" s="1"/>
      <c r="R278" s="1"/>
      <c r="S278" s="23"/>
      <c r="T278" s="23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23"/>
      <c r="P279" s="22"/>
      <c r="Q279" s="1"/>
      <c r="R279" s="1"/>
      <c r="S279" s="23"/>
      <c r="T279" s="23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23"/>
      <c r="P280" s="22"/>
      <c r="Q280" s="1"/>
      <c r="R280" s="1"/>
      <c r="S280" s="23"/>
      <c r="T280" s="23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23"/>
      <c r="P281" s="22"/>
      <c r="Q281" s="1"/>
      <c r="R281" s="1"/>
      <c r="S281" s="23"/>
      <c r="T281" s="23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23"/>
      <c r="P282" s="22"/>
      <c r="Q282" s="1"/>
      <c r="R282" s="1"/>
      <c r="S282" s="23"/>
      <c r="T282" s="23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23"/>
      <c r="P283" s="22"/>
      <c r="Q283" s="1"/>
      <c r="R283" s="1"/>
      <c r="S283" s="23"/>
      <c r="T283" s="23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23"/>
      <c r="P284" s="22"/>
      <c r="Q284" s="1"/>
      <c r="R284" s="1"/>
      <c r="S284" s="23"/>
      <c r="T284" s="23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23"/>
      <c r="P285" s="22"/>
      <c r="Q285" s="1"/>
      <c r="R285" s="1"/>
      <c r="S285" s="23"/>
      <c r="T285" s="23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23"/>
      <c r="P286" s="22"/>
      <c r="Q286" s="1"/>
      <c r="R286" s="1"/>
      <c r="S286" s="23"/>
      <c r="T286" s="23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23"/>
      <c r="P287" s="22"/>
      <c r="Q287" s="1"/>
      <c r="R287" s="1"/>
      <c r="S287" s="23"/>
      <c r="T287" s="23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23"/>
      <c r="P288" s="22"/>
      <c r="Q288" s="1"/>
      <c r="R288" s="1"/>
      <c r="S288" s="23"/>
      <c r="T288" s="23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23"/>
      <c r="P289" s="22"/>
      <c r="Q289" s="1"/>
      <c r="R289" s="1"/>
      <c r="S289" s="23"/>
      <c r="T289" s="23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23"/>
      <c r="P290" s="22"/>
      <c r="Q290" s="1"/>
      <c r="R290" s="1"/>
      <c r="S290" s="23"/>
      <c r="T290" s="23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23"/>
      <c r="P291" s="22"/>
      <c r="Q291" s="1"/>
      <c r="R291" s="1"/>
      <c r="S291" s="23"/>
      <c r="T291" s="23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23"/>
      <c r="P292" s="22"/>
      <c r="Q292" s="1"/>
      <c r="R292" s="1"/>
      <c r="S292" s="23"/>
      <c r="T292" s="23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23"/>
      <c r="P293" s="22"/>
      <c r="Q293" s="1"/>
      <c r="R293" s="1"/>
      <c r="S293" s="23"/>
      <c r="T293" s="23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23"/>
      <c r="P294" s="22"/>
      <c r="Q294" s="1"/>
      <c r="R294" s="1"/>
      <c r="S294" s="23"/>
      <c r="T294" s="23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23"/>
      <c r="P295" s="22"/>
      <c r="Q295" s="1"/>
      <c r="R295" s="1"/>
      <c r="S295" s="23"/>
      <c r="T295" s="23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23"/>
      <c r="P296" s="22"/>
      <c r="Q296" s="1"/>
      <c r="R296" s="1"/>
      <c r="S296" s="23"/>
      <c r="T296" s="23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23"/>
      <c r="P297" s="22"/>
      <c r="Q297" s="1"/>
      <c r="R297" s="1"/>
      <c r="S297" s="23"/>
      <c r="T297" s="23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23"/>
      <c r="P298" s="22"/>
      <c r="Q298" s="1"/>
      <c r="R298" s="1"/>
      <c r="S298" s="23"/>
      <c r="T298" s="23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23"/>
      <c r="P299" s="22"/>
      <c r="Q299" s="1"/>
      <c r="R299" s="1"/>
      <c r="S299" s="23"/>
      <c r="T299" s="23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23"/>
      <c r="P300" s="22"/>
      <c r="Q300" s="1"/>
      <c r="R300" s="1"/>
      <c r="S300" s="23"/>
      <c r="T300" s="23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23"/>
      <c r="P301" s="22"/>
      <c r="Q301" s="1"/>
      <c r="R301" s="1"/>
      <c r="S301" s="23"/>
      <c r="T301" s="23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23"/>
      <c r="P302" s="22"/>
      <c r="Q302" s="1"/>
      <c r="R302" s="1"/>
      <c r="S302" s="23"/>
      <c r="T302" s="23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23"/>
      <c r="P303" s="22"/>
      <c r="Q303" s="1"/>
      <c r="R303" s="1"/>
      <c r="S303" s="23"/>
      <c r="T303" s="23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23"/>
      <c r="P304" s="22"/>
      <c r="Q304" s="1"/>
      <c r="R304" s="1"/>
      <c r="S304" s="23"/>
      <c r="T304" s="23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23"/>
      <c r="P305" s="22"/>
      <c r="Q305" s="1"/>
      <c r="R305" s="1"/>
      <c r="S305" s="23"/>
      <c r="T305" s="23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23"/>
      <c r="P306" s="22"/>
      <c r="Q306" s="1"/>
      <c r="R306" s="1"/>
      <c r="S306" s="23"/>
      <c r="T306" s="23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23"/>
      <c r="P307" s="22"/>
      <c r="Q307" s="1"/>
      <c r="R307" s="1"/>
      <c r="S307" s="23"/>
      <c r="T307" s="23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23"/>
      <c r="P308" s="22"/>
      <c r="Q308" s="1"/>
      <c r="R308" s="1"/>
      <c r="S308" s="23"/>
      <c r="T308" s="23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23"/>
      <c r="P309" s="22"/>
      <c r="Q309" s="1"/>
      <c r="R309" s="1"/>
      <c r="S309" s="23"/>
      <c r="T309" s="23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23"/>
      <c r="P310" s="22"/>
      <c r="Q310" s="1"/>
      <c r="R310" s="1"/>
      <c r="S310" s="23"/>
      <c r="T310" s="23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23"/>
      <c r="P311" s="22"/>
      <c r="Q311" s="1"/>
      <c r="R311" s="1"/>
      <c r="S311" s="23"/>
      <c r="T311" s="23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23"/>
      <c r="P312" s="22"/>
      <c r="Q312" s="1"/>
      <c r="R312" s="1"/>
      <c r="S312" s="23"/>
      <c r="T312" s="23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23"/>
      <c r="P313" s="22"/>
      <c r="Q313" s="1"/>
      <c r="R313" s="1"/>
      <c r="S313" s="23"/>
      <c r="T313" s="23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23"/>
      <c r="P314" s="22"/>
      <c r="Q314" s="1"/>
      <c r="R314" s="1"/>
      <c r="S314" s="23"/>
      <c r="T314" s="23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23"/>
      <c r="P315" s="22"/>
      <c r="Q315" s="1"/>
      <c r="R315" s="1"/>
      <c r="S315" s="23"/>
      <c r="T315" s="23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23"/>
      <c r="P316" s="22"/>
      <c r="Q316" s="1"/>
      <c r="R316" s="1"/>
      <c r="S316" s="23"/>
      <c r="T316" s="23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23"/>
      <c r="P317" s="22"/>
      <c r="Q317" s="1"/>
      <c r="R317" s="1"/>
      <c r="S317" s="23"/>
      <c r="T317" s="23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23"/>
      <c r="P318" s="22"/>
      <c r="Q318" s="1"/>
      <c r="R318" s="1"/>
      <c r="S318" s="23"/>
      <c r="T318" s="23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23"/>
      <c r="P319" s="22"/>
      <c r="Q319" s="1"/>
      <c r="R319" s="1"/>
      <c r="S319" s="23"/>
      <c r="T319" s="23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23"/>
      <c r="P320" s="22"/>
      <c r="Q320" s="1"/>
      <c r="R320" s="1"/>
      <c r="S320" s="23"/>
      <c r="T320" s="23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23"/>
      <c r="P321" s="22"/>
      <c r="Q321" s="1"/>
      <c r="R321" s="1"/>
      <c r="S321" s="23"/>
      <c r="T321" s="23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23"/>
      <c r="P322" s="22"/>
      <c r="Q322" s="1"/>
      <c r="R322" s="1"/>
      <c r="S322" s="23"/>
      <c r="T322" s="23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23"/>
      <c r="P323" s="22"/>
      <c r="Q323" s="1"/>
      <c r="R323" s="1"/>
      <c r="S323" s="23"/>
      <c r="T323" s="23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23"/>
      <c r="P324" s="22"/>
      <c r="Q324" s="1"/>
      <c r="R324" s="1"/>
      <c r="S324" s="23"/>
      <c r="T324" s="23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23"/>
      <c r="P325" s="22"/>
      <c r="Q325" s="1"/>
      <c r="R325" s="1"/>
      <c r="S325" s="23"/>
      <c r="T325" s="23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23"/>
      <c r="P326" s="22"/>
      <c r="Q326" s="1"/>
      <c r="R326" s="1"/>
      <c r="S326" s="23"/>
      <c r="T326" s="23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23"/>
      <c r="P327" s="22"/>
      <c r="Q327" s="1"/>
      <c r="R327" s="1"/>
      <c r="S327" s="23"/>
      <c r="T327" s="23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23"/>
      <c r="P328" s="22"/>
      <c r="Q328" s="1"/>
      <c r="R328" s="1"/>
      <c r="S328" s="23"/>
      <c r="T328" s="23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23"/>
      <c r="P329" s="22"/>
      <c r="Q329" s="1"/>
      <c r="R329" s="1"/>
      <c r="S329" s="23"/>
      <c r="T329" s="23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23"/>
      <c r="P330" s="22"/>
      <c r="Q330" s="1"/>
      <c r="R330" s="1"/>
      <c r="S330" s="23"/>
      <c r="T330" s="23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23"/>
      <c r="P331" s="22"/>
      <c r="Q331" s="1"/>
      <c r="R331" s="1"/>
      <c r="S331" s="23"/>
      <c r="T331" s="23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23"/>
      <c r="P332" s="22"/>
      <c r="Q332" s="1"/>
      <c r="R332" s="1"/>
      <c r="S332" s="23"/>
      <c r="T332" s="23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23"/>
      <c r="P333" s="22"/>
      <c r="Q333" s="1"/>
      <c r="R333" s="1"/>
      <c r="S333" s="23"/>
      <c r="T333" s="23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23"/>
      <c r="P334" s="22"/>
      <c r="Q334" s="1"/>
      <c r="R334" s="1"/>
      <c r="S334" s="23"/>
      <c r="T334" s="23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23"/>
      <c r="P335" s="22"/>
      <c r="Q335" s="1"/>
      <c r="R335" s="1"/>
      <c r="S335" s="23"/>
      <c r="T335" s="23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23"/>
      <c r="P336" s="22"/>
      <c r="Q336" s="1"/>
      <c r="R336" s="1"/>
      <c r="S336" s="23"/>
      <c r="T336" s="23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23"/>
      <c r="P337" s="22"/>
      <c r="Q337" s="1"/>
      <c r="R337" s="1"/>
      <c r="S337" s="23"/>
      <c r="T337" s="23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23"/>
      <c r="P338" s="22"/>
      <c r="Q338" s="1"/>
      <c r="R338" s="1"/>
      <c r="S338" s="23"/>
      <c r="T338" s="23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23"/>
      <c r="P339" s="22"/>
      <c r="Q339" s="1"/>
      <c r="R339" s="1"/>
      <c r="S339" s="23"/>
      <c r="T339" s="23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23"/>
      <c r="P340" s="22"/>
      <c r="Q340" s="1"/>
      <c r="R340" s="1"/>
      <c r="S340" s="23"/>
      <c r="T340" s="23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23"/>
      <c r="P341" s="22"/>
      <c r="Q341" s="1"/>
      <c r="R341" s="1"/>
      <c r="S341" s="23"/>
      <c r="T341" s="23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23"/>
      <c r="P342" s="22"/>
      <c r="Q342" s="1"/>
      <c r="R342" s="1"/>
      <c r="S342" s="23"/>
      <c r="T342" s="23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23"/>
      <c r="P343" s="22"/>
      <c r="Q343" s="1"/>
      <c r="R343" s="1"/>
      <c r="S343" s="23"/>
      <c r="T343" s="23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23"/>
      <c r="P344" s="22"/>
      <c r="Q344" s="1"/>
      <c r="R344" s="1"/>
      <c r="S344" s="23"/>
      <c r="T344" s="23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23"/>
      <c r="P345" s="22"/>
      <c r="Q345" s="1"/>
      <c r="R345" s="1"/>
      <c r="S345" s="23"/>
      <c r="T345" s="23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23"/>
      <c r="P346" s="22"/>
      <c r="Q346" s="1"/>
      <c r="R346" s="1"/>
      <c r="S346" s="23"/>
      <c r="T346" s="23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23"/>
      <c r="P347" s="22"/>
      <c r="Q347" s="1"/>
      <c r="R347" s="1"/>
      <c r="S347" s="23"/>
      <c r="T347" s="23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23"/>
      <c r="P348" s="22"/>
      <c r="Q348" s="1"/>
      <c r="R348" s="1"/>
      <c r="S348" s="23"/>
      <c r="T348" s="23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23"/>
      <c r="P349" s="22"/>
      <c r="Q349" s="1"/>
      <c r="R349" s="1"/>
      <c r="S349" s="23"/>
      <c r="T349" s="23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23"/>
      <c r="P350" s="22"/>
      <c r="Q350" s="1"/>
      <c r="R350" s="1"/>
      <c r="S350" s="23"/>
      <c r="T350" s="23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23"/>
      <c r="P351" s="22"/>
      <c r="Q351" s="1"/>
      <c r="R351" s="1"/>
      <c r="S351" s="23"/>
      <c r="T351" s="23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23"/>
      <c r="P352" s="22"/>
      <c r="Q352" s="1"/>
      <c r="R352" s="1"/>
      <c r="S352" s="23"/>
      <c r="T352" s="23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23"/>
      <c r="P353" s="22"/>
      <c r="Q353" s="1"/>
      <c r="R353" s="1"/>
      <c r="S353" s="23"/>
      <c r="T353" s="23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23"/>
      <c r="P354" s="22"/>
      <c r="Q354" s="1"/>
      <c r="R354" s="1"/>
      <c r="S354" s="23"/>
      <c r="T354" s="23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23"/>
      <c r="P355" s="22"/>
      <c r="Q355" s="1"/>
      <c r="R355" s="1"/>
      <c r="S355" s="23"/>
      <c r="T355" s="23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23"/>
      <c r="P356" s="22"/>
      <c r="Q356" s="1"/>
      <c r="R356" s="1"/>
      <c r="S356" s="23"/>
      <c r="T356" s="23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23"/>
      <c r="P357" s="22"/>
      <c r="Q357" s="1"/>
      <c r="R357" s="1"/>
      <c r="S357" s="23"/>
      <c r="T357" s="23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23"/>
      <c r="P358" s="22"/>
      <c r="Q358" s="1"/>
      <c r="R358" s="1"/>
      <c r="S358" s="23"/>
      <c r="T358" s="23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23"/>
      <c r="P359" s="22"/>
      <c r="Q359" s="1"/>
      <c r="R359" s="1"/>
      <c r="S359" s="23"/>
      <c r="T359" s="23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23"/>
      <c r="P360" s="22"/>
      <c r="Q360" s="1"/>
      <c r="R360" s="1"/>
      <c r="S360" s="23"/>
      <c r="T360" s="23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23"/>
      <c r="P361" s="22"/>
      <c r="Q361" s="1"/>
      <c r="R361" s="1"/>
      <c r="S361" s="23"/>
      <c r="T361" s="23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23"/>
      <c r="P362" s="22"/>
      <c r="Q362" s="1"/>
      <c r="R362" s="1"/>
      <c r="S362" s="23"/>
      <c r="T362" s="23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23"/>
      <c r="P363" s="22"/>
      <c r="Q363" s="1"/>
      <c r="R363" s="1"/>
      <c r="S363" s="23"/>
      <c r="T363" s="23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23"/>
      <c r="P364" s="22"/>
      <c r="Q364" s="1"/>
      <c r="R364" s="1"/>
      <c r="S364" s="23"/>
      <c r="T364" s="23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23"/>
      <c r="P365" s="22"/>
      <c r="Q365" s="1"/>
      <c r="R365" s="1"/>
      <c r="S365" s="23"/>
      <c r="T365" s="23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23"/>
      <c r="P366" s="22"/>
      <c r="Q366" s="1"/>
      <c r="R366" s="1"/>
      <c r="S366" s="23"/>
      <c r="T366" s="23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23"/>
      <c r="P367" s="22"/>
      <c r="Q367" s="1"/>
      <c r="R367" s="1"/>
      <c r="S367" s="23"/>
      <c r="T367" s="23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23"/>
      <c r="P368" s="22"/>
      <c r="Q368" s="1"/>
      <c r="R368" s="1"/>
      <c r="S368" s="23"/>
      <c r="T368" s="23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23"/>
      <c r="P369" s="22"/>
      <c r="Q369" s="1"/>
      <c r="R369" s="1"/>
      <c r="S369" s="23"/>
      <c r="T369" s="23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23"/>
      <c r="P370" s="22"/>
      <c r="Q370" s="1"/>
      <c r="R370" s="1"/>
      <c r="S370" s="23"/>
      <c r="T370" s="23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23"/>
      <c r="P371" s="22"/>
      <c r="Q371" s="1"/>
      <c r="R371" s="1"/>
      <c r="S371" s="23"/>
      <c r="T371" s="23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23"/>
      <c r="P372" s="22"/>
      <c r="Q372" s="1"/>
      <c r="R372" s="1"/>
      <c r="S372" s="23"/>
      <c r="T372" s="23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23"/>
      <c r="P373" s="22"/>
      <c r="Q373" s="1"/>
      <c r="R373" s="1"/>
      <c r="S373" s="23"/>
      <c r="T373" s="23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23"/>
      <c r="P374" s="22"/>
      <c r="Q374" s="1"/>
      <c r="R374" s="1"/>
      <c r="S374" s="23"/>
      <c r="T374" s="23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23"/>
      <c r="P375" s="22"/>
      <c r="Q375" s="1"/>
      <c r="R375" s="1"/>
      <c r="S375" s="23"/>
      <c r="T375" s="23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23"/>
      <c r="P376" s="22"/>
      <c r="Q376" s="1"/>
      <c r="R376" s="1"/>
      <c r="S376" s="23"/>
      <c r="T376" s="23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23"/>
      <c r="P377" s="22"/>
      <c r="Q377" s="1"/>
      <c r="R377" s="1"/>
      <c r="S377" s="23"/>
      <c r="T377" s="23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23"/>
      <c r="P378" s="22"/>
      <c r="Q378" s="1"/>
      <c r="R378" s="1"/>
      <c r="S378" s="23"/>
      <c r="T378" s="23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23"/>
      <c r="P379" s="22"/>
      <c r="Q379" s="1"/>
      <c r="R379" s="1"/>
      <c r="S379" s="23"/>
      <c r="T379" s="23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23"/>
      <c r="P380" s="22"/>
      <c r="Q380" s="1"/>
      <c r="R380" s="1"/>
      <c r="S380" s="23"/>
      <c r="T380" s="23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23"/>
      <c r="P381" s="22"/>
      <c r="Q381" s="1"/>
      <c r="R381" s="1"/>
      <c r="S381" s="23"/>
      <c r="T381" s="23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23"/>
      <c r="P382" s="22"/>
      <c r="Q382" s="1"/>
      <c r="R382" s="1"/>
      <c r="S382" s="23"/>
      <c r="T382" s="23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23"/>
      <c r="P383" s="22"/>
      <c r="Q383" s="1"/>
      <c r="R383" s="1"/>
      <c r="S383" s="23"/>
      <c r="T383" s="23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23"/>
      <c r="P384" s="22"/>
      <c r="Q384" s="1"/>
      <c r="R384" s="1"/>
      <c r="S384" s="23"/>
      <c r="T384" s="23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23"/>
      <c r="P385" s="22"/>
      <c r="Q385" s="1"/>
      <c r="R385" s="1"/>
      <c r="S385" s="23"/>
      <c r="T385" s="23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23"/>
      <c r="P386" s="22"/>
      <c r="Q386" s="1"/>
      <c r="R386" s="1"/>
      <c r="S386" s="23"/>
      <c r="T386" s="23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23"/>
      <c r="P387" s="22"/>
      <c r="Q387" s="1"/>
      <c r="R387" s="1"/>
      <c r="S387" s="23"/>
      <c r="T387" s="23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23"/>
      <c r="P388" s="22"/>
      <c r="Q388" s="1"/>
      <c r="R388" s="1"/>
      <c r="S388" s="23"/>
      <c r="T388" s="23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23"/>
      <c r="P389" s="22"/>
      <c r="Q389" s="1"/>
      <c r="R389" s="1"/>
      <c r="S389" s="23"/>
      <c r="T389" s="23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23"/>
      <c r="P390" s="22"/>
      <c r="Q390" s="1"/>
      <c r="R390" s="1"/>
      <c r="S390" s="23"/>
      <c r="T390" s="23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23"/>
      <c r="P391" s="22"/>
      <c r="Q391" s="1"/>
      <c r="R391" s="1"/>
      <c r="S391" s="23"/>
      <c r="T391" s="23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23"/>
      <c r="P392" s="22"/>
      <c r="Q392" s="1"/>
      <c r="R392" s="1"/>
      <c r="S392" s="23"/>
      <c r="T392" s="23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23"/>
      <c r="P393" s="22"/>
      <c r="Q393" s="1"/>
      <c r="R393" s="1"/>
      <c r="S393" s="23"/>
      <c r="T393" s="23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23"/>
      <c r="P394" s="22"/>
      <c r="Q394" s="1"/>
      <c r="R394" s="1"/>
      <c r="S394" s="23"/>
      <c r="T394" s="23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23"/>
      <c r="P395" s="22"/>
      <c r="Q395" s="1"/>
      <c r="R395" s="1"/>
      <c r="S395" s="23"/>
      <c r="T395" s="23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23"/>
      <c r="P396" s="22"/>
      <c r="Q396" s="1"/>
      <c r="R396" s="1"/>
      <c r="S396" s="23"/>
      <c r="T396" s="23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23"/>
      <c r="P397" s="22"/>
      <c r="Q397" s="1"/>
      <c r="R397" s="1"/>
      <c r="S397" s="23"/>
      <c r="T397" s="23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23"/>
      <c r="P398" s="22"/>
      <c r="Q398" s="1"/>
      <c r="R398" s="1"/>
      <c r="S398" s="23"/>
      <c r="T398" s="23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23"/>
      <c r="P399" s="22"/>
      <c r="Q399" s="1"/>
      <c r="R399" s="1"/>
      <c r="S399" s="23"/>
      <c r="T399" s="23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23"/>
      <c r="P400" s="22"/>
      <c r="Q400" s="1"/>
      <c r="R400" s="1"/>
      <c r="S400" s="23"/>
      <c r="T400" s="23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23"/>
      <c r="P401" s="22"/>
      <c r="Q401" s="1"/>
      <c r="R401" s="1"/>
      <c r="S401" s="23"/>
      <c r="T401" s="23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23"/>
      <c r="P402" s="22"/>
      <c r="Q402" s="1"/>
      <c r="R402" s="1"/>
      <c r="S402" s="23"/>
      <c r="T402" s="23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23"/>
      <c r="P403" s="22"/>
      <c r="Q403" s="1"/>
      <c r="R403" s="1"/>
      <c r="S403" s="23"/>
      <c r="T403" s="23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23"/>
      <c r="P404" s="22"/>
      <c r="Q404" s="1"/>
      <c r="R404" s="1"/>
      <c r="S404" s="23"/>
      <c r="T404" s="23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23"/>
      <c r="P405" s="22"/>
      <c r="Q405" s="1"/>
      <c r="R405" s="1"/>
      <c r="S405" s="23"/>
      <c r="T405" s="23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23"/>
      <c r="P406" s="22"/>
      <c r="Q406" s="1"/>
      <c r="R406" s="1"/>
      <c r="S406" s="23"/>
      <c r="T406" s="23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23"/>
      <c r="P407" s="22"/>
      <c r="Q407" s="1"/>
      <c r="R407" s="1"/>
      <c r="S407" s="23"/>
      <c r="T407" s="23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23"/>
      <c r="P408" s="22"/>
      <c r="Q408" s="1"/>
      <c r="R408" s="1"/>
      <c r="S408" s="23"/>
      <c r="T408" s="23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23"/>
      <c r="P409" s="22"/>
      <c r="Q409" s="1"/>
      <c r="R409" s="1"/>
      <c r="S409" s="23"/>
      <c r="T409" s="23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23"/>
      <c r="P410" s="22"/>
      <c r="Q410" s="1"/>
      <c r="R410" s="1"/>
      <c r="S410" s="23"/>
      <c r="T410" s="23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23"/>
      <c r="P411" s="22"/>
      <c r="Q411" s="1"/>
      <c r="R411" s="1"/>
      <c r="S411" s="23"/>
      <c r="T411" s="23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23"/>
      <c r="P412" s="22"/>
      <c r="Q412" s="1"/>
      <c r="R412" s="1"/>
      <c r="S412" s="23"/>
      <c r="T412" s="23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23"/>
      <c r="P413" s="22"/>
      <c r="Q413" s="1"/>
      <c r="R413" s="1"/>
      <c r="S413" s="23"/>
      <c r="T413" s="23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23"/>
      <c r="P414" s="22"/>
      <c r="Q414" s="1"/>
      <c r="R414" s="1"/>
      <c r="S414" s="23"/>
      <c r="T414" s="23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23"/>
      <c r="P415" s="22"/>
      <c r="Q415" s="1"/>
      <c r="R415" s="1"/>
      <c r="S415" s="23"/>
      <c r="T415" s="23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23"/>
      <c r="P416" s="22"/>
      <c r="Q416" s="1"/>
      <c r="R416" s="1"/>
      <c r="S416" s="23"/>
      <c r="T416" s="23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23"/>
      <c r="P417" s="22"/>
      <c r="Q417" s="1"/>
      <c r="R417" s="1"/>
      <c r="S417" s="23"/>
      <c r="T417" s="23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23"/>
      <c r="P418" s="22"/>
      <c r="Q418" s="1"/>
      <c r="R418" s="1"/>
      <c r="S418" s="23"/>
      <c r="T418" s="23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23"/>
      <c r="P419" s="22"/>
      <c r="Q419" s="1"/>
      <c r="R419" s="1"/>
      <c r="S419" s="23"/>
      <c r="T419" s="23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23"/>
      <c r="P420" s="22"/>
      <c r="Q420" s="1"/>
      <c r="R420" s="1"/>
      <c r="S420" s="23"/>
      <c r="T420" s="23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23"/>
      <c r="P421" s="22"/>
      <c r="Q421" s="1"/>
      <c r="R421" s="1"/>
      <c r="S421" s="23"/>
      <c r="T421" s="23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23"/>
      <c r="P422" s="22"/>
      <c r="Q422" s="1"/>
      <c r="R422" s="1"/>
      <c r="S422" s="23"/>
      <c r="T422" s="23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23"/>
      <c r="P423" s="22"/>
      <c r="Q423" s="1"/>
      <c r="R423" s="1"/>
      <c r="S423" s="23"/>
      <c r="T423" s="23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23"/>
      <c r="P424" s="22"/>
      <c r="Q424" s="1"/>
      <c r="R424" s="1"/>
      <c r="S424" s="23"/>
      <c r="T424" s="23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23"/>
      <c r="P425" s="22"/>
      <c r="Q425" s="1"/>
      <c r="R425" s="1"/>
      <c r="S425" s="23"/>
      <c r="T425" s="23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23"/>
      <c r="P426" s="22"/>
      <c r="Q426" s="1"/>
      <c r="R426" s="1"/>
      <c r="S426" s="23"/>
      <c r="T426" s="23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23"/>
      <c r="P427" s="22"/>
      <c r="Q427" s="1"/>
      <c r="R427" s="1"/>
      <c r="S427" s="23"/>
      <c r="T427" s="23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23"/>
      <c r="P428" s="22"/>
      <c r="Q428" s="1"/>
      <c r="R428" s="1"/>
      <c r="S428" s="23"/>
      <c r="T428" s="23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23"/>
      <c r="P429" s="22"/>
      <c r="Q429" s="1"/>
      <c r="R429" s="1"/>
      <c r="S429" s="23"/>
      <c r="T429" s="23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23"/>
      <c r="P430" s="22"/>
      <c r="Q430" s="1"/>
      <c r="R430" s="1"/>
      <c r="S430" s="23"/>
      <c r="T430" s="23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23"/>
      <c r="P431" s="22"/>
      <c r="Q431" s="1"/>
      <c r="R431" s="1"/>
      <c r="S431" s="23"/>
      <c r="T431" s="23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23"/>
      <c r="P432" s="22"/>
      <c r="Q432" s="1"/>
      <c r="R432" s="1"/>
      <c r="S432" s="23"/>
      <c r="T432" s="23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23"/>
      <c r="P433" s="22"/>
      <c r="Q433" s="1"/>
      <c r="R433" s="1"/>
      <c r="S433" s="23"/>
      <c r="T433" s="23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23"/>
      <c r="P434" s="22"/>
      <c r="Q434" s="1"/>
      <c r="R434" s="1"/>
      <c r="S434" s="23"/>
      <c r="T434" s="23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23"/>
      <c r="P435" s="22"/>
      <c r="Q435" s="1"/>
      <c r="R435" s="1"/>
      <c r="S435" s="23"/>
      <c r="T435" s="23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23"/>
      <c r="P436" s="22"/>
      <c r="Q436" s="1"/>
      <c r="R436" s="1"/>
      <c r="S436" s="23"/>
      <c r="T436" s="23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23"/>
      <c r="P437" s="22"/>
      <c r="Q437" s="1"/>
      <c r="R437" s="1"/>
      <c r="S437" s="23"/>
      <c r="T437" s="23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23"/>
      <c r="P438" s="22"/>
      <c r="Q438" s="1"/>
      <c r="R438" s="1"/>
      <c r="S438" s="23"/>
      <c r="T438" s="23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23"/>
      <c r="P439" s="22"/>
      <c r="Q439" s="1"/>
      <c r="R439" s="1"/>
      <c r="S439" s="23"/>
      <c r="T439" s="23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23"/>
      <c r="P440" s="22"/>
      <c r="Q440" s="1"/>
      <c r="R440" s="1"/>
      <c r="S440" s="23"/>
      <c r="T440" s="23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23"/>
      <c r="P441" s="22"/>
      <c r="Q441" s="1"/>
      <c r="R441" s="1"/>
      <c r="S441" s="23"/>
      <c r="T441" s="23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23"/>
      <c r="P442" s="22"/>
      <c r="Q442" s="1"/>
      <c r="R442" s="1"/>
      <c r="S442" s="23"/>
      <c r="T442" s="23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23"/>
      <c r="P443" s="22"/>
      <c r="Q443" s="1"/>
      <c r="R443" s="1"/>
      <c r="S443" s="23"/>
      <c r="T443" s="23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23"/>
      <c r="P444" s="22"/>
      <c r="Q444" s="1"/>
      <c r="R444" s="1"/>
      <c r="S444" s="23"/>
      <c r="T444" s="23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23"/>
      <c r="P445" s="22"/>
      <c r="Q445" s="1"/>
      <c r="R445" s="1"/>
      <c r="S445" s="23"/>
      <c r="T445" s="23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23"/>
      <c r="P446" s="22"/>
      <c r="Q446" s="1"/>
      <c r="R446" s="1"/>
      <c r="S446" s="23"/>
      <c r="T446" s="23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23"/>
      <c r="P447" s="22"/>
      <c r="Q447" s="1"/>
      <c r="R447" s="1"/>
      <c r="S447" s="23"/>
      <c r="T447" s="23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23"/>
      <c r="P448" s="22"/>
      <c r="Q448" s="1"/>
      <c r="R448" s="1"/>
      <c r="S448" s="23"/>
      <c r="T448" s="23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23"/>
      <c r="P449" s="22"/>
      <c r="Q449" s="1"/>
      <c r="R449" s="1"/>
      <c r="S449" s="23"/>
      <c r="T449" s="23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23"/>
      <c r="P450" s="22"/>
      <c r="Q450" s="1"/>
      <c r="R450" s="1"/>
      <c r="S450" s="23"/>
      <c r="T450" s="23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23"/>
      <c r="P451" s="22"/>
      <c r="Q451" s="1"/>
      <c r="R451" s="1"/>
      <c r="S451" s="23"/>
      <c r="T451" s="23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23"/>
      <c r="P452" s="22"/>
      <c r="Q452" s="1"/>
      <c r="R452" s="1"/>
      <c r="S452" s="23"/>
      <c r="T452" s="23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23"/>
      <c r="P453" s="22"/>
      <c r="Q453" s="1"/>
      <c r="R453" s="1"/>
      <c r="S453" s="23"/>
      <c r="T453" s="23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23"/>
      <c r="P454" s="22"/>
      <c r="Q454" s="1"/>
      <c r="R454" s="1"/>
      <c r="S454" s="23"/>
      <c r="T454" s="23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23"/>
      <c r="P455" s="22"/>
      <c r="Q455" s="1"/>
      <c r="R455" s="1"/>
      <c r="S455" s="23"/>
      <c r="T455" s="23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23"/>
      <c r="P456" s="22"/>
      <c r="Q456" s="1"/>
      <c r="R456" s="1"/>
      <c r="S456" s="23"/>
      <c r="T456" s="23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23"/>
      <c r="P457" s="22"/>
      <c r="Q457" s="1"/>
      <c r="R457" s="1"/>
      <c r="S457" s="23"/>
      <c r="T457" s="23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23"/>
      <c r="P458" s="22"/>
      <c r="Q458" s="1"/>
      <c r="R458" s="1"/>
      <c r="S458" s="23"/>
      <c r="T458" s="23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23"/>
      <c r="P459" s="22"/>
      <c r="Q459" s="1"/>
      <c r="R459" s="1"/>
      <c r="S459" s="23"/>
      <c r="T459" s="23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23"/>
      <c r="P460" s="22"/>
      <c r="Q460" s="1"/>
      <c r="R460" s="1"/>
      <c r="S460" s="23"/>
      <c r="T460" s="23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23"/>
      <c r="P461" s="22"/>
      <c r="Q461" s="1"/>
      <c r="R461" s="1"/>
      <c r="S461" s="23"/>
      <c r="T461" s="23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23"/>
      <c r="P462" s="22"/>
      <c r="Q462" s="1"/>
      <c r="R462" s="1"/>
      <c r="S462" s="23"/>
      <c r="T462" s="23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23"/>
      <c r="P463" s="22"/>
      <c r="Q463" s="1"/>
      <c r="R463" s="1"/>
      <c r="S463" s="23"/>
      <c r="T463" s="23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23"/>
      <c r="P464" s="22"/>
      <c r="Q464" s="1"/>
      <c r="R464" s="1"/>
      <c r="S464" s="23"/>
      <c r="T464" s="23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23"/>
      <c r="P465" s="22"/>
      <c r="Q465" s="1"/>
      <c r="R465" s="1"/>
      <c r="S465" s="23"/>
      <c r="T465" s="23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23"/>
      <c r="P466" s="22"/>
      <c r="Q466" s="1"/>
      <c r="R466" s="1"/>
      <c r="S466" s="23"/>
      <c r="T466" s="23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23"/>
      <c r="P467" s="22"/>
      <c r="Q467" s="1"/>
      <c r="R467" s="1"/>
      <c r="S467" s="23"/>
      <c r="T467" s="23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23"/>
      <c r="P468" s="22"/>
      <c r="Q468" s="1"/>
      <c r="R468" s="1"/>
      <c r="S468" s="23"/>
      <c r="T468" s="23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23"/>
      <c r="P469" s="22"/>
      <c r="Q469" s="1"/>
      <c r="R469" s="1"/>
      <c r="S469" s="23"/>
      <c r="T469" s="23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23"/>
      <c r="P470" s="22"/>
      <c r="Q470" s="1"/>
      <c r="R470" s="1"/>
      <c r="S470" s="23"/>
      <c r="T470" s="23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23"/>
      <c r="P471" s="22"/>
      <c r="Q471" s="1"/>
      <c r="R471" s="1"/>
      <c r="S471" s="23"/>
      <c r="T471" s="23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23"/>
      <c r="P472" s="22"/>
      <c r="Q472" s="1"/>
      <c r="R472" s="1"/>
      <c r="S472" s="23"/>
      <c r="T472" s="23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23"/>
      <c r="P473" s="22"/>
      <c r="Q473" s="1"/>
      <c r="R473" s="1"/>
      <c r="S473" s="23"/>
      <c r="T473" s="23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23"/>
      <c r="P474" s="22"/>
      <c r="Q474" s="1"/>
      <c r="R474" s="1"/>
      <c r="S474" s="23"/>
      <c r="T474" s="23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23"/>
      <c r="P475" s="22"/>
      <c r="Q475" s="1"/>
      <c r="R475" s="1"/>
      <c r="S475" s="23"/>
      <c r="T475" s="23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23"/>
      <c r="P476" s="22"/>
      <c r="Q476" s="1"/>
      <c r="R476" s="1"/>
      <c r="S476" s="23"/>
      <c r="T476" s="23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23"/>
      <c r="P477" s="22"/>
      <c r="Q477" s="1"/>
      <c r="R477" s="1"/>
      <c r="S477" s="23"/>
      <c r="T477" s="23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23"/>
      <c r="P478" s="22"/>
      <c r="Q478" s="1"/>
      <c r="R478" s="1"/>
      <c r="S478" s="23"/>
      <c r="T478" s="23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23"/>
      <c r="P479" s="22"/>
      <c r="Q479" s="1"/>
      <c r="R479" s="1"/>
      <c r="S479" s="23"/>
      <c r="T479" s="23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23"/>
      <c r="P480" s="22"/>
      <c r="Q480" s="1"/>
      <c r="R480" s="1"/>
      <c r="S480" s="23"/>
      <c r="T480" s="23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23"/>
      <c r="P481" s="22"/>
      <c r="Q481" s="1"/>
      <c r="R481" s="1"/>
      <c r="S481" s="23"/>
      <c r="T481" s="23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23"/>
      <c r="P482" s="22"/>
      <c r="Q482" s="1"/>
      <c r="R482" s="1"/>
      <c r="S482" s="23"/>
      <c r="T482" s="23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23"/>
      <c r="P483" s="22"/>
      <c r="Q483" s="1"/>
      <c r="R483" s="1"/>
      <c r="S483" s="23"/>
      <c r="T483" s="23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23"/>
      <c r="P484" s="22"/>
      <c r="Q484" s="1"/>
      <c r="R484" s="1"/>
      <c r="S484" s="23"/>
      <c r="T484" s="23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23"/>
      <c r="P485" s="22"/>
      <c r="Q485" s="1"/>
      <c r="R485" s="1"/>
      <c r="S485" s="23"/>
      <c r="T485" s="23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23"/>
      <c r="P486" s="22"/>
      <c r="Q486" s="1"/>
      <c r="R486" s="1"/>
      <c r="S486" s="23"/>
      <c r="T486" s="23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23"/>
      <c r="P487" s="22"/>
      <c r="Q487" s="1"/>
      <c r="R487" s="1"/>
      <c r="S487" s="23"/>
      <c r="T487" s="23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23"/>
      <c r="P488" s="22"/>
      <c r="Q488" s="1"/>
      <c r="R488" s="1"/>
      <c r="S488" s="23"/>
      <c r="T488" s="23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23"/>
      <c r="P489" s="22"/>
      <c r="Q489" s="1"/>
      <c r="R489" s="1"/>
      <c r="S489" s="23"/>
      <c r="T489" s="23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23"/>
      <c r="P490" s="22"/>
      <c r="Q490" s="1"/>
      <c r="R490" s="1"/>
      <c r="S490" s="23"/>
      <c r="T490" s="23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23"/>
      <c r="P491" s="22"/>
      <c r="Q491" s="1"/>
      <c r="R491" s="1"/>
      <c r="S491" s="23"/>
      <c r="T491" s="23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23"/>
      <c r="P492" s="22"/>
      <c r="Q492" s="1"/>
      <c r="R492" s="1"/>
      <c r="S492" s="23"/>
      <c r="T492" s="23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23"/>
      <c r="P493" s="22"/>
      <c r="Q493" s="1"/>
      <c r="R493" s="1"/>
      <c r="S493" s="23"/>
      <c r="T493" s="23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23"/>
      <c r="P494" s="22"/>
      <c r="Q494" s="1"/>
      <c r="R494" s="1"/>
      <c r="S494" s="23"/>
      <c r="T494" s="23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23"/>
      <c r="P495" s="22"/>
      <c r="Q495" s="1"/>
      <c r="R495" s="1"/>
      <c r="S495" s="23"/>
      <c r="T495" s="23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23"/>
      <c r="P496" s="22"/>
      <c r="Q496" s="1"/>
      <c r="R496" s="1"/>
      <c r="S496" s="23"/>
      <c r="T496" s="23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23"/>
      <c r="P497" s="22"/>
      <c r="Q497" s="1"/>
      <c r="R497" s="1"/>
      <c r="S497" s="23"/>
      <c r="T497" s="23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23"/>
      <c r="P498" s="22"/>
      <c r="Q498" s="1"/>
      <c r="R498" s="1"/>
      <c r="S498" s="23"/>
      <c r="T498" s="23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23"/>
      <c r="P499" s="22"/>
      <c r="Q499" s="1"/>
      <c r="R499" s="1"/>
      <c r="S499" s="23"/>
      <c r="T499" s="23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23"/>
      <c r="P500" s="22"/>
      <c r="Q500" s="1"/>
      <c r="R500" s="1"/>
      <c r="S500" s="23"/>
      <c r="T500" s="23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101" xr:uid="{B61334B0-4F18-4B2C-AF66-6CE08C4CC3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2025-10-16T09:39:04Z</dcterms:created>
  <dcterms:modified xsi:type="dcterms:W3CDTF">2025-10-17T08:10:37Z</dcterms:modified>
</cp:coreProperties>
</file>