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ther\Work\2025_05\графики\"/>
    </mc:Choice>
  </mc:AlternateContent>
  <xr:revisionPtr revIDLastSave="0" documentId="13_ncr:1_{BBE30869-336C-4080-ACCE-BB93FBC3407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Лист1!$A$2:$N$4883</definedName>
    <definedName name="_xlnm.Print_Area" localSheetId="0">Лист1!$A$1:$J$5005</definedName>
  </definedNames>
  <calcPr calcId="191029"/>
</workbook>
</file>

<file path=xl/calcChain.xml><?xml version="1.0" encoding="utf-8"?>
<calcChain xmlns="http://schemas.openxmlformats.org/spreadsheetml/2006/main">
  <c r="E4859" i="1" l="1"/>
  <c r="K4831" i="1" l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E4840" i="1" l="1"/>
  <c r="E4847" i="1" l="1"/>
  <c r="E4834" i="1"/>
  <c r="K4811" i="1" l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E4821" i="1" l="1"/>
  <c r="E4827" i="1" l="1"/>
  <c r="E4815" i="1" l="1"/>
  <c r="K4790" i="1" l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E4796" i="1" l="1"/>
  <c r="K4769" i="1" l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E4782" i="1" l="1"/>
  <c r="K4755" i="1" l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 l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E4744" i="1" l="1"/>
  <c r="E4743" i="1" l="1"/>
  <c r="E4749" i="1" l="1"/>
  <c r="E4725" i="1" l="1"/>
  <c r="E4740" i="1"/>
  <c r="E4723" i="1"/>
  <c r="K4712" i="1" l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 l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7" i="1"/>
  <c r="K4666" i="1"/>
  <c r="E4702" i="1" l="1"/>
  <c r="E4686" i="1" l="1"/>
  <c r="E4683" i="1" l="1"/>
  <c r="E4696" i="1"/>
  <c r="K4665" i="1" l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E4681" i="1" l="1"/>
  <c r="K4641" i="1" l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E4663" i="1" l="1"/>
  <c r="E4665" i="1" l="1"/>
  <c r="K4623" i="1" l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 l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 s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l="1"/>
  <c r="A4664" i="1" s="1"/>
  <c r="A4666" i="1" l="1"/>
  <c r="A4667" i="1" s="1"/>
  <c r="A4668" i="1" l="1"/>
  <c r="A4669" i="1" l="1"/>
  <c r="A4670" i="1" l="1"/>
  <c r="A4671" i="1" l="1"/>
  <c r="A4672" i="1" l="1"/>
  <c r="A4673" i="1" l="1"/>
  <c r="A4674" i="1" l="1"/>
  <c r="A4677" i="1" l="1"/>
  <c r="A4679" i="1" l="1"/>
  <c r="A4681" i="1" l="1"/>
  <c r="A4683" i="1" l="1"/>
  <c r="A4684" i="1" l="1"/>
  <c r="A4685" i="1" l="1"/>
  <c r="A4686" i="1" l="1"/>
  <c r="A4687" i="1" l="1"/>
  <c r="A4691" i="1" l="1"/>
  <c r="A4693" i="1" l="1"/>
  <c r="A4695" i="1" l="1"/>
  <c r="A4697" i="1" s="1"/>
  <c r="A4698" i="1" s="1"/>
  <c r="A4699" i="1" l="1"/>
  <c r="A4700" i="1" l="1"/>
  <c r="A4702" i="1" l="1"/>
  <c r="A4703" i="1" l="1"/>
  <c r="A4706" i="1" l="1"/>
  <c r="A4709" i="1" l="1"/>
  <c r="A4712" i="1" l="1"/>
  <c r="A4713" i="1" l="1"/>
  <c r="A4714" i="1" l="1"/>
  <c r="A4716" i="1" l="1"/>
  <c r="A4717" i="1" l="1"/>
  <c r="A4718" i="1" l="1"/>
  <c r="A4719" i="1" s="1"/>
  <c r="A4721" i="1" s="1"/>
  <c r="A4723" i="1" s="1"/>
  <c r="A4725" i="1" l="1"/>
  <c r="A4726" i="1" l="1"/>
  <c r="A4727" i="1" s="1"/>
  <c r="A4729" i="1" s="1"/>
  <c r="A4733" i="1" l="1"/>
  <c r="A4734" i="1" l="1"/>
  <c r="A4737" i="1" s="1"/>
  <c r="A4738" i="1" l="1"/>
  <c r="A4740" i="1" s="1"/>
  <c r="A4742" i="1" s="1"/>
  <c r="A4743" i="1" l="1"/>
  <c r="A4744" i="1" s="1"/>
  <c r="A4745" i="1" l="1"/>
  <c r="A4748" i="1" s="1"/>
  <c r="A4751" i="1" l="1"/>
  <c r="A4753" i="1" l="1"/>
  <c r="A4754" i="1" l="1"/>
  <c r="A4756" i="1" s="1"/>
  <c r="A4758" i="1" l="1"/>
  <c r="A4759" i="1" l="1"/>
  <c r="A4760" i="1" l="1"/>
  <c r="A4761" i="1" l="1"/>
  <c r="A4765" i="1" l="1"/>
  <c r="A4767" i="1" s="1"/>
  <c r="A4769" i="1" s="1"/>
  <c r="A4770" i="1" l="1"/>
  <c r="A4772" i="1" s="1"/>
  <c r="A4774" i="1" l="1"/>
  <c r="A4776" i="1" s="1"/>
  <c r="A4778" i="1" l="1"/>
  <c r="A4779" i="1" s="1"/>
  <c r="A4780" i="1" s="1"/>
  <c r="A4781" i="1" l="1"/>
  <c r="A4782" i="1" s="1"/>
  <c r="A4783" i="1" s="1"/>
  <c r="A4784" i="1" l="1"/>
  <c r="A4785" i="1" l="1"/>
  <c r="A4788" i="1" s="1"/>
  <c r="A4791" i="1" l="1"/>
  <c r="A4792" i="1"/>
  <c r="A4794" i="1" l="1"/>
  <c r="A4796" i="1" s="1"/>
  <c r="A4797" i="1" l="1"/>
  <c r="A4798" i="1" s="1"/>
  <c r="A4799" i="1" l="1"/>
  <c r="A4801" i="1" l="1"/>
  <c r="A4802" i="1" l="1"/>
  <c r="A4803" i="1" l="1"/>
  <c r="A4804" i="1" l="1"/>
  <c r="A4805" i="1" l="1"/>
  <c r="A4806" i="1" l="1"/>
  <c r="A4808" i="1" l="1"/>
  <c r="A4812" i="1" l="1"/>
  <c r="A4814" i="1" l="1"/>
  <c r="A4815" i="1" l="1"/>
  <c r="A4816" i="1" l="1"/>
  <c r="A4818" i="1" l="1"/>
  <c r="A4820" i="1" l="1"/>
  <c r="A4823" i="1" l="1"/>
  <c r="A4824" i="1" s="1"/>
  <c r="A4825" i="1" l="1"/>
  <c r="A4827" i="1" l="1"/>
  <c r="A4828" i="1" l="1"/>
  <c r="A4829" i="1" l="1"/>
  <c r="A4830" i="1" l="1"/>
  <c r="A4832" i="1" l="1"/>
  <c r="A4834" i="1" s="1"/>
  <c r="A4838" i="1" l="1"/>
  <c r="A4840" i="1" l="1"/>
  <c r="A4842" i="1" s="1"/>
  <c r="A4844" i="1" l="1"/>
  <c r="A4846" i="1" s="1"/>
  <c r="A4848" i="1" l="1"/>
  <c r="A4849" i="1"/>
  <c r="A4850" i="1" s="1"/>
  <c r="A4851" i="1" l="1"/>
  <c r="A4852" i="1" s="1"/>
  <c r="A4853" i="1" s="1"/>
  <c r="A4854" i="1" s="1"/>
  <c r="A4856" i="1" s="1"/>
  <c r="A4859" i="1" l="1"/>
  <c r="A4861" i="1" l="1"/>
  <c r="A4862" i="1" l="1"/>
  <c r="A4863" i="1" l="1"/>
  <c r="A4864" i="1" l="1"/>
  <c r="A4865" i="1" l="1"/>
  <c r="A4866" i="1" l="1"/>
  <c r="A4868" i="1" s="1"/>
  <c r="A4872" i="1" l="1"/>
  <c r="A4874" i="1" s="1"/>
  <c r="A4875" i="1" s="1"/>
  <c r="A4876" i="1" s="1"/>
  <c r="A4877" i="1" s="1"/>
  <c r="A4878" i="1" s="1"/>
  <c r="A4881" i="1" s="1"/>
  <c r="A4885" i="1" l="1"/>
  <c r="A4886" i="1" l="1"/>
  <c r="A4887" i="1" l="1"/>
  <c r="A4889" i="1" l="1"/>
  <c r="A4891" i="1" l="1"/>
  <c r="A4893" i="1" s="1"/>
  <c r="A4895" i="1" s="1"/>
  <c r="A4896" i="1" s="1"/>
  <c r="A4897" i="1" s="1"/>
</calcChain>
</file>

<file path=xl/sharedStrings.xml><?xml version="1.0" encoding="utf-8"?>
<sst xmlns="http://schemas.openxmlformats.org/spreadsheetml/2006/main" count="29843" uniqueCount="1074">
  <si>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</si>
  <si>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</si>
  <si>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</si>
  <si>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</si>
  <si>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</si>
  <si>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</si>
  <si>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</si>
  <si>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</si>
  <si>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</si>
  <si>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</si>
  <si>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</si>
  <si>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</si>
  <si>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</si>
  <si>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</si>
  <si>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</si>
  <si>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</si>
  <si>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</si>
  <si>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</si>
  <si>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</si>
  <si>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</si>
  <si>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</si>
  <si>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</si>
  <si>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</si>
  <si>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</si>
  <si>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</si>
  <si>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</si>
  <si>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</si>
  <si>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</si>
  <si>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</si>
  <si>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</si>
  <si>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</si>
  <si>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</si>
  <si>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</si>
  <si>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</si>
  <si>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</si>
  <si>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</si>
  <si>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</si>
  <si>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</si>
  <si>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</si>
  <si>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</si>
  <si>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</si>
  <si>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</si>
  <si>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</si>
  <si>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</si>
  <si>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</si>
  <si>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</si>
  <si>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</si>
  <si>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</si>
  <si>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</si>
  <si>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</si>
  <si>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</si>
  <si>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</si>
  <si>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</si>
  <si>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</si>
  <si>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</si>
  <si>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</si>
  <si>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</si>
  <si>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</si>
  <si>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</si>
  <si>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</si>
  <si>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</si>
  <si>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</si>
  <si>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</si>
  <si>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</si>
  <si>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</si>
  <si>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</si>
  <si>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</si>
  <si>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</si>
  <si>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</si>
  <si>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</si>
  <si>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</si>
  <si>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</si>
  <si>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</si>
  <si>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</si>
  <si>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</si>
  <si>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</si>
  <si>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</si>
  <si>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</si>
  <si>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</si>
  <si>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</si>
  <si>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</si>
  <si>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</si>
  <si>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</si>
  <si>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</si>
  <si>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</si>
  <si>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</si>
  <si>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</si>
  <si>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</si>
  <si>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</si>
  <si>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</si>
  <si>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</si>
  <si>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</si>
  <si>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</si>
  <si>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</si>
  <si>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</si>
  <si>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</si>
  <si>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</si>
  <si>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</si>
  <si>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</si>
  <si>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</si>
  <si>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</si>
  <si>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</si>
  <si>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</si>
  <si>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</si>
  <si>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</si>
  <si>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</si>
  <si>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</si>
  <si>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</si>
  <si>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</si>
  <si>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</si>
  <si>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</si>
  <si>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</si>
  <si>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</si>
  <si>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</si>
  <si>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</si>
  <si>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</si>
  <si>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</si>
  <si>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</si>
  <si>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</si>
  <si>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</si>
  <si>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</si>
  <si>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</si>
  <si>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</si>
  <si>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</si>
  <si>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</si>
  <si>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</si>
  <si>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</si>
  <si>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</si>
  <si>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</si>
  <si>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</si>
  <si>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</si>
  <si>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</si>
  <si>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</si>
  <si>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</si>
  <si>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</si>
  <si>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</si>
  <si>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</si>
  <si>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</si>
  <si>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</si>
  <si>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</si>
  <si>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</si>
  <si>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</si>
  <si>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</si>
  <si>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</si>
  <si>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</si>
  <si>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</si>
  <si>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</si>
  <si>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</si>
  <si>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</si>
  <si>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</si>
  <si>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</si>
  <si>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</si>
  <si>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</si>
  <si>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</si>
  <si>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</si>
  <si>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</si>
  <si>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</si>
  <si>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</si>
  <si>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</si>
  <si>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</si>
  <si>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</si>
  <si>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</si>
  <si>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</si>
  <si>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</si>
  <si>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</si>
  <si>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</si>
  <si>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</si>
  <si>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</si>
  <si>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</si>
  <si>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</si>
  <si>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</si>
  <si>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</si>
  <si>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</si>
  <si>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</si>
  <si>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</si>
  <si>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</si>
  <si>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</si>
  <si>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</si>
  <si>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</si>
  <si>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</si>
  <si>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</si>
  <si>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</si>
  <si>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</si>
  <si>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</si>
  <si>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</si>
  <si>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</si>
  <si>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</si>
  <si>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</si>
  <si>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</si>
  <si>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</si>
  <si>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</si>
  <si>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</si>
  <si>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</si>
  <si>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</si>
  <si>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</si>
  <si>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</si>
  <si>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</si>
  <si>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</si>
  <si>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</si>
  <si>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</si>
  <si>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</si>
  <si>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</si>
  <si>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</si>
  <si>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</si>
  <si>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</si>
  <si>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</si>
  <si>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</si>
  <si>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</si>
  <si>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</si>
  <si>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</si>
  <si>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</si>
  <si>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</si>
  <si>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</si>
  <si>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</si>
  <si>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</si>
  <si>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</si>
  <si>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</si>
  <si>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</si>
  <si>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</si>
  <si>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</si>
  <si>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</si>
  <si>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</si>
  <si>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</si>
  <si>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</si>
  <si>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</si>
  <si>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</si>
  <si>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</si>
  <si>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</si>
  <si>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</si>
  <si>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</si>
  <si>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</si>
  <si>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</si>
  <si>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</si>
  <si>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</si>
  <si>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</si>
  <si>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</si>
  <si>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</si>
  <si>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</si>
  <si>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</si>
  <si>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</si>
  <si>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</si>
  <si>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</si>
  <si>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</si>
  <si>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</si>
  <si>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</si>
  <si>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</si>
  <si>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</si>
  <si>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</si>
  <si>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</si>
  <si>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</si>
  <si>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</si>
  <si>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</si>
  <si>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</si>
  <si>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</si>
  <si>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</si>
  <si>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</si>
  <si>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</si>
  <si>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</si>
  <si>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</si>
  <si>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</si>
  <si>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</si>
  <si>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</si>
  <si>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</si>
  <si>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</si>
  <si>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</si>
  <si>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</si>
  <si>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</si>
  <si>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</si>
  <si>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</si>
  <si>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</si>
  <si>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</si>
  <si>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</si>
  <si>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</si>
  <si>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</si>
  <si>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</si>
  <si>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</si>
  <si>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</si>
  <si>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</si>
  <si>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</si>
  <si>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</si>
  <si>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</si>
  <si>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</si>
  <si>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</si>
  <si>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</si>
  <si>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</si>
  <si>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</si>
  <si>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</si>
  <si>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</si>
  <si>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</si>
  <si>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</si>
  <si>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</si>
  <si>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</si>
  <si>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</si>
  <si>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</si>
  <si>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</si>
  <si>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</si>
  <si>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</si>
  <si>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</si>
  <si>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</si>
  <si>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</si>
  <si>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</si>
  <si>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</si>
  <si>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</si>
  <si>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</si>
  <si>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</si>
  <si>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</si>
  <si>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</si>
  <si>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</si>
  <si>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</si>
  <si>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</si>
  <si>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</si>
  <si>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</si>
  <si>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</si>
  <si>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</si>
  <si>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</si>
  <si>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</si>
  <si>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</si>
  <si>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</si>
  <si>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</si>
  <si>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</si>
  <si>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</si>
  <si>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</si>
  <si>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</si>
  <si>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</si>
  <si>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</si>
  <si>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</si>
  <si>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</si>
  <si>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</si>
  <si>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</si>
  <si>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</si>
  <si>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</si>
  <si>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</si>
  <si>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</si>
  <si>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</si>
  <si>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</si>
  <si>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</si>
  <si>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</si>
  <si>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</si>
  <si>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</si>
  <si>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</si>
  <si>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</si>
  <si>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</si>
  <si>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</si>
  <si>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</si>
  <si>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</si>
  <si>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</si>
  <si>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</si>
  <si>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</si>
  <si>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</si>
  <si>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</si>
  <si>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</si>
  <si>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</si>
  <si>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</si>
  <si>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</si>
  <si>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</si>
  <si>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</si>
  <si>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</si>
  <si>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</si>
  <si>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</si>
  <si>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</si>
  <si>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</si>
  <si>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</si>
  <si>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</si>
  <si>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</si>
  <si>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</si>
  <si>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</si>
  <si>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</si>
  <si>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</si>
  <si>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</si>
  <si>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</si>
  <si>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</si>
  <si>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</si>
  <si>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</si>
  <si>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</si>
  <si>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</si>
  <si>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</si>
  <si>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</si>
  <si>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</si>
  <si>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</si>
  <si>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</si>
  <si>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</si>
  <si>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</si>
  <si>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</si>
  <si>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</si>
  <si>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</si>
  <si>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</si>
  <si>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</si>
  <si>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</si>
  <si>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</si>
  <si>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</si>
  <si>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</si>
  <si>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</si>
  <si>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</si>
  <si>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</si>
  <si>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</si>
  <si>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</si>
  <si>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</si>
  <si>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</si>
  <si>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</si>
  <si>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</si>
  <si>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</si>
  <si>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</si>
  <si>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</si>
  <si>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</si>
  <si>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</si>
  <si>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</si>
  <si>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</si>
  <si>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</si>
  <si>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</si>
  <si>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</si>
  <si>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</si>
  <si>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</si>
  <si>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</si>
  <si>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</si>
  <si>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</si>
  <si>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</si>
  <si>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</si>
  <si>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</si>
  <si>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</si>
  <si>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</si>
  <si>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</si>
  <si>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</si>
  <si>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</si>
  <si>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</si>
  <si>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</si>
  <si>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</si>
  <si>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</si>
  <si>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</si>
  <si>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</si>
  <si>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</si>
  <si>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</si>
  <si>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</si>
  <si>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</si>
  <si>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</si>
  <si>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</si>
  <si>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</si>
  <si>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</si>
  <si>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</si>
  <si>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</si>
  <si>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</si>
  <si>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</si>
  <si>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</si>
  <si>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</si>
  <si>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</si>
  <si>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</si>
  <si>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</si>
  <si>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</si>
  <si>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</si>
  <si>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</si>
  <si>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</si>
  <si>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</si>
  <si>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</si>
  <si>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</si>
  <si>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</si>
  <si>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</si>
  <si>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</si>
  <si>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</si>
  <si>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</si>
  <si>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</si>
  <si>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</si>
  <si>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</si>
  <si>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</si>
  <si>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</si>
  <si>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</si>
  <si>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</si>
  <si>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</si>
  <si>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</si>
  <si>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</si>
  <si>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</si>
  <si>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</si>
  <si>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</si>
  <si>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</si>
  <si>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</si>
  <si>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</si>
  <si>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</si>
  <si>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</si>
  <si>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</si>
  <si>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</si>
  <si>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</si>
  <si>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</si>
  <si>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</si>
  <si>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</si>
  <si>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</si>
  <si>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</si>
  <si>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</si>
  <si>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</si>
  <si>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</si>
  <si>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</si>
  <si>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</si>
  <si>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</si>
  <si>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</si>
  <si>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</si>
  <si>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</si>
  <si>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</si>
  <si>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</si>
  <si>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</si>
  <si>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</si>
  <si>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</si>
  <si>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</si>
  <si>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</si>
  <si>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</si>
  <si>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</si>
  <si>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</si>
  <si>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</si>
  <si>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</si>
  <si>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</si>
  <si>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</si>
  <si>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</si>
  <si>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</si>
  <si>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</si>
  <si>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</si>
  <si>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</si>
  <si>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</si>
  <si>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</si>
  <si>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</si>
  <si>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</si>
  <si>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</si>
  <si>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</si>
  <si>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</si>
  <si>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</si>
  <si>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</si>
  <si>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</si>
  <si>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</si>
  <si>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</si>
  <si>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</si>
  <si>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</si>
  <si>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</si>
  <si>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</si>
  <si>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</si>
  <si>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</si>
  <si>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</si>
  <si>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</si>
  <si>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</si>
  <si>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</si>
  <si>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</si>
  <si>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</si>
  <si>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</si>
  <si>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</si>
  <si>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</si>
  <si>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</si>
  <si>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</si>
  <si>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</si>
  <si>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</si>
  <si>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</si>
  <si>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</si>
  <si>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</si>
  <si>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</si>
  <si>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</si>
  <si>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</si>
  <si>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</si>
  <si>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</si>
  <si>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</si>
  <si>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</si>
  <si>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</si>
  <si>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</si>
  <si>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</si>
  <si>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</si>
  <si>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</si>
  <si>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</si>
  <si>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</si>
  <si>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</si>
  <si>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</si>
  <si>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</si>
  <si>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</si>
  <si>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</si>
  <si>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</si>
  <si>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</si>
  <si>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</si>
  <si>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</si>
  <si>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</si>
  <si>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</si>
  <si>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</si>
  <si>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</si>
  <si>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</si>
  <si>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</si>
  <si>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</si>
  <si>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</si>
  <si>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</si>
  <si>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</si>
  <si>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</si>
  <si>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</si>
  <si>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</si>
  <si>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</si>
  <si>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</si>
  <si>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</si>
  <si>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</si>
  <si>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</si>
  <si>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</si>
  <si>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</si>
  <si>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</si>
  <si>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</si>
  <si>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</si>
  <si>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</si>
  <si>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</si>
  <si>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</si>
  <si>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</si>
  <si>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</si>
  <si>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</si>
  <si>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</si>
  <si>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</si>
  <si>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</si>
  <si>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</si>
  <si>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</si>
  <si>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</si>
  <si>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</si>
  <si>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</si>
  <si>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</si>
  <si>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</si>
  <si>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</si>
  <si>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</si>
  <si>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</si>
  <si>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</si>
  <si>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</si>
  <si>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</si>
  <si>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</si>
  <si>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</si>
  <si>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</si>
  <si>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</si>
  <si>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</si>
  <si>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</si>
  <si>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</si>
  <si>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</si>
  <si>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</si>
  <si>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</si>
  <si>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</si>
  <si>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</si>
  <si>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</si>
  <si>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</si>
  <si>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</si>
  <si>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</si>
  <si>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</si>
  <si>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</si>
  <si>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</si>
  <si>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</si>
  <si>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</si>
  <si>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</si>
  <si>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</si>
  <si>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</si>
  <si>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</si>
  <si>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</si>
  <si>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</si>
  <si>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</si>
  <si>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</si>
  <si>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</si>
  <si>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</si>
  <si>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</si>
  <si>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</si>
  <si>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</si>
  <si>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</si>
  <si>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</si>
  <si>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</si>
  <si>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</si>
  <si>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</si>
  <si>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</si>
  <si>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</si>
  <si>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</si>
  <si>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</si>
  <si>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</si>
  <si>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</si>
  <si>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</si>
  <si>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</si>
  <si>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</si>
  <si>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</si>
  <si>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</si>
  <si>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</si>
  <si>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</si>
  <si>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</si>
  <si>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</si>
  <si>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</si>
  <si>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</si>
  <si>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</si>
  <si>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</si>
  <si>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</si>
  <si>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</si>
  <si>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</si>
  <si>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</si>
  <si>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</si>
  <si>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</si>
  <si>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</si>
  <si>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</si>
  <si>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</si>
  <si>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</si>
  <si>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</si>
  <si>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</si>
  <si>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</si>
  <si>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</si>
  <si>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</si>
  <si>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</si>
  <si>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</si>
  <si>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</si>
  <si>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</si>
  <si>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</si>
  <si>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</si>
  <si>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</si>
  <si>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</si>
  <si>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</si>
  <si>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</si>
  <si>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</si>
  <si>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</si>
  <si>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</si>
  <si>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</si>
  <si>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</si>
  <si>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</si>
  <si>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</si>
  <si>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</si>
  <si>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</si>
  <si>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</si>
  <si>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</si>
  <si>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</si>
  <si>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</si>
  <si>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</si>
  <si>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</si>
  <si>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</si>
  <si>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</si>
  <si>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</si>
  <si>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</si>
  <si>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</si>
  <si>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</si>
  <si>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</si>
  <si>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</si>
  <si>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</si>
  <si>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</si>
  <si>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</si>
  <si>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</si>
  <si>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</si>
  <si>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</si>
  <si>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</si>
  <si>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</si>
  <si>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</si>
  <si>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</si>
  <si>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</si>
  <si>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</si>
  <si>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</si>
  <si>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</si>
  <si>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</si>
  <si>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</si>
  <si>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</si>
  <si>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</si>
  <si>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</si>
  <si>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</si>
  <si>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</si>
  <si>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</si>
  <si>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</si>
  <si>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</si>
  <si>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</si>
  <si>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</si>
  <si>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</si>
  <si>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</si>
  <si>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</si>
  <si>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</si>
  <si>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</si>
  <si>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</si>
  <si>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</si>
  <si>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</si>
  <si>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</si>
  <si>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</si>
  <si>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</si>
  <si>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</si>
  <si>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</si>
  <si>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</si>
  <si>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</si>
  <si>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</si>
  <si>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</si>
  <si>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</si>
  <si>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</si>
  <si>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</si>
  <si>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</si>
  <si>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</si>
  <si>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</si>
  <si>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</si>
  <si>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</si>
  <si>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</si>
  <si>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</si>
  <si>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</si>
  <si>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</si>
  <si>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</si>
  <si>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</si>
  <si>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</si>
  <si>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</si>
  <si>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</si>
  <si>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</si>
  <si>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</si>
  <si>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</si>
  <si>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</si>
  <si>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</si>
  <si>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</si>
  <si>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</si>
  <si>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</si>
  <si>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</si>
  <si>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</si>
  <si>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</si>
  <si>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</si>
  <si>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</si>
  <si>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</si>
  <si>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</si>
  <si>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</si>
  <si>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</si>
  <si>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</si>
  <si>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</si>
  <si>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</si>
  <si>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</si>
  <si>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</si>
  <si>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</si>
  <si>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</si>
  <si>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</si>
  <si>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</si>
  <si>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</si>
  <si>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</si>
  <si>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</si>
  <si>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</si>
  <si>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</si>
  <si>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</si>
  <si>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</si>
  <si>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</si>
  <si>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</si>
  <si>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</si>
  <si>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</si>
  <si>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</si>
  <si>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</si>
  <si>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</si>
  <si>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</si>
  <si>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</si>
  <si>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</si>
  <si>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</si>
  <si>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</si>
  <si>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</si>
  <si>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</si>
  <si>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</si>
  <si>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</si>
  <si>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</si>
  <si>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</si>
  <si>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</si>
  <si>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</si>
  <si>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</si>
  <si>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</si>
  <si>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</si>
  <si>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</si>
  <si>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</si>
  <si>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</si>
  <si>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</si>
  <si>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</si>
  <si>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</si>
  <si>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</si>
  <si>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</si>
  <si>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</si>
  <si>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</si>
  <si>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</si>
  <si>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</si>
  <si>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</si>
  <si>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</si>
  <si>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</si>
  <si>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</si>
  <si>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</si>
  <si>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</si>
  <si>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</si>
  <si>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</si>
  <si>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</si>
  <si>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</si>
  <si>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</si>
  <si>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</si>
  <si>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</si>
  <si>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</si>
  <si>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</si>
  <si>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</si>
  <si>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</si>
  <si>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</si>
  <si>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</si>
  <si>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</si>
  <si>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</si>
  <si>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</si>
  <si>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</si>
  <si>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</si>
  <si>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</si>
  <si>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</si>
  <si>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</si>
  <si>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</si>
  <si>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</si>
  <si>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</si>
  <si>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</si>
  <si>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</si>
  <si>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</si>
  <si>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</si>
  <si>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</si>
  <si>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</si>
  <si>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</si>
  <si>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</si>
  <si>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</si>
  <si>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</si>
  <si>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</si>
  <si>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</si>
  <si>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</si>
  <si>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</si>
  <si>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</si>
  <si>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</si>
  <si>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</si>
  <si>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</si>
  <si>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</si>
  <si>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</si>
  <si>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</si>
  <si>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</si>
  <si>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</si>
  <si>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</si>
  <si>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</si>
  <si>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</si>
  <si>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</si>
  <si>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</si>
  <si>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</si>
  <si>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</si>
  <si>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</si>
  <si>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</si>
  <si>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</si>
  <si>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</si>
  <si>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</si>
  <si>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</si>
  <si>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</si>
  <si>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</si>
  <si>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</si>
  <si>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</si>
  <si>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</si>
  <si>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</si>
  <si>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</si>
  <si>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</si>
  <si>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</si>
  <si>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</si>
  <si>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</si>
  <si>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</si>
  <si>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</si>
  <si>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</si>
  <si>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</si>
  <si>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</si>
  <si>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</si>
  <si>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</si>
  <si>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</si>
  <si>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</si>
  <si>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</si>
  <si>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</si>
  <si>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</si>
  <si>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</si>
  <si>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</si>
  <si>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</si>
  <si>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</si>
  <si>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</si>
  <si>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</si>
  <si>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</si>
  <si>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</si>
  <si>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</si>
  <si>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</si>
  <si>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</si>
  <si>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</si>
  <si>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</si>
  <si>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</si>
  <si>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</si>
  <si>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</si>
  <si>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</si>
  <si>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</si>
  <si>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</si>
  <si>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</si>
  <si>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</si>
  <si>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</si>
  <si>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</si>
  <si>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</si>
  <si>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</si>
  <si>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</si>
  <si>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</si>
  <si>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</si>
  <si>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</si>
  <si>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</si>
  <si>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</si>
  <si>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</si>
  <si>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</si>
  <si>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</si>
  <si>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</si>
  <si>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</si>
  <si>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</si>
  <si>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</si>
  <si>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</si>
  <si>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</si>
  <si>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</si>
  <si>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</si>
  <si>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</si>
  <si>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</si>
  <si>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</si>
  <si>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</si>
  <si>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</si>
  <si>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</si>
  <si>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</si>
  <si>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</si>
  <si>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</si>
  <si>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</si>
  <si>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</si>
  <si>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</si>
  <si>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</si>
  <si>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</si>
  <si>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</si>
  <si>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</si>
  <si>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</si>
  <si>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</si>
  <si>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</si>
  <si>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</si>
  <si>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</si>
  <si>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</si>
  <si>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</si>
  <si>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</si>
  <si>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</si>
  <si>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</si>
  <si>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</si>
  <si>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</si>
  <si>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</si>
  <si>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</si>
  <si>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</si>
  <si>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</si>
  <si>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</si>
  <si>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</si>
  <si>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</si>
  <si>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</si>
  <si>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</si>
  <si>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</si>
  <si>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</si>
  <si>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</si>
  <si>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</si>
  <si>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</si>
  <si>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</si>
  <si>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</si>
  <si>
    <t>27,08,25</t>
  </si>
  <si>
    <t>ОТМЕНА</t>
  </si>
  <si>
    <t>28,08,25</t>
  </si>
  <si>
    <t>29,08,25</t>
  </si>
  <si>
    <t>30,08,25</t>
  </si>
  <si>
    <t>31,08,25</t>
  </si>
  <si>
    <t>Бейдерман</t>
  </si>
  <si>
    <t>КИ - 24 паллета, догружаем сырами-Ост.</t>
  </si>
  <si>
    <t>01,09,25</t>
  </si>
  <si>
    <t>03,09,25</t>
  </si>
  <si>
    <t>ЛП (в Макеевку)</t>
  </si>
  <si>
    <t>02,09,25</t>
  </si>
  <si>
    <t>04,09,25</t>
  </si>
  <si>
    <t>05,09,25</t>
  </si>
  <si>
    <t>06,09,25</t>
  </si>
  <si>
    <t>КИ - 29 паллет, Владстандарт - 3 паллета / 819кг</t>
  </si>
  <si>
    <t>--,--</t>
  </si>
  <si>
    <t>07,09,25</t>
  </si>
  <si>
    <t>08,09,25</t>
  </si>
  <si>
    <t>09,09,25</t>
  </si>
  <si>
    <t>ЗПФ - 30 паллет, Владстандарт - 2 паллета / 0,68 т</t>
  </si>
  <si>
    <t>3 накладные</t>
  </si>
  <si>
    <t>Макеевка</t>
  </si>
  <si>
    <t>11,09,25</t>
  </si>
  <si>
    <t>10,09,25</t>
  </si>
  <si>
    <t>12,09,25</t>
  </si>
  <si>
    <t>13,09,25</t>
  </si>
  <si>
    <t>КИ - 25 паллет, Владстандарт - 3 паллета / 1489кг</t>
  </si>
  <si>
    <t>14,09,25</t>
  </si>
  <si>
    <t>15,09,25</t>
  </si>
  <si>
    <t>ЗПФ - 25 паллет, Бондюель - 2,5т / 7 паллет</t>
  </si>
  <si>
    <t>ЗПФ - 29 паллет, Владстандарт - 0,8т / 3 паллет</t>
  </si>
  <si>
    <t>16,09,25</t>
  </si>
  <si>
    <t>17,09,25</t>
  </si>
  <si>
    <t>18,09,25</t>
  </si>
  <si>
    <t>19,09,25</t>
  </si>
  <si>
    <t>20,09,25</t>
  </si>
  <si>
    <t>КИ - 29 паллет, Владстандарт - 3 паллета / 750кг</t>
  </si>
  <si>
    <t>21,09,25</t>
  </si>
  <si>
    <t>22,09,25</t>
  </si>
  <si>
    <t>КИ - 27 паллет + Ост(СЫРЫ) 2,4т / 5 паллет</t>
  </si>
  <si>
    <t>23,09,25</t>
  </si>
  <si>
    <t>24,09,25</t>
  </si>
  <si>
    <t>25,09,25</t>
  </si>
  <si>
    <t>26,09,25</t>
  </si>
  <si>
    <t>27,09,25</t>
  </si>
  <si>
    <t>КИ - 26 паллет, Владстандарт - 6 паллет / 1476кг</t>
  </si>
  <si>
    <t>28,09,25</t>
  </si>
  <si>
    <t>29,09,25</t>
  </si>
  <si>
    <t>КИ - 27 паллет, СЫРЫ(Ост) - 2,5т / 5 паллет</t>
  </si>
  <si>
    <t>ЗПФ - 29 паллет, Владстандарт - 0,5т / 3 паллета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</si>
</sst>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29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40" borderId="9" xfId="0" applyFont="1" applyFill="1" applyBorder="1" applyAlignment="1">
      <alignment horizontal="center" vertical="center" wrapText="1"/>
    </xf>
    <xf numFmtId="0" fontId="14" fillId="40" borderId="26" xfId="0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vertical="center" wrapText="1"/>
    </xf>
    <xf numFmtId="164" fontId="14" fillId="40" borderId="13" xfId="0" applyNumberFormat="1" applyFont="1" applyFill="1" applyBorder="1" applyAlignment="1">
      <alignment horizontal="center" vertical="center" wrapText="1"/>
    </xf>
    <xf numFmtId="164" fontId="15" fillId="40" borderId="13" xfId="0" applyNumberFormat="1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horizontal="center" vertical="center" wrapText="1"/>
    </xf>
    <xf numFmtId="49" fontId="14" fillId="40" borderId="13" xfId="0" applyNumberFormat="1" applyFont="1" applyFill="1" applyBorder="1" applyAlignment="1">
      <alignment horizontal="left" vertical="center" wrapText="1"/>
    </xf>
    <xf numFmtId="0" fontId="16" fillId="40" borderId="13" xfId="0" applyFont="1" applyFill="1" applyBorder="1" applyAlignment="1">
      <alignment horizontal="center" vertical="center" wrapText="1"/>
    </xf>
    <xf numFmtId="49" fontId="14" fillId="40" borderId="14" xfId="0" applyNumberFormat="1" applyFont="1" applyFill="1" applyBorder="1" applyAlignment="1">
      <alignment horizontal="center" vertical="center" wrapText="1"/>
    </xf>
    <xf numFmtId="20" fontId="14" fillId="40" borderId="14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897"/>
  <sheetViews>
    <sheetView tabSelected="1" zoomScale="85" zoomScaleNormal="85" workbookViewId="0">
      <pane ySplit="2" topLeftCell="A4850" activePane="bottomLeft" state="frozen"/>
      <selection pane="bottomLeft" activeCell="E4863" sqref="E4863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25" t="s">
        <v>0</v>
      </c>
      <c r="B1" s="725"/>
      <c r="C1" s="725"/>
      <c r="D1" s="725"/>
      <c r="E1" s="725"/>
      <c r="F1" s="725"/>
      <c r="G1" s="725"/>
      <c r="H1" s="725"/>
      <c r="I1" s="725"/>
      <c r="J1" s="725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26">
        <v>1</v>
      </c>
      <c r="B3" s="726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26"/>
      <c r="B4" s="726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24">
        <v>3</v>
      </c>
      <c r="B6" s="724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24"/>
      <c r="B7" s="724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24"/>
      <c r="B8" s="724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24">
        <v>5</v>
      </c>
      <c r="B10" s="724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24"/>
      <c r="B11" s="724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20">
        <v>8</v>
      </c>
      <c r="B14" s="720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20"/>
      <c r="B15" s="720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24">
        <v>11</v>
      </c>
      <c r="B18" s="724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24"/>
      <c r="B19" s="724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24"/>
      <c r="B20" s="724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24"/>
      <c r="B21" s="724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24">
        <v>13</v>
      </c>
      <c r="B23" s="724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24"/>
      <c r="B24" s="724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20">
        <v>14</v>
      </c>
      <c r="B25" s="720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20"/>
      <c r="B26" s="720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24">
        <v>15</v>
      </c>
      <c r="B27" s="724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24"/>
      <c r="B28" s="724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24"/>
      <c r="B29" s="724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24"/>
      <c r="B30" s="724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20">
        <v>16</v>
      </c>
      <c r="B31" s="720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20"/>
      <c r="B32" s="720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20"/>
      <c r="B33" s="720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20"/>
      <c r="B34" s="720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24">
        <v>17</v>
      </c>
      <c r="B35" s="724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24"/>
      <c r="B36" s="724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24">
        <v>21</v>
      </c>
      <c r="B40" s="724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24"/>
      <c r="B41" s="724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24">
        <v>23</v>
      </c>
      <c r="B43" s="724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24"/>
      <c r="B44" s="724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24"/>
      <c r="B45" s="724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20">
        <v>24</v>
      </c>
      <c r="B46" s="720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20"/>
      <c r="B47" s="720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24">
        <v>25</v>
      </c>
      <c r="B48" s="724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24"/>
      <c r="B49" s="724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24"/>
      <c r="B50" s="724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20">
        <v>26</v>
      </c>
      <c r="B51" s="720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20"/>
      <c r="B52" s="720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24">
        <v>29</v>
      </c>
      <c r="B55" s="724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24"/>
      <c r="B56" s="724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20">
        <v>32</v>
      </c>
      <c r="B59" s="720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20"/>
      <c r="B60" s="720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20">
        <v>34</v>
      </c>
      <c r="B62" s="720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20"/>
      <c r="B63" s="720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20"/>
      <c r="B64" s="720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20"/>
      <c r="B65" s="720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20"/>
      <c r="B66" s="720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24">
        <v>35</v>
      </c>
      <c r="B67" s="724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24"/>
      <c r="B68" s="724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95">
        <v>40</v>
      </c>
      <c r="B73" s="720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95"/>
      <c r="B74" s="720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96">
        <v>41</v>
      </c>
      <c r="B75" s="724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96"/>
      <c r="B76" s="724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96"/>
      <c r="B77" s="724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95">
        <v>42</v>
      </c>
      <c r="B78" s="720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95"/>
      <c r="B79" s="720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96">
        <v>49</v>
      </c>
      <c r="B86" s="724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96"/>
      <c r="B87" s="724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96"/>
      <c r="B88" s="724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95">
        <v>50</v>
      </c>
      <c r="B89" s="720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95"/>
      <c r="B90" s="720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96">
        <v>51</v>
      </c>
      <c r="B91" s="724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96"/>
      <c r="B92" s="724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96">
        <v>53</v>
      </c>
      <c r="B94" s="724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96"/>
      <c r="B95" s="724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95">
        <v>54</v>
      </c>
      <c r="B96" s="720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95"/>
      <c r="B97" s="720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95"/>
      <c r="B98" s="720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95">
        <v>58</v>
      </c>
      <c r="B102" s="720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95"/>
      <c r="B103" s="720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95">
        <v>60</v>
      </c>
      <c r="B105" s="720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95"/>
      <c r="B106" s="720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95"/>
      <c r="B107" s="720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96">
        <v>61</v>
      </c>
      <c r="B108" s="724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96"/>
      <c r="B109" s="724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96"/>
      <c r="B110" s="724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95">
        <v>64</v>
      </c>
      <c r="B113" s="720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95"/>
      <c r="B114" s="720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95">
        <v>66</v>
      </c>
      <c r="B116" s="720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95"/>
      <c r="B117" s="720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96">
        <v>67</v>
      </c>
      <c r="B118" s="724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96"/>
      <c r="B119" s="724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96"/>
      <c r="B120" s="724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95">
        <v>68</v>
      </c>
      <c r="B121" s="720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95"/>
      <c r="B122" s="720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96">
        <v>69</v>
      </c>
      <c r="B123" s="724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96"/>
      <c r="B124" s="724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95">
        <v>72</v>
      </c>
      <c r="B127" s="720" t="s">
        <v>65</v>
      </c>
      <c r="C127" s="119" t="s">
        <v>26</v>
      </c>
      <c r="D127" s="120">
        <v>3.3</v>
      </c>
      <c r="E127" s="121"/>
      <c r="F127" s="122" t="s">
        <v>30</v>
      </c>
      <c r="G127" s="718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95"/>
      <c r="B128" s="720"/>
      <c r="C128" s="103" t="s">
        <v>26</v>
      </c>
      <c r="D128" s="88">
        <v>12.9</v>
      </c>
      <c r="E128" s="106"/>
      <c r="F128" s="107" t="s">
        <v>16</v>
      </c>
      <c r="G128" s="718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95">
        <v>76</v>
      </c>
      <c r="B132" s="721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95"/>
      <c r="B133" s="721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95"/>
      <c r="B134" s="721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95"/>
      <c r="B135" s="721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95">
        <v>78</v>
      </c>
      <c r="B137" s="722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95"/>
      <c r="B138" s="722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23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23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95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95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95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96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96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95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95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96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96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96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96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96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96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96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96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95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95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95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95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95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95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96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19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96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19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95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95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95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95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95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95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95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95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95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96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96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95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95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96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96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95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95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96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96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96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96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96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95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95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96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96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96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95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95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96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96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95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95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96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96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95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95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95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96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96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95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18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95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18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95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95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96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96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96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96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95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95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95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95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95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95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96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96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95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95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95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95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96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96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95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95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95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95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95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96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96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95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95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96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96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95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707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95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707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96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96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95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18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95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18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95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95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95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95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95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95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95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95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96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96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95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95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96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96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95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95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95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95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96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96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96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96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96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96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96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96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95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95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96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19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96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19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96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96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96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96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96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96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96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96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96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96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96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96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96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96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95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95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96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96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95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95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95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95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96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96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96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96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96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96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95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95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96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96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96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96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701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96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701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95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95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95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95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95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95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95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95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95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95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95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95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96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96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95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95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96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96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96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96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96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96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96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96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95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95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96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96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96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95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95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96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96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96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701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96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701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95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95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95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95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95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95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17" t="s">
        <v>133</v>
      </c>
      <c r="J420" s="717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96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96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95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95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96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96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95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95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95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95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96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96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96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96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96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95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95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95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96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96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95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95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96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96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95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98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95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98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96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96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95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95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95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95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95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95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99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99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99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95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95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96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96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95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95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95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95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95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95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95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95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96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96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96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96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95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95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95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96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96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96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701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96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701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95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95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96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16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96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16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95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16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95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16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95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16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95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95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95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95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95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95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96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96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96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95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95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95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96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96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96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96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96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95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95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95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96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96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96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96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96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96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95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95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95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96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96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96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96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95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95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95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96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96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96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95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98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95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98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95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95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95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95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95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96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96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96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96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95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95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95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96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96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96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95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95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95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95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95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95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96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96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96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96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96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96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96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96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95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95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95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96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701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96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701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96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96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95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95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95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95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95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95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95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95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95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95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95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95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96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96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96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95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95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95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96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96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96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96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96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95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95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96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96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96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95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95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95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95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96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96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96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96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96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96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95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95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95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96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701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96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701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96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96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13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96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13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96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95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95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95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96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96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96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95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95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96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96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96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96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96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96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95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95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96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96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95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95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95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95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95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95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95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95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95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96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701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96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701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14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14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14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96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96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96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14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14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96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96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96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14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14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95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95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95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96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96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96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95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95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95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95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95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95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95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95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96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96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96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96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96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96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96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95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15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95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15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95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95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95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95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95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96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96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96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96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96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96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96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95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95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95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95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27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27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27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27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27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27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96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701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96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701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95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95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95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96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96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96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97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97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97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97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97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96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96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96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96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96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28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28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96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96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96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95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95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96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96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95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95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95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95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96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96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96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96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96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96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96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95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95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95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95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96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96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95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98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95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98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96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96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96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96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96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96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96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96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96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96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96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96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96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95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95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95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96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96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96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95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95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96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96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96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96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95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95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95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96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96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96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96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96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96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96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96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96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95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95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95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95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95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95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95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95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95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95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96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96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96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95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95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95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95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95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96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96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95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95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95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96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96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96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95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95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95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95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95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95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95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96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96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95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95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95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96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96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96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95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95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96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96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95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95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96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96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95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95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96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96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96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96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95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98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95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98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96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96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96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96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96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95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95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96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96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96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96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96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96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96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96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95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95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95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95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95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95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12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12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95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95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96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96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95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95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95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95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95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96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96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96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96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96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95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95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95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96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96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96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95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95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95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96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701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96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701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95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95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95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96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96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95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95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95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96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96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96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96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96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95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95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99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99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95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95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96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96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95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95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95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95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95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95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95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96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96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95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95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96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96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95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95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95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96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96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95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95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96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701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96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701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95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95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95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96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96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95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95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96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96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96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95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95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96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96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96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96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96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96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96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96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95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95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95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95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95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96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96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95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95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96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96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96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95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95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95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96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96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95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98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95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98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96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96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96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96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96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96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96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96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95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95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96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96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96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96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95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95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96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96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96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95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95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96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96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96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96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95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98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95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98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96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96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95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95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95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95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96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96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95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95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96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96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95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95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96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96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96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96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95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95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95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95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95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95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95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95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96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96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96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96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95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98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95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98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95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95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96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96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95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95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95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95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96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96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95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95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96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96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96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96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96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96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96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95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95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95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95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95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95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95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98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95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98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95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95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96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96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95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95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96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96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96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96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95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95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95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95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96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96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96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96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96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96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96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96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96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96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96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96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96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95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95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96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96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95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95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96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96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95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98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95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98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96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96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96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96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95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95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95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95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96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96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96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96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95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95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95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95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95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95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95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95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95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95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96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96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95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95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95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95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96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701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96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701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96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96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95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95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95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96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96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95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95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96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96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96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96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96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96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96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96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96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96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96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96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96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95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95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96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96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96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1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96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1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95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95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95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96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96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96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95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95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95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95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96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96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96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96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95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95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96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96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95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95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95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95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95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95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96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96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96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701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96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701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96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96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95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95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96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96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95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95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96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96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96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96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95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95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96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701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96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701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96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701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96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701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95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95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96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96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96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96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96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96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96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701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96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701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96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96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96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96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95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95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96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96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96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96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96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95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95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95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95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95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95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95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95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96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96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95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95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95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96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701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96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701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96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96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96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96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95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95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96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96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96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96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96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96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96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96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96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95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95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96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96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95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98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95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98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96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96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95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95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95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96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96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96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96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96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96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96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96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95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95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96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96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95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95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95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96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701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96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701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96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96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96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95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95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95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95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95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96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96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95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95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95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95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95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96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96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95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95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95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96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96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95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95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96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96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95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95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95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95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95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95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96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96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96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96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96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96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96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96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95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95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96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96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95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95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95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98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95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98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95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95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95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96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96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96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96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96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96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96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96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96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96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96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95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95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95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95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96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96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96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96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96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95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95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96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701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96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701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95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95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95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95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95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95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95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95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96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96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96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95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98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95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98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95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95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95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95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95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96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96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96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96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96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96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96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95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95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95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95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95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96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96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95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95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95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96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701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96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701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96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96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95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95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95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95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95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95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95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96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96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95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95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95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95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96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96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95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95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96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96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95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95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96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701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96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701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96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701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95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95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96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96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96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95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95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96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96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96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96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95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98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95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98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96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96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96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96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96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96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96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96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95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95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95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95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95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95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95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95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95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95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96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96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96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96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96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96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95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95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96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96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96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96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701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96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701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95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95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95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96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96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96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96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96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96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96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96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96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96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96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96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96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96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95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95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96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701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96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701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95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95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96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96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95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95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95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96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96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96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96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96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96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96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96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96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96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96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96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95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95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96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701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96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701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96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96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95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95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95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95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96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96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96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96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95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95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95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96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96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96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96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96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96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95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98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95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98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96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96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96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96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95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95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95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95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96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96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95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95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95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95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95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95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95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96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96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96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95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95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95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95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95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95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95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95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95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96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96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95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95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95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95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96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96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95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95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95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99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99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99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95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95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95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95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96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701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96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701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96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96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95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95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96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96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95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95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95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96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701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96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701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96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96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96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96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96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95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95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96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96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95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95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95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96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96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96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96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95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98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95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98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96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96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95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95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95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95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95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95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96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96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95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95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95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96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96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95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95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95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95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96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96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96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95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95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96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96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95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95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96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96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95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95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95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95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95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95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95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95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96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96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96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96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95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95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96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96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95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95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95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95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96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96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95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95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95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95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95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95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95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96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96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08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09" t="s">
        <v>467</v>
      </c>
      <c r="H2160" s="414" t="s">
        <v>515</v>
      </c>
      <c r="I2160" s="415" t="s">
        <v>516</v>
      </c>
      <c r="J2160" s="710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08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09"/>
      <c r="H2161" s="421" t="s">
        <v>515</v>
      </c>
      <c r="I2161" s="422" t="s">
        <v>516</v>
      </c>
      <c r="J2161" s="710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08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09"/>
      <c r="H2162" s="429" t="s">
        <v>515</v>
      </c>
      <c r="I2162" s="430" t="s">
        <v>516</v>
      </c>
      <c r="J2162" s="710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08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09" t="s">
        <v>467</v>
      </c>
      <c r="H2165" s="414" t="s">
        <v>516</v>
      </c>
      <c r="I2165" s="415" t="s">
        <v>516</v>
      </c>
      <c r="J2165" s="710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08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09"/>
      <c r="H2166" s="429" t="s">
        <v>516</v>
      </c>
      <c r="I2166" s="430" t="s">
        <v>516</v>
      </c>
      <c r="J2166" s="710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96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96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96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95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95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96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96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95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95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95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95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96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701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96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701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96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96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96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95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98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95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98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96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06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96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06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95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707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95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707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96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96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96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96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95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95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96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96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95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95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95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95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95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96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96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96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95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95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95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96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96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95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95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95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95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95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95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96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96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96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96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95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95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96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96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96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95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95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95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95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95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95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96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96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96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96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96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96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96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95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95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95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95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95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95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95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96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96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96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96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96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95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95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95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95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95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99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99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95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95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95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96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96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95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95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95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95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95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95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95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96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96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96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96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96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96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96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96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97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97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97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96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96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96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96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96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95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95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96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96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96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95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95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95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95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95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96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96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96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96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96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97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97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97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96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96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97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97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96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96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96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95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95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95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95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96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96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96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96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96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95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95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95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95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95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95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96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96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95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95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99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99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95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95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95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95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95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95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95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96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96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96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96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96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95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95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96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96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95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95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99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99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95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95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95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95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95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95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95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96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96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96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95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95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96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96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96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96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96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99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99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99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95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95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95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96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96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95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95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95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95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95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95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98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95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98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95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98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99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99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99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99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96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96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95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95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99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99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95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98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95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98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95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95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96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96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95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95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96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96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96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96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96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96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04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05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04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05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95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95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96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701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96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701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96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96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97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97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95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95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95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96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96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95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95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99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99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95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95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95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95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99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00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99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00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95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95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95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98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95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98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96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96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96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96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97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97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95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95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96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96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95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95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95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96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96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96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96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96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96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96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95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95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95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98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95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98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95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95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95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95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99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99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99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95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95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96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96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96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96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96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95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95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97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97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97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97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97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97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96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96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03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03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95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95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95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95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96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96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95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95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95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95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95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95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96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96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99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99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99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99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99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99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95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95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96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96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96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96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97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97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95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95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95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96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96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95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95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95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95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96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96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96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96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95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98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95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98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95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98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99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99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99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99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95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95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96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96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95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95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96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96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96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96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96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95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95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95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96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96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95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95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99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99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99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99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99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95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95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96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96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96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96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95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95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99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99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95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95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95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95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97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97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96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96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96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96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96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97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02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97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02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96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96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96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701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96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701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95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95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96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96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96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99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99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96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96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95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95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95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96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96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96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95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95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95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95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97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97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97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97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97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96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96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95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98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95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98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96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96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96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96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95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95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99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99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95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95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95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96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96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96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96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99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99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99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96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701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96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701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97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97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97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97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96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96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96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701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96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701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96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96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95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95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95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99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99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95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95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95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95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99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99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95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95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97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97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97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97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97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96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96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96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96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95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95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95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99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701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99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701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96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96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95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95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96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96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96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99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99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99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97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97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97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97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97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97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96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96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95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95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95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95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95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96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96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96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97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98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97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98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97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98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96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96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95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95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96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96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96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95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95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96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96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97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97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96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96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95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95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96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96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95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98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95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98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95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98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95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98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99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99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99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99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99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95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95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95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98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95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98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95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98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96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96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97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97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97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96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96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95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95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96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96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95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95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95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96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96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96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96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96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95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98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95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98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99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99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95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95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96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96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95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95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96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96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97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97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97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97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97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97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97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97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96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96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96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96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95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95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95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95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95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96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96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96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97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97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96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96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95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95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96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96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96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96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95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95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95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95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96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96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96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96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95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95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95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95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97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97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97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96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96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95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95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96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701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96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701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96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701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96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701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95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95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96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96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95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95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95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96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96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96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95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95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96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96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95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95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95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95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97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97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97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95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95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95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95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95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96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96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96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96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96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95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95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99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99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95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95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96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96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95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95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99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00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99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00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99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00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99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00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99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00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99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00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95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95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95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95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96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96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95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95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99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99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99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99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95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95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95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96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96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96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95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95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96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96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95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95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99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99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99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96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96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95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95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97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97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97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97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97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97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97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97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96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96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95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95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95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95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99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99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99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95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95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95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95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95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96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96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95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95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96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96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96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96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99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99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95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95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96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96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97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97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97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97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97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97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97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97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97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96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96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99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99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99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96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96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96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97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97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96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96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97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97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96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96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97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97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99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99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99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95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95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96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96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95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95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99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99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99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99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99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99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99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99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95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95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96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96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95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95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99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701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99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701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95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95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95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96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96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95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95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95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95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96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701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96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701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99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99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99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99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99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99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96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96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95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95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95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95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96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701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96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701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97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97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97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97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95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95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95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95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95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95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95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95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99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99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96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96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96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96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96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96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96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96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96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95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95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99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00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99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00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99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00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95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95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95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95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96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96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95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95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95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96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96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96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96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97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97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97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97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97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96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96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95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98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95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98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96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96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99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99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96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96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95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95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95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95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95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96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96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96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97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97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97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97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97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97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97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96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96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95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98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95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98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96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96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95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95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95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95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97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97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95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95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95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95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95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96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96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95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98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95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98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76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80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82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84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76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80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82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84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82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84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82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84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78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89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76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88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76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80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88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93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76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82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82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82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78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83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83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83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89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76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88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78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89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76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82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82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82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82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82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78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5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89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94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76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88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78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5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89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94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76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82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82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88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76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82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78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83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83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89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78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83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83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76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82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82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82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82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82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78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89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76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80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88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93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76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80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88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93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76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88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78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89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76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82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76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88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78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89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76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82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88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78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83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89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78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83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83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83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83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83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76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88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78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5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89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94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76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88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78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89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76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82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82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88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76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80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88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93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78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83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89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76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88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78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5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89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94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76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82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82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82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82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82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78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89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78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89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78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5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89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94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76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82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88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78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83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89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76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82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88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78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83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83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83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78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89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76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82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88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76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82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82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82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78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83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78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83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83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83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83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83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76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88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76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80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82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84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88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93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76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82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88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78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83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89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76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82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82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76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80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88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93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78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83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83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89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76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88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76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88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78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89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78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83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83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83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83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76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88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76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82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88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78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89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76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88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78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89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76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80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88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93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78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83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76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82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88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78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89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76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88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78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89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76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88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76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82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83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83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83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83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83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83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76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88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76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88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78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83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83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89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76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82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82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82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82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88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76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88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78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83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83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89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78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83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83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83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83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83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76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88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76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80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88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93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78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83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89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76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82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82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88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78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83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89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76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80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82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84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88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93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78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5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89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94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76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88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78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89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76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82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82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82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82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82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78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89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76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88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78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83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89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76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82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82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88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78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89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76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80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88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93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76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88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78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83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89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78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89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76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82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78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83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78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83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83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83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83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76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88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76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82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78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5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89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94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76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82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82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82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82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82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88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78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83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83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83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76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82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88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76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88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78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89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76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82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88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76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88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690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91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692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76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82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82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82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82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88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78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89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76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82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88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78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89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76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88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76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88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78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83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79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76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82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77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78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79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76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80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77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81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76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82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78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5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79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6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76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82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82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82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82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78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79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76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77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76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82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77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78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79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76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82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82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78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5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83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87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79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6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78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79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78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83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79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76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82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77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78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83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83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83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83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76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77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78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83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79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76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82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82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77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78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79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76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82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82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77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76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77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78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83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83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76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77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78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83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83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83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83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76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77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78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83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79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76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77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78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79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76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77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76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82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77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76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77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78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79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78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83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79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76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82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82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82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77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76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82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78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79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78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79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78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79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76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82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77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78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83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83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79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76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82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77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76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80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77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81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78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83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79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78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83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79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76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82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82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77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76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77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78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5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83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87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83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87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79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6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76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82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77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76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77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78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83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79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76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77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78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83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83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78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5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79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6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76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77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78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83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79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78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79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76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77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78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83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76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77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78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83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83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83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83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76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82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77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76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80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82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84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82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84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77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81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78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79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76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77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76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77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78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83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79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76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77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78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5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79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6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78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83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78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83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83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83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83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79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76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82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78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83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79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76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77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76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82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77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78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83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79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76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82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77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78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83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79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78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79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76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77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78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83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79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76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82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82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77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78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85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83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6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76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82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77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78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79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76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82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82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82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78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79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76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77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78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83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83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79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76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77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78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79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78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79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76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77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78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83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76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82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82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77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76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77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76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82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82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77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78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79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78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79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76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82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77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78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83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79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723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78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83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79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78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83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79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76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77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76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82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82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77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78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85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83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87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76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77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78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79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76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77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78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79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76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77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76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82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77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78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79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76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77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78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83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79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76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82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77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78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79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76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77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76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82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78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83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79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76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82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77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76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77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76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77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78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79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76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77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78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79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76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82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77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78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83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79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78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83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79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76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77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78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83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79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76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80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82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684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77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81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78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83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79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78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79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78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79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76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82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77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76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77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78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83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76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82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82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77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76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77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25">
      <c r="A4615" s="676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80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77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81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78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79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78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83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hidden="1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8" t="str">
        <f t="shared" si="130"/>
        <v>08,25</v>
      </c>
      <c r="L4624" s="518" t="s">
        <v>266</v>
      </c>
      <c r="M4624" s="518">
        <v>18080.64</v>
      </c>
      <c r="N4624" s="522">
        <v>0.41666666666666669</v>
      </c>
    </row>
    <row r="4625" spans="1:14" ht="19.5" hidden="1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8" t="str">
        <f t="shared" si="130"/>
        <v>08,25</v>
      </c>
      <c r="L4625" s="508" t="s">
        <v>266</v>
      </c>
      <c r="M4625" s="508">
        <v>18189.699999999997</v>
      </c>
      <c r="N4625" s="512">
        <v>0.45833333333333331</v>
      </c>
    </row>
    <row r="4626" spans="1:14" ht="19.5" hidden="1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>
        <v>17.652000000000001</v>
      </c>
      <c r="F4626" s="518" t="s">
        <v>16</v>
      </c>
      <c r="G4626" s="519"/>
      <c r="H4626" s="518" t="s">
        <v>1016</v>
      </c>
      <c r="I4626" s="520" t="s">
        <v>1017</v>
      </c>
      <c r="J4626" s="521"/>
      <c r="K4626" s="518" t="str">
        <f t="shared" si="130"/>
        <v>08,25</v>
      </c>
      <c r="L4626" s="518" t="s">
        <v>266</v>
      </c>
      <c r="M4626" s="518">
        <v>17983.8</v>
      </c>
      <c r="N4626" s="522">
        <v>0.5</v>
      </c>
    </row>
    <row r="4627" spans="1:14" ht="19.5" hidden="1" thickBot="1" x14ac:dyDescent="0.3">
      <c r="A4627" s="678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5" t="str">
        <f t="shared" si="130"/>
        <v>08,25</v>
      </c>
      <c r="L4627" s="535" t="s">
        <v>266</v>
      </c>
      <c r="M4627" s="535">
        <v>2995.86</v>
      </c>
      <c r="N4627" s="539">
        <v>0.54166666666666663</v>
      </c>
    </row>
    <row r="4628" spans="1:14" ht="19.5" hidden="1" thickBot="1" x14ac:dyDescent="0.3">
      <c r="A4628" s="679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40" t="str">
        <f t="shared" si="130"/>
        <v>08,25</v>
      </c>
      <c r="L4628" s="640" t="s">
        <v>266</v>
      </c>
      <c r="M4628" s="640">
        <v>14899.92</v>
      </c>
      <c r="N4628" s="644">
        <v>0.54166666666666663</v>
      </c>
    </row>
    <row r="4629" spans="1:14" ht="19.5" hidden="1" thickBot="1" x14ac:dyDescent="0.3">
      <c r="A4629" s="676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83" t="str">
        <f t="shared" si="130"/>
        <v>08,25</v>
      </c>
      <c r="L4629" s="483" t="s">
        <v>266</v>
      </c>
      <c r="M4629" s="483">
        <v>5305.0599999999995</v>
      </c>
      <c r="N4629" s="486">
        <v>0.58333333333333337</v>
      </c>
    </row>
    <row r="4630" spans="1:14" ht="19.5" hidden="1" thickBot="1" x14ac:dyDescent="0.3">
      <c r="A4630" s="682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7" t="str">
        <f t="shared" si="130"/>
        <v>08,25</v>
      </c>
      <c r="L4630" s="527" t="s">
        <v>266</v>
      </c>
      <c r="M4630" s="527">
        <v>5842.079999999999</v>
      </c>
      <c r="N4630" s="530">
        <v>0.58333333333333337</v>
      </c>
    </row>
    <row r="4631" spans="1:14" ht="19.5" hidden="1" thickBot="1" x14ac:dyDescent="0.3">
      <c r="A4631" s="682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7" t="str">
        <f t="shared" si="130"/>
        <v>08,25</v>
      </c>
      <c r="L4631" s="527" t="s">
        <v>266</v>
      </c>
      <c r="M4631" s="527">
        <v>4067.54</v>
      </c>
      <c r="N4631" s="530">
        <v>0.58333333333333337</v>
      </c>
    </row>
    <row r="4632" spans="1:14" ht="19.5" hidden="1" thickBot="1" x14ac:dyDescent="0.3">
      <c r="A4632" s="677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9" t="str">
        <f t="shared" si="130"/>
        <v>08,25</v>
      </c>
      <c r="L4632" s="649" t="s">
        <v>266</v>
      </c>
      <c r="M4632" s="649">
        <v>1993.5</v>
      </c>
      <c r="N4632" s="653">
        <v>0.58333333333333337</v>
      </c>
    </row>
    <row r="4633" spans="1:14" ht="19.5" hidden="1" thickBot="1" x14ac:dyDescent="0.3">
      <c r="A4633" s="678">
        <f t="shared" ref="A4633:A4695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5" t="str">
        <f t="shared" si="130"/>
        <v>08,25</v>
      </c>
      <c r="L4633" s="535" t="s">
        <v>266</v>
      </c>
      <c r="M4633" s="535">
        <v>6039.0800000000017</v>
      </c>
      <c r="N4633" s="539">
        <v>0.625</v>
      </c>
    </row>
    <row r="4634" spans="1:14" ht="19.5" hidden="1" thickBot="1" x14ac:dyDescent="0.3">
      <c r="A4634" s="683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4" t="str">
        <f t="shared" si="130"/>
        <v>08,25</v>
      </c>
      <c r="L4634" s="594" t="s">
        <v>266</v>
      </c>
      <c r="M4634" s="594">
        <v>2004.6</v>
      </c>
      <c r="N4634" s="598">
        <v>0.625</v>
      </c>
    </row>
    <row r="4635" spans="1:14" ht="19.5" hidden="1" thickBot="1" x14ac:dyDescent="0.3">
      <c r="A4635" s="676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83" t="str">
        <f t="shared" si="130"/>
        <v>08,25</v>
      </c>
      <c r="L4635" s="483" t="s">
        <v>265</v>
      </c>
      <c r="M4635" s="483">
        <v>11208.08</v>
      </c>
      <c r="N4635" s="486">
        <v>0.375</v>
      </c>
    </row>
    <row r="4636" spans="1:14" ht="19.5" hidden="1" thickBot="1" x14ac:dyDescent="0.3">
      <c r="A4636" s="677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9" t="str">
        <f t="shared" si="130"/>
        <v>08,25</v>
      </c>
      <c r="L4636" s="649" t="s">
        <v>265</v>
      </c>
      <c r="M4636" s="649">
        <v>6150.5400000000009</v>
      </c>
      <c r="N4636" s="653">
        <v>0.375</v>
      </c>
    </row>
    <row r="4637" spans="1:14" ht="19.5" hidden="1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>
        <v>17.707000000000001</v>
      </c>
      <c r="F4637" s="508" t="s">
        <v>16</v>
      </c>
      <c r="G4637" s="509"/>
      <c r="H4637" s="508" t="s">
        <v>1018</v>
      </c>
      <c r="I4637" s="510" t="s">
        <v>1018</v>
      </c>
      <c r="J4637" s="511"/>
      <c r="K4637" s="508" t="str">
        <f t="shared" si="130"/>
        <v>08,25</v>
      </c>
      <c r="L4637" s="508" t="s">
        <v>265</v>
      </c>
      <c r="M4637" s="508">
        <v>17663.52</v>
      </c>
      <c r="N4637" s="512">
        <v>0.375</v>
      </c>
    </row>
    <row r="4638" spans="1:14" ht="19.5" hidden="1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>
        <v>17.731000000000002</v>
      </c>
      <c r="F4638" s="518" t="s">
        <v>16</v>
      </c>
      <c r="G4638" s="519"/>
      <c r="H4638" s="518" t="s">
        <v>1018</v>
      </c>
      <c r="I4638" s="520" t="s">
        <v>1018</v>
      </c>
      <c r="J4638" s="521"/>
      <c r="K4638" s="518" t="str">
        <f t="shared" si="130"/>
        <v>08,25</v>
      </c>
      <c r="L4638" s="518" t="s">
        <v>265</v>
      </c>
      <c r="M4638" s="518">
        <v>17677.82</v>
      </c>
      <c r="N4638" s="522">
        <v>0.39583333333333331</v>
      </c>
    </row>
    <row r="4639" spans="1:14" ht="19.5" hidden="1" thickBot="1" x14ac:dyDescent="0.3">
      <c r="A4639" s="551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6" t="str">
        <f t="shared" si="130"/>
        <v>08,25</v>
      </c>
      <c r="L4639" s="556" t="s">
        <v>265</v>
      </c>
      <c r="M4639" s="556">
        <v>11021.679999999998</v>
      </c>
      <c r="N4639" s="560">
        <v>0.375</v>
      </c>
    </row>
    <row r="4640" spans="1:14" ht="57" hidden="1" thickBot="1" x14ac:dyDescent="0.3">
      <c r="A4640" s="676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>
        <v>1.401</v>
      </c>
      <c r="F4640" s="483" t="s">
        <v>16</v>
      </c>
      <c r="G4640" s="549" t="s">
        <v>794</v>
      </c>
      <c r="H4640" s="483" t="s">
        <v>1018</v>
      </c>
      <c r="I4640" s="484" t="s">
        <v>1019</v>
      </c>
      <c r="J4640" s="485"/>
      <c r="K4640" s="483" t="str">
        <f t="shared" si="130"/>
        <v>08,25</v>
      </c>
      <c r="L4640" s="483" t="s">
        <v>28</v>
      </c>
      <c r="M4640" s="483">
        <v>1392.96</v>
      </c>
      <c r="N4640" s="486">
        <v>0.41666666666666669</v>
      </c>
    </row>
    <row r="4641" spans="1:14" ht="19.5" hidden="1" thickBot="1" x14ac:dyDescent="0.3">
      <c r="A4641" s="677"/>
      <c r="B4641" s="645" t="s">
        <v>1016</v>
      </c>
      <c r="C4641" s="646" t="s">
        <v>587</v>
      </c>
      <c r="D4641" s="647">
        <v>16.149999999999999</v>
      </c>
      <c r="E4641" s="648">
        <v>16.234000000000002</v>
      </c>
      <c r="F4641" s="649" t="s">
        <v>16</v>
      </c>
      <c r="G4641" s="650" t="s">
        <v>47</v>
      </c>
      <c r="H4641" s="649" t="s">
        <v>1018</v>
      </c>
      <c r="I4641" s="651" t="s">
        <v>1019</v>
      </c>
      <c r="J4641" s="652"/>
      <c r="K4641" s="649" t="str">
        <f t="shared" si="130"/>
        <v>08,25</v>
      </c>
      <c r="L4641" s="649" t="s">
        <v>28</v>
      </c>
      <c r="M4641" s="649">
        <v>16150.359999999999</v>
      </c>
      <c r="N4641" s="653">
        <v>0.41666666666666669</v>
      </c>
    </row>
    <row r="4642" spans="1:14" ht="19.5" hidden="1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>
        <v>17.312000000000001</v>
      </c>
      <c r="F4642" s="508" t="s">
        <v>16</v>
      </c>
      <c r="G4642" s="509"/>
      <c r="H4642" s="508" t="s">
        <v>1018</v>
      </c>
      <c r="I4642" s="510" t="s">
        <v>1019</v>
      </c>
      <c r="J4642" s="511"/>
      <c r="K4642" s="508" t="str">
        <f t="shared" si="130"/>
        <v>08,25</v>
      </c>
      <c r="L4642" s="508" t="s">
        <v>28</v>
      </c>
      <c r="M4642" s="508">
        <v>17279.229999999996</v>
      </c>
      <c r="N4642" s="512">
        <v>0.45833333333333331</v>
      </c>
    </row>
    <row r="4643" spans="1:14" ht="19.5" hidden="1" thickBot="1" x14ac:dyDescent="0.3">
      <c r="A4643" s="676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>
        <v>3.9969999999999999</v>
      </c>
      <c r="F4643" s="483" t="s">
        <v>16</v>
      </c>
      <c r="G4643" s="549"/>
      <c r="H4643" s="483" t="s">
        <v>1018</v>
      </c>
      <c r="I4643" s="484" t="s">
        <v>1019</v>
      </c>
      <c r="J4643" s="485"/>
      <c r="K4643" s="483" t="str">
        <f t="shared" si="130"/>
        <v>08,25</v>
      </c>
      <c r="L4643" s="483" t="s">
        <v>28</v>
      </c>
      <c r="M4643" s="483">
        <v>3973.7200000000003</v>
      </c>
      <c r="N4643" s="486">
        <v>0.5</v>
      </c>
    </row>
    <row r="4644" spans="1:14" ht="19.5" hidden="1" thickBot="1" x14ac:dyDescent="0.3">
      <c r="A4644" s="682"/>
      <c r="B4644" s="523" t="s">
        <v>1016</v>
      </c>
      <c r="C4644" s="524" t="s">
        <v>839</v>
      </c>
      <c r="D4644" s="525">
        <v>1.7829999999999999</v>
      </c>
      <c r="E4644" s="526">
        <v>1.847</v>
      </c>
      <c r="F4644" s="527" t="s">
        <v>16</v>
      </c>
      <c r="G4644" s="561"/>
      <c r="H4644" s="527" t="s">
        <v>1018</v>
      </c>
      <c r="I4644" s="528" t="s">
        <v>1019</v>
      </c>
      <c r="J4644" s="529"/>
      <c r="K4644" s="527" t="str">
        <f t="shared" si="130"/>
        <v>08,25</v>
      </c>
      <c r="L4644" s="527" t="s">
        <v>28</v>
      </c>
      <c r="M4644" s="527">
        <v>1830.9</v>
      </c>
      <c r="N4644" s="530">
        <v>0.5</v>
      </c>
    </row>
    <row r="4645" spans="1:14" ht="19.5" hidden="1" thickBot="1" x14ac:dyDescent="0.3">
      <c r="A4645" s="677"/>
      <c r="B4645" s="645" t="s">
        <v>1016</v>
      </c>
      <c r="C4645" s="646" t="s">
        <v>47</v>
      </c>
      <c r="D4645" s="647">
        <v>11.955</v>
      </c>
      <c r="E4645" s="648">
        <v>12.185</v>
      </c>
      <c r="F4645" s="649" t="s">
        <v>16</v>
      </c>
      <c r="G4645" s="650"/>
      <c r="H4645" s="649" t="s">
        <v>1018</v>
      </c>
      <c r="I4645" s="651" t="s">
        <v>1019</v>
      </c>
      <c r="J4645" s="652"/>
      <c r="K4645" s="649" t="str">
        <f t="shared" si="130"/>
        <v>08,25</v>
      </c>
      <c r="L4645" s="649" t="s">
        <v>28</v>
      </c>
      <c r="M4645" s="649">
        <v>12125.399999999998</v>
      </c>
      <c r="N4645" s="653">
        <v>0.5</v>
      </c>
    </row>
    <row r="4646" spans="1:14" ht="19.5" hidden="1" thickBot="1" x14ac:dyDescent="0.3">
      <c r="A4646" s="678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>
        <v>1.538</v>
      </c>
      <c r="F4646" s="535" t="s">
        <v>16</v>
      </c>
      <c r="G4646" s="536"/>
      <c r="H4646" s="535" t="s">
        <v>1018</v>
      </c>
      <c r="I4646" s="537" t="s">
        <v>1019</v>
      </c>
      <c r="J4646" s="538"/>
      <c r="K4646" s="535" t="str">
        <f t="shared" si="130"/>
        <v>08,25</v>
      </c>
      <c r="L4646" s="535" t="s">
        <v>28</v>
      </c>
      <c r="M4646" s="535">
        <v>1524.3100000000004</v>
      </c>
      <c r="N4646" s="539">
        <v>0.54166666666666663</v>
      </c>
    </row>
    <row r="4647" spans="1:14" ht="19.5" hidden="1" thickBot="1" x14ac:dyDescent="0.3">
      <c r="A4647" s="683"/>
      <c r="B4647" s="563" t="s">
        <v>1016</v>
      </c>
      <c r="C4647" s="564" t="s">
        <v>24</v>
      </c>
      <c r="D4647" s="565">
        <v>3.8519999999999999</v>
      </c>
      <c r="E4647" s="566">
        <v>3.9910000000000001</v>
      </c>
      <c r="F4647" s="567" t="s">
        <v>16</v>
      </c>
      <c r="G4647" s="568"/>
      <c r="H4647" s="567" t="s">
        <v>1018</v>
      </c>
      <c r="I4647" s="569" t="s">
        <v>1019</v>
      </c>
      <c r="J4647" s="570"/>
      <c r="K4647" s="567" t="str">
        <f t="shared" si="130"/>
        <v>08,25</v>
      </c>
      <c r="L4647" s="567" t="s">
        <v>28</v>
      </c>
      <c r="M4647" s="567">
        <v>3989.7</v>
      </c>
      <c r="N4647" s="571">
        <v>0.54166666666666663</v>
      </c>
    </row>
    <row r="4648" spans="1:14" ht="19.5" hidden="1" thickBot="1" x14ac:dyDescent="0.3">
      <c r="A4648" s="679"/>
      <c r="B4648" s="636" t="s">
        <v>1016</v>
      </c>
      <c r="C4648" s="637" t="s">
        <v>21</v>
      </c>
      <c r="D4648" s="638">
        <v>12.352</v>
      </c>
      <c r="E4648" s="639">
        <v>12.414999999999999</v>
      </c>
      <c r="F4648" s="640" t="s">
        <v>16</v>
      </c>
      <c r="G4648" s="641"/>
      <c r="H4648" s="640" t="s">
        <v>1018</v>
      </c>
      <c r="I4648" s="642" t="s">
        <v>1019</v>
      </c>
      <c r="J4648" s="643"/>
      <c r="K4648" s="640" t="str">
        <f t="shared" si="130"/>
        <v>08,25</v>
      </c>
      <c r="L4648" s="640" t="s">
        <v>28</v>
      </c>
      <c r="M4648" s="640">
        <v>12405.9</v>
      </c>
      <c r="N4648" s="644">
        <v>0.54166666666666663</v>
      </c>
    </row>
    <row r="4649" spans="1:14" ht="19.5" hidden="1" thickBot="1" x14ac:dyDescent="0.3">
      <c r="A4649" s="676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>
        <v>14.817</v>
      </c>
      <c r="F4649" s="483" t="s">
        <v>16</v>
      </c>
      <c r="G4649" s="549"/>
      <c r="H4649" s="483" t="s">
        <v>1019</v>
      </c>
      <c r="I4649" s="484" t="s">
        <v>1019</v>
      </c>
      <c r="J4649" s="485"/>
      <c r="K4649" s="483" t="str">
        <f t="shared" si="130"/>
        <v>08,25</v>
      </c>
      <c r="L4649" s="483" t="s">
        <v>265</v>
      </c>
      <c r="M4649" s="483">
        <v>14803.18</v>
      </c>
      <c r="N4649" s="486">
        <v>0.375</v>
      </c>
    </row>
    <row r="4650" spans="1:14" ht="19.5" hidden="1" thickBot="1" x14ac:dyDescent="0.3">
      <c r="A4650" s="677"/>
      <c r="B4650" s="645" t="s">
        <v>1016</v>
      </c>
      <c r="C4650" s="646" t="s">
        <v>952</v>
      </c>
      <c r="D4650" s="647">
        <v>2.5390000000000001</v>
      </c>
      <c r="E4650" s="648">
        <v>2.62</v>
      </c>
      <c r="F4650" s="649" t="s">
        <v>16</v>
      </c>
      <c r="G4650" s="650"/>
      <c r="H4650" s="649" t="s">
        <v>1019</v>
      </c>
      <c r="I4650" s="651" t="s">
        <v>1019</v>
      </c>
      <c r="J4650" s="652"/>
      <c r="K4650" s="649" t="str">
        <f t="shared" si="130"/>
        <v>08,25</v>
      </c>
      <c r="L4650" s="649" t="s">
        <v>266</v>
      </c>
      <c r="M4650" s="649">
        <v>2607.5400000000004</v>
      </c>
      <c r="N4650" s="653">
        <v>0.375</v>
      </c>
    </row>
    <row r="4651" spans="1:14" ht="19.5" hidden="1" thickBot="1" x14ac:dyDescent="0.3">
      <c r="A4651" s="551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>
        <v>11.901</v>
      </c>
      <c r="F4651" s="556" t="s">
        <v>30</v>
      </c>
      <c r="G4651" s="557"/>
      <c r="H4651" s="556" t="s">
        <v>1018</v>
      </c>
      <c r="I4651" s="558" t="s">
        <v>1018</v>
      </c>
      <c r="J4651" s="559"/>
      <c r="K4651" s="556" t="str">
        <f t="shared" si="130"/>
        <v>08,25</v>
      </c>
      <c r="L4651" s="556" t="s">
        <v>265</v>
      </c>
      <c r="M4651" s="556">
        <v>11901.359999999997</v>
      </c>
      <c r="N4651" s="560">
        <v>0.375</v>
      </c>
    </row>
    <row r="4652" spans="1:14" ht="19.5" hidden="1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>
        <v>17.27</v>
      </c>
      <c r="F4652" s="518" t="s">
        <v>16</v>
      </c>
      <c r="G4652" s="519"/>
      <c r="H4652" s="518" t="s">
        <v>1020</v>
      </c>
      <c r="I4652" s="520" t="s">
        <v>1020</v>
      </c>
      <c r="J4652" s="521"/>
      <c r="K4652" s="518" t="str">
        <f t="shared" si="130"/>
        <v>08,25</v>
      </c>
      <c r="L4652" s="518" t="s">
        <v>265</v>
      </c>
      <c r="M4652" s="518">
        <v>17217.87</v>
      </c>
      <c r="N4652" s="522">
        <v>0.375</v>
      </c>
    </row>
    <row r="4653" spans="1:14" ht="19.5" hidden="1" thickBot="1" x14ac:dyDescent="0.3">
      <c r="A4653" s="678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>
        <v>3.41</v>
      </c>
      <c r="F4653" s="535" t="s">
        <v>16</v>
      </c>
      <c r="G4653" s="536"/>
      <c r="H4653" s="535" t="s">
        <v>1020</v>
      </c>
      <c r="I4653" s="537" t="s">
        <v>1021</v>
      </c>
      <c r="J4653" s="538"/>
      <c r="K4653" s="535" t="str">
        <f t="shared" si="130"/>
        <v>08,25</v>
      </c>
      <c r="L4653" s="535" t="s">
        <v>28</v>
      </c>
      <c r="M4653" s="535">
        <v>3388.85</v>
      </c>
      <c r="N4653" s="539">
        <v>0.41666666666666669</v>
      </c>
    </row>
    <row r="4654" spans="1:14" ht="19.5" hidden="1" thickBot="1" x14ac:dyDescent="0.3">
      <c r="A4654" s="683"/>
      <c r="B4654" s="563" t="s">
        <v>1017</v>
      </c>
      <c r="C4654" s="564" t="s">
        <v>24</v>
      </c>
      <c r="D4654" s="565">
        <v>5.5819999999999999</v>
      </c>
      <c r="E4654" s="566">
        <v>5.7610000000000001</v>
      </c>
      <c r="F4654" s="567" t="s">
        <v>16</v>
      </c>
      <c r="G4654" s="568"/>
      <c r="H4654" s="567" t="s">
        <v>1020</v>
      </c>
      <c r="I4654" s="569" t="s">
        <v>1021</v>
      </c>
      <c r="J4654" s="570"/>
      <c r="K4654" s="567" t="str">
        <f t="shared" si="130"/>
        <v>08,25</v>
      </c>
      <c r="L4654" s="567" t="s">
        <v>28</v>
      </c>
      <c r="M4654" s="567">
        <v>5740.68</v>
      </c>
      <c r="N4654" s="571">
        <v>0.41666666666666669</v>
      </c>
    </row>
    <row r="4655" spans="1:14" ht="19.5" hidden="1" thickBot="1" x14ac:dyDescent="0.3">
      <c r="A4655" s="679"/>
      <c r="B4655" s="636" t="s">
        <v>1017</v>
      </c>
      <c r="C4655" s="637" t="s">
        <v>25</v>
      </c>
      <c r="D4655" s="638">
        <v>8.4819999999999993</v>
      </c>
      <c r="E4655" s="639">
        <v>8.5359999999999996</v>
      </c>
      <c r="F4655" s="640" t="s">
        <v>16</v>
      </c>
      <c r="G4655" s="641"/>
      <c r="H4655" s="640" t="s">
        <v>1020</v>
      </c>
      <c r="I4655" s="642" t="s">
        <v>1021</v>
      </c>
      <c r="J4655" s="643"/>
      <c r="K4655" s="640" t="str">
        <f t="shared" si="130"/>
        <v>08,25</v>
      </c>
      <c r="L4655" s="640" t="s">
        <v>28</v>
      </c>
      <c r="M4655" s="640">
        <v>8541.9599999999991</v>
      </c>
      <c r="N4655" s="644">
        <v>0.41666666666666669</v>
      </c>
    </row>
    <row r="4656" spans="1:14" ht="19.5" hidden="1" thickBot="1" x14ac:dyDescent="0.3">
      <c r="A4656" s="676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>
        <v>7.1310000000000002</v>
      </c>
      <c r="F4656" s="483" t="s">
        <v>16</v>
      </c>
      <c r="G4656" s="549"/>
      <c r="H4656" s="483" t="s">
        <v>1020</v>
      </c>
      <c r="I4656" s="484" t="s">
        <v>1021</v>
      </c>
      <c r="J4656" s="485"/>
      <c r="K4656" s="483" t="str">
        <f t="shared" si="130"/>
        <v>08,25</v>
      </c>
      <c r="L4656" s="483" t="s">
        <v>28</v>
      </c>
      <c r="M4656" s="483">
        <v>7105.34</v>
      </c>
      <c r="N4656" s="486">
        <v>0.45833333333333331</v>
      </c>
    </row>
    <row r="4657" spans="1:14" ht="19.5" hidden="1" thickBot="1" x14ac:dyDescent="0.3">
      <c r="A4657" s="677"/>
      <c r="B4657" s="645" t="s">
        <v>1017</v>
      </c>
      <c r="C4657" s="646" t="s">
        <v>47</v>
      </c>
      <c r="D4657" s="647">
        <v>10.592000000000001</v>
      </c>
      <c r="E4657" s="648">
        <v>10.821</v>
      </c>
      <c r="F4657" s="649" t="s">
        <v>16</v>
      </c>
      <c r="G4657" s="650"/>
      <c r="H4657" s="649" t="s">
        <v>1020</v>
      </c>
      <c r="I4657" s="651" t="s">
        <v>1021</v>
      </c>
      <c r="J4657" s="652"/>
      <c r="K4657" s="649" t="str">
        <f t="shared" si="130"/>
        <v>08,25</v>
      </c>
      <c r="L4657" s="649" t="s">
        <v>28</v>
      </c>
      <c r="M4657" s="649">
        <v>10783.47</v>
      </c>
      <c r="N4657" s="653">
        <v>0.45833333333333331</v>
      </c>
    </row>
    <row r="4658" spans="1:14" ht="38.25" hidden="1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>
        <v>16.058</v>
      </c>
      <c r="F4658" s="508" t="s">
        <v>16</v>
      </c>
      <c r="G4658" s="509" t="s">
        <v>407</v>
      </c>
      <c r="H4658" s="508" t="s">
        <v>1019</v>
      </c>
      <c r="I4658" s="510" t="s">
        <v>1019</v>
      </c>
      <c r="J4658" s="511"/>
      <c r="K4658" s="508" t="str">
        <f t="shared" si="130"/>
        <v>08,25</v>
      </c>
      <c r="L4658" s="508" t="s">
        <v>266</v>
      </c>
      <c r="M4658" s="508">
        <v>16025.52</v>
      </c>
      <c r="N4658" s="512">
        <v>0.41666666666666669</v>
      </c>
    </row>
    <row r="4659" spans="1:14" ht="19.5" hidden="1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>
        <v>17.18</v>
      </c>
      <c r="F4659" s="518" t="s">
        <v>16</v>
      </c>
      <c r="G4659" s="519"/>
      <c r="H4659" s="518" t="s">
        <v>1021</v>
      </c>
      <c r="I4659" s="520" t="s">
        <v>1021</v>
      </c>
      <c r="J4659" s="521"/>
      <c r="K4659" s="518" t="str">
        <f t="shared" si="130"/>
        <v>08,25</v>
      </c>
      <c r="L4659" s="518" t="s">
        <v>265</v>
      </c>
      <c r="M4659" s="518">
        <v>17208.659999999996</v>
      </c>
      <c r="N4659" s="522">
        <v>0.375</v>
      </c>
    </row>
    <row r="4660" spans="1:14" ht="19.5" hidden="1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>
        <v>11.715999999999999</v>
      </c>
      <c r="F4660" s="508" t="s">
        <v>30</v>
      </c>
      <c r="G4660" s="509"/>
      <c r="H4660" s="508" t="s">
        <v>1020</v>
      </c>
      <c r="I4660" s="510" t="s">
        <v>1020</v>
      </c>
      <c r="J4660" s="511"/>
      <c r="K4660" s="508" t="str">
        <f t="shared" si="130"/>
        <v>08,25</v>
      </c>
      <c r="L4660" s="508" t="s">
        <v>265</v>
      </c>
      <c r="M4660" s="508">
        <v>11716.64</v>
      </c>
      <c r="N4660" s="512">
        <v>0.375</v>
      </c>
    </row>
    <row r="4661" spans="1:14" ht="60.75" hidden="1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>
        <v>9.3360000000000003</v>
      </c>
      <c r="F4661" s="518" t="s">
        <v>30</v>
      </c>
      <c r="G4661" s="519" t="s">
        <v>1022</v>
      </c>
      <c r="H4661" s="518" t="s">
        <v>1020</v>
      </c>
      <c r="I4661" s="520" t="s">
        <v>1020</v>
      </c>
      <c r="J4661" s="521"/>
      <c r="K4661" s="518" t="str">
        <f t="shared" si="130"/>
        <v>08,25</v>
      </c>
      <c r="L4661" s="518" t="s">
        <v>28</v>
      </c>
      <c r="M4661" s="518">
        <v>9336.64</v>
      </c>
      <c r="N4661" s="522">
        <v>0.41666666666666669</v>
      </c>
    </row>
    <row r="4662" spans="1:14" ht="19.5" hidden="1" thickBot="1" x14ac:dyDescent="0.3">
      <c r="A4662" s="678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>
        <v>4.3760000000000003</v>
      </c>
      <c r="F4662" s="535" t="s">
        <v>30</v>
      </c>
      <c r="G4662" s="536"/>
      <c r="H4662" s="535" t="s">
        <v>1020</v>
      </c>
      <c r="I4662" s="537" t="s">
        <v>1020</v>
      </c>
      <c r="J4662" s="538"/>
      <c r="K4662" s="535" t="str">
        <f t="shared" si="130"/>
        <v>08,25</v>
      </c>
      <c r="L4662" s="535" t="s">
        <v>28</v>
      </c>
      <c r="M4662" s="535">
        <v>4376.3999999999996</v>
      </c>
      <c r="N4662" s="539">
        <v>0.45833333333333331</v>
      </c>
    </row>
    <row r="4663" spans="1:14" ht="19.5" hidden="1" thickBot="1" x14ac:dyDescent="0.3">
      <c r="A4663" s="679"/>
      <c r="B4663" s="636" t="s">
        <v>1017</v>
      </c>
      <c r="C4663" s="637" t="s">
        <v>15</v>
      </c>
      <c r="D4663" s="638">
        <v>6.1029999999999998</v>
      </c>
      <c r="E4663" s="639">
        <f>5.968+0.134</f>
        <v>6.1020000000000003</v>
      </c>
      <c r="F4663" s="640" t="s">
        <v>30</v>
      </c>
      <c r="G4663" s="641"/>
      <c r="H4663" s="640" t="s">
        <v>1020</v>
      </c>
      <c r="I4663" s="642" t="s">
        <v>1020</v>
      </c>
      <c r="J4663" s="643" t="s">
        <v>986</v>
      </c>
      <c r="K4663" s="640" t="str">
        <f t="shared" si="130"/>
        <v>08,25</v>
      </c>
      <c r="L4663" s="640" t="s">
        <v>28</v>
      </c>
      <c r="M4663" s="640">
        <v>6103.2000000000007</v>
      </c>
      <c r="N4663" s="644">
        <v>0.45833333333333331</v>
      </c>
    </row>
    <row r="4664" spans="1:14" ht="19.5" hidden="1" thickBot="1" x14ac:dyDescent="0.3">
      <c r="A4664" s="676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>
        <v>4.7539999999999996</v>
      </c>
      <c r="F4664" s="483" t="s">
        <v>30</v>
      </c>
      <c r="G4664" s="549"/>
      <c r="H4664" s="483" t="s">
        <v>1020</v>
      </c>
      <c r="I4664" s="484" t="s">
        <v>1020</v>
      </c>
      <c r="J4664" s="485"/>
      <c r="K4664" s="483" t="str">
        <f t="shared" si="130"/>
        <v>08,25</v>
      </c>
      <c r="L4664" s="483" t="s">
        <v>28</v>
      </c>
      <c r="M4664" s="483">
        <v>4754.16</v>
      </c>
      <c r="N4664" s="486">
        <v>0.5</v>
      </c>
    </row>
    <row r="4665" spans="1:14" ht="19.5" hidden="1" thickBot="1" x14ac:dyDescent="0.3">
      <c r="A4665" s="677"/>
      <c r="B4665" s="645" t="s">
        <v>1017</v>
      </c>
      <c r="C4665" s="646" t="s">
        <v>47</v>
      </c>
      <c r="D4665" s="647">
        <v>6.8479999999999999</v>
      </c>
      <c r="E4665" s="648">
        <f>6.78+0.067</f>
        <v>6.8470000000000004</v>
      </c>
      <c r="F4665" s="649" t="s">
        <v>30</v>
      </c>
      <c r="G4665" s="650"/>
      <c r="H4665" s="649" t="s">
        <v>1020</v>
      </c>
      <c r="I4665" s="651" t="s">
        <v>1020</v>
      </c>
      <c r="J4665" s="652" t="s">
        <v>986</v>
      </c>
      <c r="K4665" s="649" t="str">
        <f t="shared" si="130"/>
        <v>08,25</v>
      </c>
      <c r="L4665" s="649" t="s">
        <v>28</v>
      </c>
      <c r="M4665" s="649">
        <v>6848.12</v>
      </c>
      <c r="N4665" s="653">
        <v>0.5</v>
      </c>
    </row>
    <row r="4666" spans="1:14" ht="19.5" hidden="1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>
        <v>15.340999999999999</v>
      </c>
      <c r="F4666" s="508" t="s">
        <v>16</v>
      </c>
      <c r="G4666" s="509"/>
      <c r="H4666" s="508" t="s">
        <v>1020</v>
      </c>
      <c r="I4666" s="510" t="s">
        <v>1020</v>
      </c>
      <c r="J4666" s="511"/>
      <c r="K4666" s="649" t="str">
        <f t="shared" si="130"/>
        <v>08,25</v>
      </c>
      <c r="L4666" s="508" t="s">
        <v>266</v>
      </c>
      <c r="M4666" s="508">
        <v>15290.04</v>
      </c>
      <c r="N4666" s="512">
        <v>0.5</v>
      </c>
    </row>
    <row r="4667" spans="1:14" ht="19.5" hidden="1" thickBot="1" x14ac:dyDescent="0.3">
      <c r="A4667" s="513">
        <f t="shared" si="134"/>
        <v>2633</v>
      </c>
      <c r="B4667" s="514" t="s">
        <v>1020</v>
      </c>
      <c r="C4667" s="515" t="s">
        <v>44</v>
      </c>
      <c r="D4667" s="516">
        <v>15.991</v>
      </c>
      <c r="E4667" s="517">
        <v>16.114000000000001</v>
      </c>
      <c r="F4667" s="518" t="s">
        <v>16</v>
      </c>
      <c r="G4667" s="519" t="s">
        <v>747</v>
      </c>
      <c r="H4667" s="518" t="s">
        <v>1023</v>
      </c>
      <c r="I4667" s="520" t="s">
        <v>1023</v>
      </c>
      <c r="J4667" s="521"/>
      <c r="K4667" s="649" t="str">
        <f t="shared" si="130"/>
        <v>08,25</v>
      </c>
      <c r="L4667" s="518" t="s">
        <v>28</v>
      </c>
      <c r="M4667" s="518">
        <v>16071.720000000001</v>
      </c>
      <c r="N4667" s="522">
        <v>0.41666666666666669</v>
      </c>
    </row>
    <row r="4668" spans="1:14" ht="38.25" hidden="1" thickBot="1" x14ac:dyDescent="0.3">
      <c r="A4668" s="663">
        <f t="shared" si="134"/>
        <v>2634</v>
      </c>
      <c r="B4668" s="664" t="s">
        <v>1020</v>
      </c>
      <c r="C4668" s="665" t="s">
        <v>47</v>
      </c>
      <c r="D4668" s="666">
        <v>5.0819999999999999</v>
      </c>
      <c r="E4668" s="667"/>
      <c r="F4668" s="668" t="s">
        <v>16</v>
      </c>
      <c r="G4668" s="669" t="s">
        <v>968</v>
      </c>
      <c r="H4668" s="668" t="s">
        <v>1023</v>
      </c>
      <c r="I4668" s="670"/>
      <c r="J4668" s="671" t="s">
        <v>1024</v>
      </c>
      <c r="K4668" s="674" t="s">
        <v>1039</v>
      </c>
      <c r="L4668" s="668" t="s">
        <v>28</v>
      </c>
      <c r="M4668" s="668">
        <v>5193.88</v>
      </c>
      <c r="N4668" s="672">
        <v>0.45833333333333331</v>
      </c>
    </row>
    <row r="4669" spans="1:14" ht="19.5" hidden="1" thickBot="1" x14ac:dyDescent="0.3">
      <c r="A4669" s="572">
        <f t="shared" si="134"/>
        <v>2635</v>
      </c>
      <c r="B4669" s="573" t="s">
        <v>1021</v>
      </c>
      <c r="C4669" s="574" t="s">
        <v>848</v>
      </c>
      <c r="D4669" s="575">
        <v>17.96</v>
      </c>
      <c r="E4669" s="576">
        <v>18.128</v>
      </c>
      <c r="F4669" s="577" t="s">
        <v>16</v>
      </c>
      <c r="G4669" s="578" t="s">
        <v>844</v>
      </c>
      <c r="H4669" s="577" t="s">
        <v>1025</v>
      </c>
      <c r="I4669" s="579" t="s">
        <v>1026</v>
      </c>
      <c r="J4669" s="580"/>
      <c r="K4669" s="649" t="str">
        <f t="shared" si="130"/>
        <v>08,25</v>
      </c>
      <c r="L4669" s="577" t="s">
        <v>266</v>
      </c>
      <c r="M4669" s="577">
        <v>18060.900000000001</v>
      </c>
      <c r="N4669" s="581">
        <v>0.375</v>
      </c>
    </row>
    <row r="4670" spans="1:14" ht="19.5" hidden="1" thickBot="1" x14ac:dyDescent="0.3">
      <c r="A4670" s="503">
        <f t="shared" si="134"/>
        <v>2636</v>
      </c>
      <c r="B4670" s="504" t="s">
        <v>1021</v>
      </c>
      <c r="C4670" s="505" t="s">
        <v>32</v>
      </c>
      <c r="D4670" s="506">
        <v>18.004999999999999</v>
      </c>
      <c r="E4670" s="507">
        <v>18.152000000000001</v>
      </c>
      <c r="F4670" s="508" t="s">
        <v>16</v>
      </c>
      <c r="G4670" s="509"/>
      <c r="H4670" s="508" t="s">
        <v>1025</v>
      </c>
      <c r="I4670" s="510" t="s">
        <v>1026</v>
      </c>
      <c r="J4670" s="511"/>
      <c r="K4670" s="649" t="str">
        <f t="shared" si="130"/>
        <v>08,25</v>
      </c>
      <c r="L4670" s="508" t="s">
        <v>266</v>
      </c>
      <c r="M4670" s="508">
        <v>18132.62</v>
      </c>
      <c r="N4670" s="512">
        <v>0.41666666666666669</v>
      </c>
    </row>
    <row r="4671" spans="1:14" ht="19.5" hidden="1" thickBot="1" x14ac:dyDescent="0.3">
      <c r="A4671" s="673">
        <f t="shared" si="134"/>
        <v>2637</v>
      </c>
      <c r="B4671" s="495" t="s">
        <v>1021</v>
      </c>
      <c r="C4671" s="496" t="s">
        <v>32</v>
      </c>
      <c r="D4671" s="497">
        <v>17.991</v>
      </c>
      <c r="E4671" s="498">
        <v>18.062999999999999</v>
      </c>
      <c r="F4671" s="499" t="s">
        <v>16</v>
      </c>
      <c r="G4671" s="562"/>
      <c r="H4671" s="499" t="s">
        <v>1025</v>
      </c>
      <c r="I4671" s="500" t="s">
        <v>1026</v>
      </c>
      <c r="J4671" s="501"/>
      <c r="K4671" s="649" t="str">
        <f t="shared" si="130"/>
        <v>08,25</v>
      </c>
      <c r="L4671" s="499" t="s">
        <v>266</v>
      </c>
      <c r="M4671" s="499">
        <v>18045.060000000001</v>
      </c>
      <c r="N4671" s="502">
        <v>0.45833333333333331</v>
      </c>
    </row>
    <row r="4672" spans="1:14" ht="19.5" hidden="1" thickBot="1" x14ac:dyDescent="0.3">
      <c r="A4672" s="503">
        <f t="shared" si="134"/>
        <v>2638</v>
      </c>
      <c r="B4672" s="504" t="s">
        <v>1021</v>
      </c>
      <c r="C4672" s="505" t="s">
        <v>848</v>
      </c>
      <c r="D4672" s="506">
        <v>18</v>
      </c>
      <c r="E4672" s="507">
        <v>17.986000000000001</v>
      </c>
      <c r="F4672" s="508" t="s">
        <v>16</v>
      </c>
      <c r="G4672" s="509" t="s">
        <v>845</v>
      </c>
      <c r="H4672" s="508" t="s">
        <v>1025</v>
      </c>
      <c r="I4672" s="510" t="s">
        <v>1026</v>
      </c>
      <c r="J4672" s="511"/>
      <c r="K4672" s="649" t="str">
        <f t="shared" si="130"/>
        <v>08,25</v>
      </c>
      <c r="L4672" s="508" t="s">
        <v>266</v>
      </c>
      <c r="M4672" s="508">
        <v>18030.599999999999</v>
      </c>
      <c r="N4672" s="512">
        <v>0.5</v>
      </c>
    </row>
    <row r="4673" spans="1:14" ht="19.5" hidden="1" thickBot="1" x14ac:dyDescent="0.3">
      <c r="A4673" s="673">
        <f t="shared" si="134"/>
        <v>2639</v>
      </c>
      <c r="B4673" s="495" t="s">
        <v>1021</v>
      </c>
      <c r="C4673" s="496" t="s">
        <v>764</v>
      </c>
      <c r="D4673" s="497">
        <v>8.0890000000000004</v>
      </c>
      <c r="E4673" s="498">
        <v>8.0890000000000004</v>
      </c>
      <c r="F4673" s="499" t="s">
        <v>30</v>
      </c>
      <c r="G4673" s="562"/>
      <c r="H4673" s="499" t="s">
        <v>1025</v>
      </c>
      <c r="I4673" s="500" t="s">
        <v>1026</v>
      </c>
      <c r="J4673" s="501"/>
      <c r="K4673" s="649" t="str">
        <f t="shared" si="130"/>
        <v>08,25</v>
      </c>
      <c r="L4673" s="499" t="s">
        <v>28</v>
      </c>
      <c r="M4673" s="499">
        <v>8089.2</v>
      </c>
      <c r="N4673" s="502">
        <v>0.41666666666666669</v>
      </c>
    </row>
    <row r="4674" spans="1:14" ht="19.5" hidden="1" thickBot="1" x14ac:dyDescent="0.3">
      <c r="A4674" s="678">
        <f t="shared" si="134"/>
        <v>2640</v>
      </c>
      <c r="B4674" s="531" t="s">
        <v>1021</v>
      </c>
      <c r="C4674" s="532" t="s">
        <v>39</v>
      </c>
      <c r="D4674" s="533">
        <v>8.3919999999999995</v>
      </c>
      <c r="E4674" s="534">
        <v>8.4570000000000007</v>
      </c>
      <c r="F4674" s="535" t="s">
        <v>16</v>
      </c>
      <c r="G4674" s="536"/>
      <c r="H4674" s="535" t="s">
        <v>1025</v>
      </c>
      <c r="I4674" s="537" t="s">
        <v>1026</v>
      </c>
      <c r="J4674" s="538"/>
      <c r="K4674" s="649" t="str">
        <f t="shared" si="130"/>
        <v>08,25</v>
      </c>
      <c r="L4674" s="535" t="s">
        <v>266</v>
      </c>
      <c r="M4674" s="535">
        <v>8432.8200000000015</v>
      </c>
      <c r="N4674" s="539">
        <v>0.54166666666666663</v>
      </c>
    </row>
    <row r="4675" spans="1:14" ht="19.5" hidden="1" thickBot="1" x14ac:dyDescent="0.3">
      <c r="A4675" s="683"/>
      <c r="B4675" s="563" t="s">
        <v>1021</v>
      </c>
      <c r="C4675" s="564" t="s">
        <v>41</v>
      </c>
      <c r="D4675" s="565">
        <v>6.6769999999999996</v>
      </c>
      <c r="E4675" s="566">
        <v>6.7640000000000002</v>
      </c>
      <c r="F4675" s="567" t="s">
        <v>16</v>
      </c>
      <c r="G4675" s="568"/>
      <c r="H4675" s="567" t="s">
        <v>1025</v>
      </c>
      <c r="I4675" s="569" t="s">
        <v>1026</v>
      </c>
      <c r="J4675" s="570"/>
      <c r="K4675" s="649" t="str">
        <f t="shared" si="130"/>
        <v>08,25</v>
      </c>
      <c r="L4675" s="567" t="s">
        <v>266</v>
      </c>
      <c r="M4675" s="567">
        <v>6744.76</v>
      </c>
      <c r="N4675" s="571">
        <v>0.54166666666666663</v>
      </c>
    </row>
    <row r="4676" spans="1:14" ht="19.5" hidden="1" thickBot="1" x14ac:dyDescent="0.3">
      <c r="A4676" s="679"/>
      <c r="B4676" s="636" t="s">
        <v>1021</v>
      </c>
      <c r="C4676" s="637" t="s">
        <v>50</v>
      </c>
      <c r="D4676" s="638">
        <v>2.806</v>
      </c>
      <c r="E4676" s="639">
        <v>2.9060000000000001</v>
      </c>
      <c r="F4676" s="640" t="s">
        <v>16</v>
      </c>
      <c r="G4676" s="641"/>
      <c r="H4676" s="640" t="s">
        <v>1025</v>
      </c>
      <c r="I4676" s="642" t="s">
        <v>1026</v>
      </c>
      <c r="J4676" s="643"/>
      <c r="K4676" s="649" t="str">
        <f t="shared" si="130"/>
        <v>08,25</v>
      </c>
      <c r="L4676" s="640" t="s">
        <v>266</v>
      </c>
      <c r="M4676" s="640">
        <v>2897.34</v>
      </c>
      <c r="N4676" s="644">
        <v>0.54166666666666663</v>
      </c>
    </row>
    <row r="4677" spans="1:14" ht="19.5" hidden="1" thickBot="1" x14ac:dyDescent="0.3">
      <c r="A4677" s="682">
        <f t="shared" si="134"/>
        <v>2641</v>
      </c>
      <c r="B4677" s="523" t="s">
        <v>1021</v>
      </c>
      <c r="C4677" s="524" t="s">
        <v>42</v>
      </c>
      <c r="D4677" s="525">
        <v>1.65</v>
      </c>
      <c r="E4677" s="526">
        <v>1.6830000000000001</v>
      </c>
      <c r="F4677" s="527" t="s">
        <v>16</v>
      </c>
      <c r="G4677" s="561"/>
      <c r="H4677" s="527" t="s">
        <v>1025</v>
      </c>
      <c r="I4677" s="484" t="s">
        <v>1026</v>
      </c>
      <c r="J4677" s="529"/>
      <c r="K4677" s="649" t="str">
        <f t="shared" si="130"/>
        <v>08,25</v>
      </c>
      <c r="L4677" s="527" t="s">
        <v>266</v>
      </c>
      <c r="M4677" s="527">
        <v>1678.6000000000001</v>
      </c>
      <c r="N4677" s="530">
        <v>0.58333333333333337</v>
      </c>
    </row>
    <row r="4678" spans="1:14" ht="19.5" hidden="1" thickBot="1" x14ac:dyDescent="0.3">
      <c r="A4678" s="682"/>
      <c r="B4678" s="495" t="s">
        <v>1021</v>
      </c>
      <c r="C4678" s="496" t="s">
        <v>811</v>
      </c>
      <c r="D4678" s="497">
        <v>14.183999999999999</v>
      </c>
      <c r="E4678" s="498">
        <v>14.42</v>
      </c>
      <c r="F4678" s="499" t="s">
        <v>16</v>
      </c>
      <c r="G4678" s="562"/>
      <c r="H4678" s="499" t="s">
        <v>1025</v>
      </c>
      <c r="I4678" s="651" t="s">
        <v>1026</v>
      </c>
      <c r="J4678" s="501"/>
      <c r="K4678" s="649" t="str">
        <f t="shared" si="130"/>
        <v>08,25</v>
      </c>
      <c r="L4678" s="499" t="s">
        <v>266</v>
      </c>
      <c r="M4678" s="499">
        <v>14405.599999999997</v>
      </c>
      <c r="N4678" s="502">
        <v>0.58333333333333337</v>
      </c>
    </row>
    <row r="4679" spans="1:14" ht="19.5" hidden="1" thickBot="1" x14ac:dyDescent="0.3">
      <c r="A4679" s="678">
        <f t="shared" si="134"/>
        <v>2642</v>
      </c>
      <c r="B4679" s="531" t="s">
        <v>1021</v>
      </c>
      <c r="C4679" s="532" t="s">
        <v>873</v>
      </c>
      <c r="D4679" s="533">
        <v>2.8069999999999999</v>
      </c>
      <c r="E4679" s="534">
        <v>2.9140000000000001</v>
      </c>
      <c r="F4679" s="535" t="s">
        <v>16</v>
      </c>
      <c r="G4679" s="536"/>
      <c r="H4679" s="535" t="s">
        <v>1025</v>
      </c>
      <c r="I4679" s="537" t="s">
        <v>1027</v>
      </c>
      <c r="J4679" s="538"/>
      <c r="K4679" s="649" t="str">
        <f t="shared" si="130"/>
        <v>08,25</v>
      </c>
      <c r="L4679" s="535" t="s">
        <v>266</v>
      </c>
      <c r="M4679" s="535">
        <v>2890.38</v>
      </c>
      <c r="N4679" s="539">
        <v>0.625</v>
      </c>
    </row>
    <row r="4680" spans="1:14" ht="19.5" hidden="1" thickBot="1" x14ac:dyDescent="0.3">
      <c r="A4680" s="683"/>
      <c r="B4680" s="590" t="s">
        <v>1021</v>
      </c>
      <c r="C4680" s="591" t="s">
        <v>811</v>
      </c>
      <c r="D4680" s="592">
        <v>13.1</v>
      </c>
      <c r="E4680" s="593">
        <v>13.17</v>
      </c>
      <c r="F4680" s="594" t="s">
        <v>16</v>
      </c>
      <c r="G4680" s="595"/>
      <c r="H4680" s="594" t="s">
        <v>1025</v>
      </c>
      <c r="I4680" s="596" t="s">
        <v>1027</v>
      </c>
      <c r="J4680" s="597"/>
      <c r="K4680" s="649" t="str">
        <f t="shared" si="130"/>
        <v>08,25</v>
      </c>
      <c r="L4680" s="594" t="s">
        <v>266</v>
      </c>
      <c r="M4680" s="594">
        <v>13157.4</v>
      </c>
      <c r="N4680" s="598">
        <v>0.625</v>
      </c>
    </row>
    <row r="4681" spans="1:14" ht="19.5" hidden="1" thickBot="1" x14ac:dyDescent="0.3">
      <c r="A4681" s="676">
        <f t="shared" si="134"/>
        <v>2643</v>
      </c>
      <c r="B4681" s="479" t="s">
        <v>1023</v>
      </c>
      <c r="C4681" s="480" t="s">
        <v>26</v>
      </c>
      <c r="D4681" s="481">
        <v>13.246</v>
      </c>
      <c r="E4681" s="482">
        <f>13.341+0.04</f>
        <v>13.380999999999998</v>
      </c>
      <c r="F4681" s="483" t="s">
        <v>16</v>
      </c>
      <c r="G4681" s="549"/>
      <c r="H4681" s="483" t="s">
        <v>1026</v>
      </c>
      <c r="I4681" s="484" t="s">
        <v>1026</v>
      </c>
      <c r="J4681" s="485"/>
      <c r="K4681" s="649" t="str">
        <f t="shared" si="130"/>
        <v>08,25</v>
      </c>
      <c r="L4681" s="483" t="s">
        <v>265</v>
      </c>
      <c r="M4681" s="483">
        <v>13361.19</v>
      </c>
      <c r="N4681" s="486">
        <v>0.375</v>
      </c>
    </row>
    <row r="4682" spans="1:14" ht="19.5" hidden="1" thickBot="1" x14ac:dyDescent="0.3">
      <c r="A4682" s="677"/>
      <c r="B4682" s="645" t="s">
        <v>1023</v>
      </c>
      <c r="C4682" s="646" t="s">
        <v>26</v>
      </c>
      <c r="D4682" s="647">
        <v>3.992</v>
      </c>
      <c r="E4682" s="648">
        <v>3.992</v>
      </c>
      <c r="F4682" s="649" t="s">
        <v>16</v>
      </c>
      <c r="G4682" s="650" t="s">
        <v>496</v>
      </c>
      <c r="H4682" s="649" t="s">
        <v>1026</v>
      </c>
      <c r="I4682" s="651" t="s">
        <v>1026</v>
      </c>
      <c r="J4682" s="652"/>
      <c r="K4682" s="649" t="str">
        <f t="shared" si="130"/>
        <v>08,25</v>
      </c>
      <c r="L4682" s="649" t="s">
        <v>265</v>
      </c>
      <c r="M4682" s="649">
        <v>3992</v>
      </c>
      <c r="N4682" s="653">
        <v>0.375</v>
      </c>
    </row>
    <row r="4683" spans="1:14" ht="19.5" hidden="1" thickBot="1" x14ac:dyDescent="0.3">
      <c r="A4683" s="503">
        <f t="shared" si="134"/>
        <v>2644</v>
      </c>
      <c r="B4683" s="504" t="s">
        <v>1023</v>
      </c>
      <c r="C4683" s="505" t="s">
        <v>26</v>
      </c>
      <c r="D4683" s="506">
        <v>17.443999999999999</v>
      </c>
      <c r="E4683" s="507">
        <f>17.786+0.04</f>
        <v>17.826000000000001</v>
      </c>
      <c r="F4683" s="508" t="s">
        <v>16</v>
      </c>
      <c r="G4683" s="509"/>
      <c r="H4683" s="508" t="s">
        <v>1027</v>
      </c>
      <c r="I4683" s="510" t="s">
        <v>1027</v>
      </c>
      <c r="J4683" s="511" t="s">
        <v>986</v>
      </c>
      <c r="K4683" s="649" t="str">
        <f t="shared" si="130"/>
        <v>08,25</v>
      </c>
      <c r="L4683" s="508" t="s">
        <v>265</v>
      </c>
      <c r="M4683" s="508">
        <v>17581.969999999998</v>
      </c>
      <c r="N4683" s="512">
        <v>0.375</v>
      </c>
    </row>
    <row r="4684" spans="1:14" ht="19.5" hidden="1" thickBot="1" x14ac:dyDescent="0.3">
      <c r="A4684" s="572">
        <f t="shared" si="134"/>
        <v>2645</v>
      </c>
      <c r="B4684" s="573" t="s">
        <v>1023</v>
      </c>
      <c r="C4684" s="574" t="s">
        <v>26</v>
      </c>
      <c r="D4684" s="575">
        <v>12.148</v>
      </c>
      <c r="E4684" s="576">
        <v>12.148</v>
      </c>
      <c r="F4684" s="577" t="s">
        <v>30</v>
      </c>
      <c r="G4684" s="578"/>
      <c r="H4684" s="577" t="s">
        <v>1026</v>
      </c>
      <c r="I4684" s="579" t="s">
        <v>1026</v>
      </c>
      <c r="J4684" s="580"/>
      <c r="K4684" s="649" t="str">
        <f t="shared" si="130"/>
        <v>08,25</v>
      </c>
      <c r="L4684" s="577" t="s">
        <v>265</v>
      </c>
      <c r="M4684" s="577">
        <v>12148.48</v>
      </c>
      <c r="N4684" s="581">
        <v>0.375</v>
      </c>
    </row>
    <row r="4685" spans="1:14" ht="19.5" hidden="1" thickBot="1" x14ac:dyDescent="0.3">
      <c r="A4685" s="503">
        <f t="shared" si="134"/>
        <v>2646</v>
      </c>
      <c r="B4685" s="504" t="s">
        <v>1025</v>
      </c>
      <c r="C4685" s="505" t="s">
        <v>587</v>
      </c>
      <c r="D4685" s="506">
        <v>11.242000000000001</v>
      </c>
      <c r="E4685" s="507">
        <v>10.334</v>
      </c>
      <c r="F4685" s="508" t="s">
        <v>30</v>
      </c>
      <c r="G4685" s="509" t="s">
        <v>23</v>
      </c>
      <c r="H4685" s="508" t="s">
        <v>1027</v>
      </c>
      <c r="I4685" s="510" t="s">
        <v>1031</v>
      </c>
      <c r="J4685" s="511"/>
      <c r="K4685" s="649" t="str">
        <f t="shared" si="130"/>
        <v>09,25</v>
      </c>
      <c r="L4685" s="508" t="s">
        <v>28</v>
      </c>
      <c r="M4685" s="508">
        <v>11242.079999999998</v>
      </c>
      <c r="N4685" s="512">
        <v>0.41666666666666669</v>
      </c>
    </row>
    <row r="4686" spans="1:14" ht="19.5" hidden="1" thickBot="1" x14ac:dyDescent="0.3">
      <c r="A4686" s="513">
        <f t="shared" si="134"/>
        <v>2647</v>
      </c>
      <c r="B4686" s="514" t="s">
        <v>1025</v>
      </c>
      <c r="C4686" s="515" t="s">
        <v>26</v>
      </c>
      <c r="D4686" s="516">
        <v>17.032</v>
      </c>
      <c r="E4686" s="517">
        <f>17.321+0.032</f>
        <v>17.353000000000002</v>
      </c>
      <c r="F4686" s="518" t="s">
        <v>16</v>
      </c>
      <c r="G4686" s="519"/>
      <c r="H4686" s="518" t="s">
        <v>1028</v>
      </c>
      <c r="I4686" s="520" t="s">
        <v>1028</v>
      </c>
      <c r="J4686" s="521" t="s">
        <v>986</v>
      </c>
      <c r="K4686" s="649" t="str">
        <f t="shared" si="130"/>
        <v>08,25</v>
      </c>
      <c r="L4686" s="518" t="s">
        <v>265</v>
      </c>
      <c r="M4686" s="518">
        <v>17196.920000000002</v>
      </c>
      <c r="N4686" s="522">
        <v>0.375</v>
      </c>
    </row>
    <row r="4687" spans="1:14" ht="19.5" hidden="1" thickBot="1" x14ac:dyDescent="0.3">
      <c r="A4687" s="678">
        <f t="shared" si="134"/>
        <v>2648</v>
      </c>
      <c r="B4687" s="531" t="s">
        <v>1025</v>
      </c>
      <c r="C4687" s="532" t="s">
        <v>1029</v>
      </c>
      <c r="D4687" s="533">
        <v>0.22500000000000001</v>
      </c>
      <c r="E4687" s="534">
        <v>0.23899999999999999</v>
      </c>
      <c r="F4687" s="535" t="s">
        <v>16</v>
      </c>
      <c r="G4687" s="536"/>
      <c r="H4687" s="535" t="s">
        <v>1027</v>
      </c>
      <c r="I4687" s="537" t="s">
        <v>1028</v>
      </c>
      <c r="J4687" s="538"/>
      <c r="K4687" s="649" t="str">
        <f t="shared" si="130"/>
        <v>08,25</v>
      </c>
      <c r="L4687" s="535" t="s">
        <v>28</v>
      </c>
      <c r="M4687" s="535">
        <v>239.28</v>
      </c>
      <c r="N4687" s="539">
        <v>0.41666666666666669</v>
      </c>
    </row>
    <row r="4688" spans="1:14" ht="19.5" hidden="1" thickBot="1" x14ac:dyDescent="0.3">
      <c r="A4688" s="683"/>
      <c r="B4688" s="563" t="s">
        <v>1025</v>
      </c>
      <c r="C4688" s="564" t="s">
        <v>15</v>
      </c>
      <c r="D4688" s="565">
        <v>2.7160000000000002</v>
      </c>
      <c r="E4688" s="566">
        <v>2.8319999999999999</v>
      </c>
      <c r="F4688" s="567" t="s">
        <v>16</v>
      </c>
      <c r="G4688" s="568"/>
      <c r="H4688" s="567" t="s">
        <v>1027</v>
      </c>
      <c r="I4688" s="569" t="s">
        <v>1028</v>
      </c>
      <c r="J4688" s="570"/>
      <c r="K4688" s="649" t="str">
        <f t="shared" si="130"/>
        <v>08,25</v>
      </c>
      <c r="L4688" s="567" t="s">
        <v>28</v>
      </c>
      <c r="M4688" s="567">
        <v>2825.1599999999994</v>
      </c>
      <c r="N4688" s="571">
        <v>0.41666666666666669</v>
      </c>
    </row>
    <row r="4689" spans="1:14" ht="19.5" hidden="1" thickBot="1" x14ac:dyDescent="0.3">
      <c r="A4689" s="683"/>
      <c r="B4689" s="563" t="s">
        <v>1025</v>
      </c>
      <c r="C4689" s="564" t="s">
        <v>24</v>
      </c>
      <c r="D4689" s="565">
        <v>4.5810000000000004</v>
      </c>
      <c r="E4689" s="566">
        <v>4.7430000000000003</v>
      </c>
      <c r="F4689" s="567" t="s">
        <v>16</v>
      </c>
      <c r="G4689" s="568"/>
      <c r="H4689" s="567" t="s">
        <v>1027</v>
      </c>
      <c r="I4689" s="569" t="s">
        <v>1028</v>
      </c>
      <c r="J4689" s="570"/>
      <c r="K4689" s="649" t="str">
        <f t="shared" si="130"/>
        <v>08,25</v>
      </c>
      <c r="L4689" s="567" t="s">
        <v>28</v>
      </c>
      <c r="M4689" s="567">
        <v>4713.8000000000011</v>
      </c>
      <c r="N4689" s="571">
        <v>0.41666666666666669</v>
      </c>
    </row>
    <row r="4690" spans="1:14" ht="19.5" hidden="1" thickBot="1" x14ac:dyDescent="0.3">
      <c r="A4690" s="679"/>
      <c r="B4690" s="636" t="s">
        <v>1025</v>
      </c>
      <c r="C4690" s="637" t="s">
        <v>21</v>
      </c>
      <c r="D4690" s="638">
        <v>9.4949999999999992</v>
      </c>
      <c r="E4690" s="639">
        <v>9.5630000000000006</v>
      </c>
      <c r="F4690" s="640" t="s">
        <v>16</v>
      </c>
      <c r="G4690" s="641"/>
      <c r="H4690" s="640" t="s">
        <v>1027</v>
      </c>
      <c r="I4690" s="642" t="s">
        <v>1028</v>
      </c>
      <c r="J4690" s="643"/>
      <c r="K4690" s="649" t="str">
        <f t="shared" si="130"/>
        <v>08,25</v>
      </c>
      <c r="L4690" s="640" t="s">
        <v>28</v>
      </c>
      <c r="M4690" s="640">
        <v>9557.4000000000015</v>
      </c>
      <c r="N4690" s="644">
        <v>0.41666666666666669</v>
      </c>
    </row>
    <row r="4691" spans="1:14" ht="19.5" hidden="1" thickBot="1" x14ac:dyDescent="0.3">
      <c r="A4691" s="676">
        <f t="shared" si="134"/>
        <v>2649</v>
      </c>
      <c r="B4691" s="479" t="s">
        <v>1025</v>
      </c>
      <c r="C4691" s="480" t="s">
        <v>839</v>
      </c>
      <c r="D4691" s="481">
        <v>1.633</v>
      </c>
      <c r="E4691" s="482">
        <v>1.6719999999999999</v>
      </c>
      <c r="F4691" s="483" t="s">
        <v>16</v>
      </c>
      <c r="G4691" s="549"/>
      <c r="H4691" s="483" t="s">
        <v>1027</v>
      </c>
      <c r="I4691" s="484" t="s">
        <v>1027</v>
      </c>
      <c r="J4691" s="485"/>
      <c r="K4691" s="649" t="str">
        <f t="shared" si="130"/>
        <v>08,25</v>
      </c>
      <c r="L4691" s="483" t="s">
        <v>28</v>
      </c>
      <c r="M4691" s="483">
        <v>1661.34</v>
      </c>
      <c r="N4691" s="486">
        <v>0.45833333333333331</v>
      </c>
    </row>
    <row r="4692" spans="1:14" ht="19.5" hidden="1" thickBot="1" x14ac:dyDescent="0.3">
      <c r="A4692" s="677"/>
      <c r="B4692" s="645" t="s">
        <v>1025</v>
      </c>
      <c r="C4692" s="646" t="s">
        <v>23</v>
      </c>
      <c r="D4692" s="647">
        <v>15.39</v>
      </c>
      <c r="E4692" s="648">
        <v>15.564</v>
      </c>
      <c r="F4692" s="649" t="s">
        <v>16</v>
      </c>
      <c r="G4692" s="650"/>
      <c r="H4692" s="649" t="s">
        <v>1027</v>
      </c>
      <c r="I4692" s="651" t="s">
        <v>1027</v>
      </c>
      <c r="J4692" s="652"/>
      <c r="K4692" s="649" t="str">
        <f t="shared" si="130"/>
        <v>08,25</v>
      </c>
      <c r="L4692" s="649" t="s">
        <v>28</v>
      </c>
      <c r="M4692" s="649">
        <v>15502.08</v>
      </c>
      <c r="N4692" s="653">
        <v>0.45833333333333331</v>
      </c>
    </row>
    <row r="4693" spans="1:14" ht="19.5" hidden="1" thickBot="1" x14ac:dyDescent="0.3">
      <c r="A4693" s="678">
        <f t="shared" si="134"/>
        <v>2650</v>
      </c>
      <c r="B4693" s="531" t="s">
        <v>1025</v>
      </c>
      <c r="C4693" s="532" t="s">
        <v>23</v>
      </c>
      <c r="D4693" s="533">
        <v>11</v>
      </c>
      <c r="E4693" s="534">
        <v>11.048</v>
      </c>
      <c r="F4693" s="535" t="s">
        <v>16</v>
      </c>
      <c r="G4693" s="536"/>
      <c r="H4693" s="535" t="s">
        <v>1027</v>
      </c>
      <c r="I4693" s="537" t="s">
        <v>1027</v>
      </c>
      <c r="J4693" s="538"/>
      <c r="K4693" s="649" t="str">
        <f t="shared" si="130"/>
        <v>08,25</v>
      </c>
      <c r="L4693" s="535" t="s">
        <v>28</v>
      </c>
      <c r="M4693" s="535">
        <v>11034.960000000001</v>
      </c>
      <c r="N4693" s="539">
        <v>0.5</v>
      </c>
    </row>
    <row r="4694" spans="1:14" ht="19.5" hidden="1" thickBot="1" x14ac:dyDescent="0.3">
      <c r="A4694" s="679"/>
      <c r="B4694" s="636" t="s">
        <v>1025</v>
      </c>
      <c r="C4694" s="637" t="s">
        <v>47</v>
      </c>
      <c r="D4694" s="638">
        <v>6.02</v>
      </c>
      <c r="E4694" s="639">
        <v>6.0720000000000001</v>
      </c>
      <c r="F4694" s="640" t="s">
        <v>16</v>
      </c>
      <c r="G4694" s="641"/>
      <c r="H4694" s="640" t="s">
        <v>1027</v>
      </c>
      <c r="I4694" s="642" t="s">
        <v>1027</v>
      </c>
      <c r="J4694" s="643"/>
      <c r="K4694" s="649" t="str">
        <f t="shared" si="130"/>
        <v>08,25</v>
      </c>
      <c r="L4694" s="640" t="s">
        <v>28</v>
      </c>
      <c r="M4694" s="640">
        <v>6061.92</v>
      </c>
      <c r="N4694" s="644">
        <v>0.5</v>
      </c>
    </row>
    <row r="4695" spans="1:14" ht="19.5" hidden="1" thickBot="1" x14ac:dyDescent="0.3">
      <c r="A4695" s="676">
        <f t="shared" si="134"/>
        <v>2651</v>
      </c>
      <c r="B4695" s="479" t="s">
        <v>1025</v>
      </c>
      <c r="C4695" s="480" t="s">
        <v>15</v>
      </c>
      <c r="D4695" s="481">
        <v>1.63</v>
      </c>
      <c r="E4695" s="482">
        <v>1.6559999999999999</v>
      </c>
      <c r="F4695" s="483" t="s">
        <v>16</v>
      </c>
      <c r="G4695" s="549"/>
      <c r="H4695" s="483" t="s">
        <v>1027</v>
      </c>
      <c r="I4695" s="484" t="s">
        <v>1027</v>
      </c>
      <c r="J4695" s="485"/>
      <c r="K4695" s="649" t="str">
        <f t="shared" si="130"/>
        <v>08,25</v>
      </c>
      <c r="L4695" s="483" t="s">
        <v>28</v>
      </c>
      <c r="M4695" s="483">
        <v>1665.12</v>
      </c>
      <c r="N4695" s="486">
        <v>0.54166666666666663</v>
      </c>
    </row>
    <row r="4696" spans="1:14" ht="19.5" hidden="1" thickBot="1" x14ac:dyDescent="0.3">
      <c r="A4696" s="677"/>
      <c r="B4696" s="645" t="s">
        <v>1025</v>
      </c>
      <c r="C4696" s="646" t="s">
        <v>47</v>
      </c>
      <c r="D4696" s="647">
        <v>15.397</v>
      </c>
      <c r="E4696" s="648">
        <f>15.589+0.012</f>
        <v>15.601000000000001</v>
      </c>
      <c r="F4696" s="649" t="s">
        <v>16</v>
      </c>
      <c r="G4696" s="650"/>
      <c r="H4696" s="649" t="s">
        <v>1027</v>
      </c>
      <c r="I4696" s="651" t="s">
        <v>1027</v>
      </c>
      <c r="J4696" s="652" t="s">
        <v>986</v>
      </c>
      <c r="K4696" s="649" t="str">
        <f t="shared" si="130"/>
        <v>08,25</v>
      </c>
      <c r="L4696" s="649" t="s">
        <v>28</v>
      </c>
      <c r="M4696" s="649">
        <v>15561.630000000003</v>
      </c>
      <c r="N4696" s="653">
        <v>0.54166666666666663</v>
      </c>
    </row>
    <row r="4697" spans="1:14" ht="19.5" hidden="1" thickBot="1" x14ac:dyDescent="0.3">
      <c r="A4697" s="503">
        <f t="shared" ref="A4697:A4760" si="135">MAX(A4681:A4696)+1</f>
        <v>2652</v>
      </c>
      <c r="B4697" s="504" t="s">
        <v>1025</v>
      </c>
      <c r="C4697" s="505" t="s">
        <v>32</v>
      </c>
      <c r="D4697" s="506">
        <v>18</v>
      </c>
      <c r="E4697" s="507">
        <v>17.991</v>
      </c>
      <c r="F4697" s="508" t="s">
        <v>16</v>
      </c>
      <c r="G4697" s="509"/>
      <c r="H4697" s="508" t="s">
        <v>1028</v>
      </c>
      <c r="I4697" s="510" t="s">
        <v>1028</v>
      </c>
      <c r="J4697" s="511"/>
      <c r="K4697" s="508" t="str">
        <f t="shared" si="130"/>
        <v>08,25</v>
      </c>
      <c r="L4697" s="508" t="s">
        <v>266</v>
      </c>
      <c r="M4697" s="508">
        <v>18000</v>
      </c>
      <c r="N4697" s="512">
        <v>0.41666666666666669</v>
      </c>
    </row>
    <row r="4698" spans="1:14" ht="19.5" hidden="1" thickBot="1" x14ac:dyDescent="0.3">
      <c r="A4698" s="513">
        <f t="shared" si="135"/>
        <v>2653</v>
      </c>
      <c r="B4698" s="514" t="s">
        <v>1025</v>
      </c>
      <c r="C4698" s="515" t="s">
        <v>26</v>
      </c>
      <c r="D4698" s="516">
        <v>12.416</v>
      </c>
      <c r="E4698" s="517">
        <v>12.092000000000001</v>
      </c>
      <c r="F4698" s="518" t="s">
        <v>30</v>
      </c>
      <c r="G4698" s="519"/>
      <c r="H4698" s="518" t="s">
        <v>1028</v>
      </c>
      <c r="I4698" s="520" t="s">
        <v>1028</v>
      </c>
      <c r="J4698" s="521"/>
      <c r="K4698" s="518" t="str">
        <f t="shared" si="130"/>
        <v>08,25</v>
      </c>
      <c r="L4698" s="518" t="s">
        <v>265</v>
      </c>
      <c r="M4698" s="518">
        <v>12416.28</v>
      </c>
      <c r="N4698" s="522">
        <v>0.375</v>
      </c>
    </row>
    <row r="4699" spans="1:14" ht="19.5" hidden="1" thickBot="1" x14ac:dyDescent="0.3">
      <c r="A4699" s="551">
        <f t="shared" si="135"/>
        <v>2654</v>
      </c>
      <c r="B4699" s="552" t="s">
        <v>1025</v>
      </c>
      <c r="C4699" s="553" t="s">
        <v>587</v>
      </c>
      <c r="D4699" s="554">
        <v>8.6180000000000003</v>
      </c>
      <c r="E4699" s="555">
        <v>8.6180000000000003</v>
      </c>
      <c r="F4699" s="556" t="s">
        <v>30</v>
      </c>
      <c r="G4699" s="557" t="s">
        <v>23</v>
      </c>
      <c r="H4699" s="556" t="s">
        <v>1028</v>
      </c>
      <c r="I4699" s="558" t="s">
        <v>1028</v>
      </c>
      <c r="J4699" s="559"/>
      <c r="K4699" s="556" t="str">
        <f t="shared" si="130"/>
        <v>08,25</v>
      </c>
      <c r="L4699" s="556" t="s">
        <v>28</v>
      </c>
      <c r="M4699" s="556">
        <v>8618.16</v>
      </c>
      <c r="N4699" s="560">
        <v>0.41666666666666669</v>
      </c>
    </row>
    <row r="4700" spans="1:14" ht="28.5" hidden="1" customHeight="1" x14ac:dyDescent="0.25">
      <c r="A4700" s="676">
        <f t="shared" si="135"/>
        <v>2655</v>
      </c>
      <c r="B4700" s="479" t="s">
        <v>1026</v>
      </c>
      <c r="C4700" s="480" t="s">
        <v>23</v>
      </c>
      <c r="D4700" s="481">
        <v>11.851000000000001</v>
      </c>
      <c r="E4700" s="482">
        <v>12.015000000000001</v>
      </c>
      <c r="F4700" s="483" t="s">
        <v>16</v>
      </c>
      <c r="G4700" s="680" t="s">
        <v>1030</v>
      </c>
      <c r="H4700" s="483" t="s">
        <v>1028</v>
      </c>
      <c r="I4700" s="484" t="s">
        <v>1028</v>
      </c>
      <c r="J4700" s="485"/>
      <c r="K4700" s="483" t="str">
        <f t="shared" si="130"/>
        <v>08,25</v>
      </c>
      <c r="L4700" s="483" t="s">
        <v>28</v>
      </c>
      <c r="M4700" s="483">
        <v>11973.970000000003</v>
      </c>
      <c r="N4700" s="486">
        <v>0.5</v>
      </c>
    </row>
    <row r="4701" spans="1:14" ht="28.5" hidden="1" customHeight="1" thickBot="1" x14ac:dyDescent="0.3">
      <c r="A4701" s="677"/>
      <c r="B4701" s="645" t="s">
        <v>1026</v>
      </c>
      <c r="C4701" s="646" t="s">
        <v>15</v>
      </c>
      <c r="D4701" s="647">
        <v>0.73399999999999999</v>
      </c>
      <c r="E4701" s="648">
        <v>0.79700000000000004</v>
      </c>
      <c r="F4701" s="649" t="s">
        <v>16</v>
      </c>
      <c r="G4701" s="681"/>
      <c r="H4701" s="649" t="s">
        <v>1028</v>
      </c>
      <c r="I4701" s="651" t="s">
        <v>1028</v>
      </c>
      <c r="J4701" s="652"/>
      <c r="K4701" s="649" t="str">
        <f t="shared" si="130"/>
        <v>08,25</v>
      </c>
      <c r="L4701" s="649" t="s">
        <v>28</v>
      </c>
      <c r="M4701" s="649">
        <v>797.28</v>
      </c>
      <c r="N4701" s="653">
        <v>0.5</v>
      </c>
    </row>
    <row r="4702" spans="1:14" ht="19.5" hidden="1" thickBot="1" x14ac:dyDescent="0.3">
      <c r="A4702" s="503">
        <f t="shared" si="135"/>
        <v>2656</v>
      </c>
      <c r="B4702" s="504" t="s">
        <v>1026</v>
      </c>
      <c r="C4702" s="505" t="s">
        <v>26</v>
      </c>
      <c r="D4702" s="506">
        <v>17.632000000000001</v>
      </c>
      <c r="E4702" s="507">
        <f>17.788+0.04</f>
        <v>17.827999999999999</v>
      </c>
      <c r="F4702" s="508" t="s">
        <v>16</v>
      </c>
      <c r="G4702" s="509"/>
      <c r="H4702" s="508" t="s">
        <v>1031</v>
      </c>
      <c r="I4702" s="510" t="s">
        <v>1031</v>
      </c>
      <c r="J4702" s="511" t="s">
        <v>986</v>
      </c>
      <c r="K4702" s="508" t="str">
        <f t="shared" si="130"/>
        <v>09,25</v>
      </c>
      <c r="L4702" s="508" t="s">
        <v>265</v>
      </c>
      <c r="M4702" s="508">
        <v>17787.919999999998</v>
      </c>
      <c r="N4702" s="512">
        <v>0.375</v>
      </c>
    </row>
    <row r="4703" spans="1:14" ht="19.5" hidden="1" thickBot="1" x14ac:dyDescent="0.3">
      <c r="A4703" s="676">
        <f t="shared" si="135"/>
        <v>2657</v>
      </c>
      <c r="B4703" s="479" t="s">
        <v>1026</v>
      </c>
      <c r="C4703" s="480" t="s">
        <v>47</v>
      </c>
      <c r="D4703" s="481">
        <v>10.398999999999999</v>
      </c>
      <c r="E4703" s="482">
        <v>10.614000000000001</v>
      </c>
      <c r="F4703" s="483" t="s">
        <v>16</v>
      </c>
      <c r="G4703" s="549"/>
      <c r="H4703" s="483" t="s">
        <v>1031</v>
      </c>
      <c r="I4703" s="484" t="s">
        <v>1034</v>
      </c>
      <c r="J4703" s="485"/>
      <c r="K4703" s="483" t="str">
        <f t="shared" si="130"/>
        <v>09,25</v>
      </c>
      <c r="L4703" s="483" t="s">
        <v>28</v>
      </c>
      <c r="M4703" s="483">
        <v>10569.17</v>
      </c>
      <c r="N4703" s="486">
        <v>0.41666666666666669</v>
      </c>
    </row>
    <row r="4704" spans="1:14" ht="19.5" hidden="1" thickBot="1" x14ac:dyDescent="0.3">
      <c r="A4704" s="682"/>
      <c r="B4704" s="523" t="s">
        <v>1026</v>
      </c>
      <c r="C4704" s="524" t="s">
        <v>24</v>
      </c>
      <c r="D4704" s="525">
        <v>0.999</v>
      </c>
      <c r="E4704" s="526">
        <v>1.0960000000000001</v>
      </c>
      <c r="F4704" s="527" t="s">
        <v>16</v>
      </c>
      <c r="G4704" s="561"/>
      <c r="H4704" s="527" t="s">
        <v>1031</v>
      </c>
      <c r="I4704" s="528" t="s">
        <v>1034</v>
      </c>
      <c r="J4704" s="529"/>
      <c r="K4704" s="527" t="str">
        <f t="shared" si="130"/>
        <v>09,25</v>
      </c>
      <c r="L4704" s="527" t="s">
        <v>28</v>
      </c>
      <c r="M4704" s="527">
        <v>1080.03</v>
      </c>
      <c r="N4704" s="530">
        <v>0.41666666666666669</v>
      </c>
    </row>
    <row r="4705" spans="1:14" ht="19.5" hidden="1" thickBot="1" x14ac:dyDescent="0.3">
      <c r="A4705" s="677"/>
      <c r="B4705" s="645" t="s">
        <v>1026</v>
      </c>
      <c r="C4705" s="646" t="s">
        <v>25</v>
      </c>
      <c r="D4705" s="647">
        <v>6.2720000000000002</v>
      </c>
      <c r="E4705" s="648">
        <v>6.1769999999999996</v>
      </c>
      <c r="F4705" s="649" t="s">
        <v>16</v>
      </c>
      <c r="G4705" s="650"/>
      <c r="H4705" s="649" t="s">
        <v>1031</v>
      </c>
      <c r="I4705" s="651" t="s">
        <v>1034</v>
      </c>
      <c r="J4705" s="652"/>
      <c r="K4705" s="649" t="str">
        <f t="shared" si="130"/>
        <v>09,25</v>
      </c>
      <c r="L4705" s="649" t="s">
        <v>28</v>
      </c>
      <c r="M4705" s="649">
        <v>6319.5599999999995</v>
      </c>
      <c r="N4705" s="653">
        <v>0.41666666666666669</v>
      </c>
    </row>
    <row r="4706" spans="1:14" ht="19.5" hidden="1" thickBot="1" x14ac:dyDescent="0.3">
      <c r="A4706" s="678">
        <f t="shared" si="135"/>
        <v>2658</v>
      </c>
      <c r="B4706" s="531" t="s">
        <v>1026</v>
      </c>
      <c r="C4706" s="532" t="s">
        <v>587</v>
      </c>
      <c r="D4706" s="533">
        <v>6.0279999999999996</v>
      </c>
      <c r="E4706" s="534">
        <v>6.0279999999999996</v>
      </c>
      <c r="F4706" s="535" t="s">
        <v>30</v>
      </c>
      <c r="G4706" s="536"/>
      <c r="H4706" s="535" t="s">
        <v>1031</v>
      </c>
      <c r="I4706" s="537" t="s">
        <v>1031</v>
      </c>
      <c r="J4706" s="538"/>
      <c r="K4706" s="535" t="str">
        <f t="shared" si="130"/>
        <v>09,25</v>
      </c>
      <c r="L4706" s="535" t="s">
        <v>28</v>
      </c>
      <c r="M4706" s="535">
        <v>6028.7999999999993</v>
      </c>
      <c r="N4706" s="539">
        <v>0.41666666666666669</v>
      </c>
    </row>
    <row r="4707" spans="1:14" ht="19.5" hidden="1" thickBot="1" x14ac:dyDescent="0.3">
      <c r="A4707" s="683"/>
      <c r="B4707" s="563" t="s">
        <v>1026</v>
      </c>
      <c r="C4707" s="564" t="s">
        <v>23</v>
      </c>
      <c r="D4707" s="565">
        <v>4.1879999999999997</v>
      </c>
      <c r="E4707" s="566">
        <v>4.0369999999999999</v>
      </c>
      <c r="F4707" s="567" t="s">
        <v>30</v>
      </c>
      <c r="G4707" s="568"/>
      <c r="H4707" s="567" t="s">
        <v>1031</v>
      </c>
      <c r="I4707" s="569" t="s">
        <v>1031</v>
      </c>
      <c r="J4707" s="570"/>
      <c r="K4707" s="567" t="str">
        <f t="shared" si="130"/>
        <v>09,25</v>
      </c>
      <c r="L4707" s="567" t="s">
        <v>28</v>
      </c>
      <c r="M4707" s="567">
        <v>4188.92</v>
      </c>
      <c r="N4707" s="571">
        <v>0.41666666666666669</v>
      </c>
    </row>
    <row r="4708" spans="1:14" ht="19.5" hidden="1" thickBot="1" x14ac:dyDescent="0.3">
      <c r="A4708" s="679"/>
      <c r="B4708" s="636" t="s">
        <v>1026</v>
      </c>
      <c r="C4708" s="637" t="s">
        <v>47</v>
      </c>
      <c r="D4708" s="638">
        <v>2.7309999999999999</v>
      </c>
      <c r="E4708" s="639">
        <v>2.6629999999999998</v>
      </c>
      <c r="F4708" s="640" t="s">
        <v>30</v>
      </c>
      <c r="G4708" s="641"/>
      <c r="H4708" s="640" t="s">
        <v>1031</v>
      </c>
      <c r="I4708" s="642" t="s">
        <v>1031</v>
      </c>
      <c r="J4708" s="643"/>
      <c r="K4708" s="640" t="str">
        <f t="shared" si="130"/>
        <v>09,25</v>
      </c>
      <c r="L4708" s="640" t="s">
        <v>28</v>
      </c>
      <c r="M4708" s="640">
        <v>2731.1200000000003</v>
      </c>
      <c r="N4708" s="644">
        <v>0.41666666666666669</v>
      </c>
    </row>
    <row r="4709" spans="1:14" ht="19.5" hidden="1" thickBot="1" x14ac:dyDescent="0.3">
      <c r="A4709" s="676">
        <f t="shared" si="135"/>
        <v>2659</v>
      </c>
      <c r="B4709" s="479" t="s">
        <v>1026</v>
      </c>
      <c r="C4709" s="480" t="s">
        <v>15</v>
      </c>
      <c r="D4709" s="481">
        <v>4.0140000000000002</v>
      </c>
      <c r="E4709" s="482">
        <v>4.0140000000000002</v>
      </c>
      <c r="F4709" s="483" t="s">
        <v>30</v>
      </c>
      <c r="G4709" s="549"/>
      <c r="H4709" s="483" t="s">
        <v>1031</v>
      </c>
      <c r="I4709" s="484" t="s">
        <v>1031</v>
      </c>
      <c r="J4709" s="485"/>
      <c r="K4709" s="483" t="str">
        <f t="shared" si="130"/>
        <v>09,25</v>
      </c>
      <c r="L4709" s="483" t="s">
        <v>28</v>
      </c>
      <c r="M4709" s="483">
        <v>4014.2</v>
      </c>
      <c r="N4709" s="486">
        <v>0.45833333333333331</v>
      </c>
    </row>
    <row r="4710" spans="1:14" ht="19.5" hidden="1" thickBot="1" x14ac:dyDescent="0.3">
      <c r="A4710" s="682"/>
      <c r="B4710" s="523" t="s">
        <v>1026</v>
      </c>
      <c r="C4710" s="524" t="s">
        <v>47</v>
      </c>
      <c r="D4710" s="525">
        <v>2.8079999999999998</v>
      </c>
      <c r="E4710" s="526">
        <v>2.8079999999999998</v>
      </c>
      <c r="F4710" s="527" t="s">
        <v>30</v>
      </c>
      <c r="G4710" s="561"/>
      <c r="H4710" s="527" t="s">
        <v>1031</v>
      </c>
      <c r="I4710" s="528" t="s">
        <v>1031</v>
      </c>
      <c r="J4710" s="529"/>
      <c r="K4710" s="527" t="str">
        <f t="shared" si="130"/>
        <v>09,25</v>
      </c>
      <c r="L4710" s="527" t="s">
        <v>28</v>
      </c>
      <c r="M4710" s="527">
        <v>2808</v>
      </c>
      <c r="N4710" s="530">
        <v>0.45833333333333331</v>
      </c>
    </row>
    <row r="4711" spans="1:14" ht="19.5" hidden="1" thickBot="1" x14ac:dyDescent="0.3">
      <c r="A4711" s="677"/>
      <c r="B4711" s="645" t="s">
        <v>1026</v>
      </c>
      <c r="C4711" s="646" t="s">
        <v>24</v>
      </c>
      <c r="D4711" s="647">
        <v>5.3529999999999998</v>
      </c>
      <c r="E4711" s="648">
        <v>5.202</v>
      </c>
      <c r="F4711" s="649" t="s">
        <v>30</v>
      </c>
      <c r="G4711" s="650"/>
      <c r="H4711" s="649" t="s">
        <v>1031</v>
      </c>
      <c r="I4711" s="651" t="s">
        <v>1031</v>
      </c>
      <c r="J4711" s="652"/>
      <c r="K4711" s="649" t="str">
        <f t="shared" si="130"/>
        <v>09,25</v>
      </c>
      <c r="L4711" s="649" t="s">
        <v>28</v>
      </c>
      <c r="M4711" s="649">
        <v>5353.4000000000005</v>
      </c>
      <c r="N4711" s="653">
        <v>0.45833333333333331</v>
      </c>
    </row>
    <row r="4712" spans="1:14" ht="19.5" hidden="1" thickBot="1" x14ac:dyDescent="0.3">
      <c r="A4712" s="503">
        <f t="shared" si="135"/>
        <v>2660</v>
      </c>
      <c r="B4712" s="504" t="s">
        <v>1027</v>
      </c>
      <c r="C4712" s="505" t="s">
        <v>480</v>
      </c>
      <c r="D4712" s="506">
        <v>15.247999999999999</v>
      </c>
      <c r="E4712" s="507">
        <v>15.419</v>
      </c>
      <c r="F4712" s="508" t="s">
        <v>16</v>
      </c>
      <c r="G4712" s="509"/>
      <c r="H4712" s="508" t="s">
        <v>1031</v>
      </c>
      <c r="I4712" s="510" t="s">
        <v>1034</v>
      </c>
      <c r="J4712" s="511"/>
      <c r="K4712" s="508" t="str">
        <f t="shared" si="130"/>
        <v>09,25</v>
      </c>
      <c r="L4712" s="508" t="s">
        <v>266</v>
      </c>
      <c r="M4712" s="508">
        <v>15352.650000000003</v>
      </c>
      <c r="N4712" s="512">
        <v>0.5</v>
      </c>
    </row>
    <row r="4713" spans="1:14" ht="38.25" hidden="1" thickBot="1" x14ac:dyDescent="0.3">
      <c r="A4713" s="513">
        <f t="shared" si="135"/>
        <v>2661</v>
      </c>
      <c r="B4713" s="514" t="s">
        <v>1031</v>
      </c>
      <c r="C4713" s="515" t="s">
        <v>44</v>
      </c>
      <c r="D4713" s="516">
        <v>15.789</v>
      </c>
      <c r="E4713" s="517">
        <v>15.961</v>
      </c>
      <c r="F4713" s="518" t="s">
        <v>16</v>
      </c>
      <c r="G4713" s="519" t="s">
        <v>1033</v>
      </c>
      <c r="H4713" s="518" t="s">
        <v>1032</v>
      </c>
      <c r="I4713" s="520" t="s">
        <v>1032</v>
      </c>
      <c r="J4713" s="521"/>
      <c r="K4713" s="518" t="str">
        <f t="shared" si="130"/>
        <v>09,25</v>
      </c>
      <c r="L4713" s="518" t="s">
        <v>266</v>
      </c>
      <c r="M4713" s="518">
        <v>15881.880000000001</v>
      </c>
      <c r="N4713" s="522">
        <v>0.41666666666666669</v>
      </c>
    </row>
    <row r="4714" spans="1:14" ht="19.5" hidden="1" thickBot="1" x14ac:dyDescent="0.3">
      <c r="A4714" s="678">
        <f t="shared" si="135"/>
        <v>2662</v>
      </c>
      <c r="B4714" s="531" t="s">
        <v>1031</v>
      </c>
      <c r="C4714" s="532" t="s">
        <v>55</v>
      </c>
      <c r="D4714" s="533">
        <v>12.755000000000001</v>
      </c>
      <c r="E4714" s="534">
        <v>12.875999999999999</v>
      </c>
      <c r="F4714" s="535" t="s">
        <v>16</v>
      </c>
      <c r="G4714" s="536" t="s">
        <v>844</v>
      </c>
      <c r="H4714" s="535" t="s">
        <v>1032</v>
      </c>
      <c r="I4714" s="537" t="s">
        <v>1032</v>
      </c>
      <c r="J4714" s="538"/>
      <c r="K4714" s="535" t="str">
        <f t="shared" si="130"/>
        <v>09,25</v>
      </c>
      <c r="L4714" s="535" t="s">
        <v>266</v>
      </c>
      <c r="M4714" s="535">
        <v>12896.81</v>
      </c>
      <c r="N4714" s="539">
        <v>0.5</v>
      </c>
    </row>
    <row r="4715" spans="1:14" ht="19.5" hidden="1" thickBot="1" x14ac:dyDescent="0.3">
      <c r="A4715" s="683"/>
      <c r="B4715" s="590" t="s">
        <v>1031</v>
      </c>
      <c r="C4715" s="591" t="s">
        <v>55</v>
      </c>
      <c r="D4715" s="592">
        <v>2.0049999999999999</v>
      </c>
      <c r="E4715" s="593">
        <v>2.0089999999999999</v>
      </c>
      <c r="F4715" s="594" t="s">
        <v>16</v>
      </c>
      <c r="G4715" s="595" t="s">
        <v>845</v>
      </c>
      <c r="H4715" s="594" t="s">
        <v>1032</v>
      </c>
      <c r="I4715" s="596" t="s">
        <v>1032</v>
      </c>
      <c r="J4715" s="597"/>
      <c r="K4715" s="594" t="str">
        <f t="shared" si="130"/>
        <v>09,25</v>
      </c>
      <c r="L4715" s="594" t="s">
        <v>266</v>
      </c>
      <c r="M4715" s="594">
        <v>2076.66</v>
      </c>
      <c r="N4715" s="598">
        <v>0.5</v>
      </c>
    </row>
    <row r="4716" spans="1:14" ht="19.5" hidden="1" thickBot="1" x14ac:dyDescent="0.3">
      <c r="A4716" s="513">
        <f t="shared" si="135"/>
        <v>2663</v>
      </c>
      <c r="B4716" s="514" t="s">
        <v>1034</v>
      </c>
      <c r="C4716" s="515" t="s">
        <v>32</v>
      </c>
      <c r="D4716" s="516">
        <v>18.044</v>
      </c>
      <c r="E4716" s="517">
        <v>18.163</v>
      </c>
      <c r="F4716" s="518" t="s">
        <v>16</v>
      </c>
      <c r="G4716" s="519"/>
      <c r="H4716" s="518" t="s">
        <v>1035</v>
      </c>
      <c r="I4716" s="520" t="s">
        <v>1035</v>
      </c>
      <c r="J4716" s="521"/>
      <c r="K4716" s="518" t="str">
        <f t="shared" si="130"/>
        <v>09,25</v>
      </c>
      <c r="L4716" s="518" t="s">
        <v>266</v>
      </c>
      <c r="M4716" s="518">
        <v>18169.879999999997</v>
      </c>
      <c r="N4716" s="522">
        <v>0.41666666666666669</v>
      </c>
    </row>
    <row r="4717" spans="1:14" ht="19.5" hidden="1" thickBot="1" x14ac:dyDescent="0.3">
      <c r="A4717" s="503">
        <f t="shared" si="135"/>
        <v>2664</v>
      </c>
      <c r="B4717" s="504" t="s">
        <v>1034</v>
      </c>
      <c r="C4717" s="505" t="s">
        <v>32</v>
      </c>
      <c r="D4717" s="506">
        <v>17.925000000000001</v>
      </c>
      <c r="E4717" s="507">
        <v>17.917999999999999</v>
      </c>
      <c r="F4717" s="508" t="s">
        <v>16</v>
      </c>
      <c r="G4717" s="509"/>
      <c r="H4717" s="508" t="s">
        <v>1035</v>
      </c>
      <c r="I4717" s="510" t="s">
        <v>1035</v>
      </c>
      <c r="J4717" s="511"/>
      <c r="K4717" s="508" t="str">
        <f t="shared" si="130"/>
        <v>09,25</v>
      </c>
      <c r="L4717" s="508" t="s">
        <v>266</v>
      </c>
      <c r="M4717" s="508">
        <v>18006.62</v>
      </c>
      <c r="N4717" s="512">
        <v>0.45833333333333331</v>
      </c>
    </row>
    <row r="4718" spans="1:14" ht="19.5" hidden="1" thickBot="1" x14ac:dyDescent="0.3">
      <c r="A4718" s="513">
        <f t="shared" si="135"/>
        <v>2665</v>
      </c>
      <c r="B4718" s="514" t="s">
        <v>1034</v>
      </c>
      <c r="C4718" s="515" t="s">
        <v>981</v>
      </c>
      <c r="D4718" s="516">
        <v>5.9640000000000004</v>
      </c>
      <c r="E4718" s="517">
        <v>5.9809999999999999</v>
      </c>
      <c r="F4718" s="518" t="s">
        <v>16</v>
      </c>
      <c r="G4718" s="519" t="s">
        <v>467</v>
      </c>
      <c r="H4718" s="518" t="s">
        <v>1035</v>
      </c>
      <c r="I4718" s="520" t="s">
        <v>1040</v>
      </c>
      <c r="J4718" s="521"/>
      <c r="K4718" s="518" t="str">
        <f t="shared" si="130"/>
        <v>09,25</v>
      </c>
      <c r="L4718" s="518" t="s">
        <v>266</v>
      </c>
      <c r="M4718" s="518">
        <v>5965.7600000000011</v>
      </c>
      <c r="N4718" s="522">
        <v>0.5</v>
      </c>
    </row>
    <row r="4719" spans="1:14" ht="19.5" hidden="1" thickBot="1" x14ac:dyDescent="0.3">
      <c r="A4719" s="678">
        <f t="shared" si="135"/>
        <v>2666</v>
      </c>
      <c r="B4719" s="531" t="s">
        <v>1034</v>
      </c>
      <c r="C4719" s="532" t="s">
        <v>811</v>
      </c>
      <c r="D4719" s="533">
        <v>15.044</v>
      </c>
      <c r="E4719" s="534">
        <v>15.231</v>
      </c>
      <c r="F4719" s="535" t="s">
        <v>16</v>
      </c>
      <c r="G4719" s="536"/>
      <c r="H4719" s="535" t="s">
        <v>1035</v>
      </c>
      <c r="I4719" s="537" t="s">
        <v>1035</v>
      </c>
      <c r="J4719" s="538"/>
      <c r="K4719" s="535" t="str">
        <f t="shared" si="130"/>
        <v>09,25</v>
      </c>
      <c r="L4719" s="535" t="s">
        <v>266</v>
      </c>
      <c r="M4719" s="535">
        <v>15189.820000000002</v>
      </c>
      <c r="N4719" s="539">
        <v>0.54166666666666663</v>
      </c>
    </row>
    <row r="4720" spans="1:14" ht="19.5" hidden="1" thickBot="1" x14ac:dyDescent="0.3">
      <c r="A4720" s="679"/>
      <c r="B4720" s="636" t="s">
        <v>1034</v>
      </c>
      <c r="C4720" s="637" t="s">
        <v>873</v>
      </c>
      <c r="D4720" s="638">
        <v>2.7149999999999999</v>
      </c>
      <c r="E4720" s="639">
        <v>2.8130000000000002</v>
      </c>
      <c r="F4720" s="640" t="s">
        <v>16</v>
      </c>
      <c r="G4720" s="641"/>
      <c r="H4720" s="640" t="s">
        <v>1035</v>
      </c>
      <c r="I4720" s="642" t="s">
        <v>1035</v>
      </c>
      <c r="J4720" s="643"/>
      <c r="K4720" s="640" t="str">
        <f t="shared" si="130"/>
        <v>09,25</v>
      </c>
      <c r="L4720" s="640" t="s">
        <v>266</v>
      </c>
      <c r="M4720" s="640">
        <v>2788.6200000000008</v>
      </c>
      <c r="N4720" s="644">
        <v>0.54166666666666663</v>
      </c>
    </row>
    <row r="4721" spans="1:14" ht="19.5" hidden="1" thickBot="1" x14ac:dyDescent="0.3">
      <c r="A4721" s="676">
        <f t="shared" si="135"/>
        <v>2667</v>
      </c>
      <c r="B4721" s="479" t="s">
        <v>1034</v>
      </c>
      <c r="C4721" s="480" t="s">
        <v>39</v>
      </c>
      <c r="D4721" s="481">
        <v>9.7089999999999996</v>
      </c>
      <c r="E4721" s="482">
        <v>9.7949999999999999</v>
      </c>
      <c r="F4721" s="483" t="s">
        <v>16</v>
      </c>
      <c r="G4721" s="549"/>
      <c r="H4721" s="483" t="s">
        <v>1035</v>
      </c>
      <c r="I4721" s="484" t="s">
        <v>1035</v>
      </c>
      <c r="J4721" s="485"/>
      <c r="K4721" s="483" t="str">
        <f t="shared" si="130"/>
        <v>09,25</v>
      </c>
      <c r="L4721" s="483" t="s">
        <v>266</v>
      </c>
      <c r="M4721" s="483">
        <v>9782.3199999999979</v>
      </c>
      <c r="N4721" s="486">
        <v>0.58333333333333337</v>
      </c>
    </row>
    <row r="4722" spans="1:14" ht="19.5" hidden="1" thickBot="1" x14ac:dyDescent="0.3">
      <c r="A4722" s="682"/>
      <c r="B4722" s="495" t="s">
        <v>1034</v>
      </c>
      <c r="C4722" s="496" t="s">
        <v>41</v>
      </c>
      <c r="D4722" s="497">
        <v>6.2</v>
      </c>
      <c r="E4722" s="498">
        <v>6.3159999999999998</v>
      </c>
      <c r="F4722" s="499" t="s">
        <v>16</v>
      </c>
      <c r="G4722" s="562"/>
      <c r="H4722" s="499" t="s">
        <v>1035</v>
      </c>
      <c r="I4722" s="500" t="s">
        <v>1035</v>
      </c>
      <c r="J4722" s="501"/>
      <c r="K4722" s="499" t="str">
        <f t="shared" si="130"/>
        <v>09,25</v>
      </c>
      <c r="L4722" s="499" t="s">
        <v>266</v>
      </c>
      <c r="M4722" s="499">
        <v>6286.1399999999994</v>
      </c>
      <c r="N4722" s="502">
        <v>0.58333333333333337</v>
      </c>
    </row>
    <row r="4723" spans="1:14" ht="19.5" hidden="1" thickBot="1" x14ac:dyDescent="0.3">
      <c r="A4723" s="678">
        <f t="shared" si="135"/>
        <v>2668</v>
      </c>
      <c r="B4723" s="531" t="s">
        <v>1032</v>
      </c>
      <c r="C4723" s="532" t="s">
        <v>26</v>
      </c>
      <c r="D4723" s="533">
        <v>13.58</v>
      </c>
      <c r="E4723" s="534">
        <f>13.757+0.028</f>
        <v>13.785</v>
      </c>
      <c r="F4723" s="535" t="s">
        <v>16</v>
      </c>
      <c r="G4723" s="536"/>
      <c r="H4723" s="535" t="s">
        <v>1036</v>
      </c>
      <c r="I4723" s="537" t="s">
        <v>1036</v>
      </c>
      <c r="J4723" s="538" t="s">
        <v>986</v>
      </c>
      <c r="K4723" s="535" t="str">
        <f t="shared" si="130"/>
        <v>09,25</v>
      </c>
      <c r="L4723" s="535" t="s">
        <v>265</v>
      </c>
      <c r="M4723" s="535">
        <v>13742.220000000001</v>
      </c>
      <c r="N4723" s="539">
        <v>0.375</v>
      </c>
    </row>
    <row r="4724" spans="1:14" ht="19.5" hidden="1" thickBot="1" x14ac:dyDescent="0.3">
      <c r="A4724" s="679"/>
      <c r="B4724" s="636" t="s">
        <v>1032</v>
      </c>
      <c r="C4724" s="637" t="s">
        <v>26</v>
      </c>
      <c r="D4724" s="638">
        <v>3.964</v>
      </c>
      <c r="E4724" s="639">
        <v>3.964</v>
      </c>
      <c r="F4724" s="640" t="s">
        <v>16</v>
      </c>
      <c r="G4724" s="641" t="s">
        <v>496</v>
      </c>
      <c r="H4724" s="640" t="s">
        <v>1036</v>
      </c>
      <c r="I4724" s="642" t="s">
        <v>1036</v>
      </c>
      <c r="J4724" s="643"/>
      <c r="K4724" s="640" t="str">
        <f t="shared" ref="K4724:K4831" si="136">RIGHT(I4724,5)</f>
        <v>09,25</v>
      </c>
      <c r="L4724" s="640" t="s">
        <v>265</v>
      </c>
      <c r="M4724" s="640">
        <v>3964.3</v>
      </c>
      <c r="N4724" s="644">
        <v>0.375</v>
      </c>
    </row>
    <row r="4725" spans="1:14" ht="19.5" hidden="1" thickBot="1" x14ac:dyDescent="0.3">
      <c r="A4725" s="513">
        <f t="shared" si="135"/>
        <v>2669</v>
      </c>
      <c r="B4725" s="514" t="s">
        <v>1032</v>
      </c>
      <c r="C4725" s="515" t="s">
        <v>26</v>
      </c>
      <c r="D4725" s="516">
        <v>17.544</v>
      </c>
      <c r="E4725" s="517">
        <f>17.728+0.028</f>
        <v>17.756</v>
      </c>
      <c r="F4725" s="518" t="s">
        <v>16</v>
      </c>
      <c r="G4725" s="519"/>
      <c r="H4725" s="518" t="s">
        <v>1037</v>
      </c>
      <c r="I4725" s="520" t="s">
        <v>1037</v>
      </c>
      <c r="J4725" s="521" t="s">
        <v>986</v>
      </c>
      <c r="K4725" s="518" t="str">
        <f t="shared" si="136"/>
        <v>09,25</v>
      </c>
      <c r="L4725" s="518" t="s">
        <v>265</v>
      </c>
      <c r="M4725" s="518">
        <v>17713.16</v>
      </c>
      <c r="N4725" s="522">
        <v>0.375</v>
      </c>
    </row>
    <row r="4726" spans="1:14" ht="19.5" hidden="1" thickBot="1" x14ac:dyDescent="0.3">
      <c r="A4726" s="503">
        <f t="shared" si="135"/>
        <v>2670</v>
      </c>
      <c r="B4726" s="504" t="s">
        <v>1032</v>
      </c>
      <c r="C4726" s="505" t="s">
        <v>47</v>
      </c>
      <c r="D4726" s="506">
        <v>17.728000000000002</v>
      </c>
      <c r="E4726" s="507">
        <v>17.902999999999999</v>
      </c>
      <c r="F4726" s="508" t="s">
        <v>16</v>
      </c>
      <c r="G4726" s="509"/>
      <c r="H4726" s="508" t="s">
        <v>1037</v>
      </c>
      <c r="I4726" s="510" t="s">
        <v>1040</v>
      </c>
      <c r="J4726" s="511"/>
      <c r="K4726" s="508" t="str">
        <f t="shared" si="136"/>
        <v>09,25</v>
      </c>
      <c r="L4726" s="508" t="s">
        <v>28</v>
      </c>
      <c r="M4726" s="508">
        <v>17871.499999999996</v>
      </c>
      <c r="N4726" s="512">
        <v>0.41666666666666669</v>
      </c>
    </row>
    <row r="4727" spans="1:14" ht="19.5" hidden="1" thickBot="1" x14ac:dyDescent="0.3">
      <c r="A4727" s="676">
        <f t="shared" si="135"/>
        <v>2671</v>
      </c>
      <c r="B4727" s="479" t="s">
        <v>1032</v>
      </c>
      <c r="C4727" s="480" t="s">
        <v>839</v>
      </c>
      <c r="D4727" s="481">
        <v>1.3979999999999999</v>
      </c>
      <c r="E4727" s="482">
        <v>1.454</v>
      </c>
      <c r="F4727" s="483" t="s">
        <v>16</v>
      </c>
      <c r="G4727" s="549"/>
      <c r="H4727" s="483" t="s">
        <v>1037</v>
      </c>
      <c r="I4727" s="484" t="s">
        <v>1037</v>
      </c>
      <c r="J4727" s="485"/>
      <c r="K4727" s="483" t="str">
        <f t="shared" si="136"/>
        <v>09,25</v>
      </c>
      <c r="L4727" s="483" t="s">
        <v>28</v>
      </c>
      <c r="M4727" s="483">
        <v>1440.1200000000001</v>
      </c>
      <c r="N4727" s="486">
        <v>0.45833333333333331</v>
      </c>
    </row>
    <row r="4728" spans="1:14" ht="19.5" hidden="1" thickBot="1" x14ac:dyDescent="0.3">
      <c r="A4728" s="677"/>
      <c r="B4728" s="645" t="s">
        <v>1032</v>
      </c>
      <c r="C4728" s="646" t="s">
        <v>23</v>
      </c>
      <c r="D4728" s="647">
        <v>15.919</v>
      </c>
      <c r="E4728" s="648">
        <v>16.084</v>
      </c>
      <c r="F4728" s="649" t="s">
        <v>16</v>
      </c>
      <c r="G4728" s="650"/>
      <c r="H4728" s="649" t="s">
        <v>1037</v>
      </c>
      <c r="I4728" s="651" t="s">
        <v>1040</v>
      </c>
      <c r="J4728" s="652"/>
      <c r="K4728" s="649" t="str">
        <f t="shared" si="136"/>
        <v>09,25</v>
      </c>
      <c r="L4728" s="649" t="s">
        <v>28</v>
      </c>
      <c r="M4728" s="649">
        <v>16045.37</v>
      </c>
      <c r="N4728" s="653">
        <v>0.45833333333333331</v>
      </c>
    </row>
    <row r="4729" spans="1:14" ht="19.5" hidden="1" thickBot="1" x14ac:dyDescent="0.3">
      <c r="A4729" s="678">
        <f t="shared" si="135"/>
        <v>2672</v>
      </c>
      <c r="B4729" s="531" t="s">
        <v>1032</v>
      </c>
      <c r="C4729" s="532" t="s">
        <v>1029</v>
      </c>
      <c r="D4729" s="533">
        <v>0.28799999999999998</v>
      </c>
      <c r="E4729" s="534">
        <v>0.33200000000000002</v>
      </c>
      <c r="F4729" s="535" t="s">
        <v>16</v>
      </c>
      <c r="G4729" s="685" t="s">
        <v>1038</v>
      </c>
      <c r="H4729" s="535" t="s">
        <v>1037</v>
      </c>
      <c r="I4729" s="537" t="s">
        <v>1040</v>
      </c>
      <c r="J4729" s="538"/>
      <c r="K4729" s="649" t="str">
        <f t="shared" si="136"/>
        <v>09,25</v>
      </c>
      <c r="L4729" s="535" t="s">
        <v>28</v>
      </c>
      <c r="M4729" s="535">
        <v>321.60000000000002</v>
      </c>
      <c r="N4729" s="539">
        <v>0.5</v>
      </c>
    </row>
    <row r="4730" spans="1:14" ht="19.5" hidden="1" thickBot="1" x14ac:dyDescent="0.3">
      <c r="A4730" s="683"/>
      <c r="B4730" s="563" t="s">
        <v>1032</v>
      </c>
      <c r="C4730" s="564" t="s">
        <v>15</v>
      </c>
      <c r="D4730" s="565">
        <v>4.9580000000000002</v>
      </c>
      <c r="E4730" s="566">
        <v>5.1150000000000002</v>
      </c>
      <c r="F4730" s="567" t="s">
        <v>16</v>
      </c>
      <c r="G4730" s="687"/>
      <c r="H4730" s="567" t="s">
        <v>1037</v>
      </c>
      <c r="I4730" s="569" t="s">
        <v>1040</v>
      </c>
      <c r="J4730" s="570"/>
      <c r="K4730" s="649" t="str">
        <f t="shared" si="136"/>
        <v>09,25</v>
      </c>
      <c r="L4730" s="567" t="s">
        <v>28</v>
      </c>
      <c r="M4730" s="567">
        <v>5083.29</v>
      </c>
      <c r="N4730" s="571">
        <v>0.5</v>
      </c>
    </row>
    <row r="4731" spans="1:14" ht="19.5" hidden="1" thickBot="1" x14ac:dyDescent="0.3">
      <c r="A4731" s="683"/>
      <c r="B4731" s="563" t="s">
        <v>1032</v>
      </c>
      <c r="C4731" s="564" t="s">
        <v>24</v>
      </c>
      <c r="D4731" s="565">
        <v>2.133</v>
      </c>
      <c r="E4731" s="566">
        <v>2.2000000000000002</v>
      </c>
      <c r="F4731" s="567" t="s">
        <v>16</v>
      </c>
      <c r="G4731" s="687"/>
      <c r="H4731" s="567" t="s">
        <v>1037</v>
      </c>
      <c r="I4731" s="569" t="s">
        <v>1040</v>
      </c>
      <c r="J4731" s="570"/>
      <c r="K4731" s="649" t="str">
        <f t="shared" si="136"/>
        <v>09,25</v>
      </c>
      <c r="L4731" s="567" t="s">
        <v>28</v>
      </c>
      <c r="M4731" s="567">
        <v>2198.4199999999996</v>
      </c>
      <c r="N4731" s="571">
        <v>0.5</v>
      </c>
    </row>
    <row r="4732" spans="1:14" ht="19.5" hidden="1" thickBot="1" x14ac:dyDescent="0.3">
      <c r="A4732" s="679"/>
      <c r="B4732" s="636" t="s">
        <v>1032</v>
      </c>
      <c r="C4732" s="637" t="s">
        <v>21</v>
      </c>
      <c r="D4732" s="638">
        <v>7.1189999999999998</v>
      </c>
      <c r="E4732" s="639">
        <v>7.194</v>
      </c>
      <c r="F4732" s="640" t="s">
        <v>16</v>
      </c>
      <c r="G4732" s="686"/>
      <c r="H4732" s="640" t="s">
        <v>1037</v>
      </c>
      <c r="I4732" s="642" t="s">
        <v>1040</v>
      </c>
      <c r="J4732" s="643"/>
      <c r="K4732" s="649" t="str">
        <f t="shared" si="136"/>
        <v>09,25</v>
      </c>
      <c r="L4732" s="640" t="s">
        <v>28</v>
      </c>
      <c r="M4732" s="640">
        <v>7182.3</v>
      </c>
      <c r="N4732" s="644">
        <v>0.5</v>
      </c>
    </row>
    <row r="4733" spans="1:14" ht="19.5" hidden="1" thickBot="1" x14ac:dyDescent="0.3">
      <c r="A4733" s="513">
        <f t="shared" si="135"/>
        <v>2673</v>
      </c>
      <c r="B4733" s="514" t="s">
        <v>1032</v>
      </c>
      <c r="C4733" s="515" t="s">
        <v>848</v>
      </c>
      <c r="D4733" s="516">
        <v>18.05</v>
      </c>
      <c r="E4733" s="517">
        <v>18.143000000000001</v>
      </c>
      <c r="F4733" s="518" t="s">
        <v>16</v>
      </c>
      <c r="G4733" s="519"/>
      <c r="H4733" s="518" t="s">
        <v>1036</v>
      </c>
      <c r="I4733" s="520" t="s">
        <v>1036</v>
      </c>
      <c r="J4733" s="521"/>
      <c r="K4733" s="649" t="str">
        <f t="shared" si="136"/>
        <v>09,25</v>
      </c>
      <c r="L4733" s="518" t="s">
        <v>266</v>
      </c>
      <c r="M4733" s="518">
        <v>18134.519999999997</v>
      </c>
      <c r="N4733" s="522">
        <v>0.41666666666666669</v>
      </c>
    </row>
    <row r="4734" spans="1:14" ht="19.5" hidden="1" thickBot="1" x14ac:dyDescent="0.3">
      <c r="A4734" s="678">
        <f t="shared" si="135"/>
        <v>2674</v>
      </c>
      <c r="B4734" s="531" t="s">
        <v>1032</v>
      </c>
      <c r="C4734" s="532" t="s">
        <v>587</v>
      </c>
      <c r="D4734" s="533">
        <v>7.4420000000000002</v>
      </c>
      <c r="E4734" s="534">
        <v>7.4669999999999996</v>
      </c>
      <c r="F4734" s="535" t="s">
        <v>16</v>
      </c>
      <c r="G4734" s="536" t="s">
        <v>47</v>
      </c>
      <c r="H4734" s="535" t="s">
        <v>1037</v>
      </c>
      <c r="I4734" s="537" t="s">
        <v>1040</v>
      </c>
      <c r="J4734" s="538"/>
      <c r="K4734" s="649" t="str">
        <f t="shared" si="136"/>
        <v>09,25</v>
      </c>
      <c r="L4734" s="535" t="s">
        <v>28</v>
      </c>
      <c r="M4734" s="535">
        <v>7442.0400000000009</v>
      </c>
      <c r="N4734" s="539">
        <v>0.54166666666666663</v>
      </c>
    </row>
    <row r="4735" spans="1:14" ht="19.5" hidden="1" thickBot="1" x14ac:dyDescent="0.3">
      <c r="A4735" s="683"/>
      <c r="B4735" s="563" t="s">
        <v>1032</v>
      </c>
      <c r="C4735" s="564" t="s">
        <v>23</v>
      </c>
      <c r="D4735" s="565">
        <v>2.1890000000000001</v>
      </c>
      <c r="E4735" s="566">
        <v>2.2360000000000002</v>
      </c>
      <c r="F4735" s="567" t="s">
        <v>16</v>
      </c>
      <c r="G4735" s="568"/>
      <c r="H4735" s="567" t="s">
        <v>1037</v>
      </c>
      <c r="I4735" s="569" t="s">
        <v>1040</v>
      </c>
      <c r="J4735" s="570"/>
      <c r="K4735" s="649" t="str">
        <f t="shared" si="136"/>
        <v>09,25</v>
      </c>
      <c r="L4735" s="567" t="s">
        <v>28</v>
      </c>
      <c r="M4735" s="567">
        <v>2223.6600000000003</v>
      </c>
      <c r="N4735" s="571">
        <v>0.54166666666666663</v>
      </c>
    </row>
    <row r="4736" spans="1:14" ht="19.5" hidden="1" thickBot="1" x14ac:dyDescent="0.3">
      <c r="A4736" s="679"/>
      <c r="B4736" s="636" t="s">
        <v>1032</v>
      </c>
      <c r="C4736" s="637" t="s">
        <v>47</v>
      </c>
      <c r="D4736" s="638">
        <v>7.3719999999999999</v>
      </c>
      <c r="E4736" s="639">
        <v>7.5</v>
      </c>
      <c r="F4736" s="640" t="s">
        <v>16</v>
      </c>
      <c r="G4736" s="641"/>
      <c r="H4736" s="640" t="s">
        <v>1037</v>
      </c>
      <c r="I4736" s="642" t="s">
        <v>1040</v>
      </c>
      <c r="J4736" s="643"/>
      <c r="K4736" s="649" t="str">
        <f t="shared" si="136"/>
        <v>09,25</v>
      </c>
      <c r="L4736" s="640" t="s">
        <v>28</v>
      </c>
      <c r="M4736" s="640">
        <v>7450.0800000000008</v>
      </c>
      <c r="N4736" s="644">
        <v>0.54166666666666663</v>
      </c>
    </row>
    <row r="4737" spans="1:14" ht="19.5" hidden="1" thickBot="1" x14ac:dyDescent="0.3">
      <c r="A4737" s="513">
        <f t="shared" si="135"/>
        <v>2675</v>
      </c>
      <c r="B4737" s="514" t="s">
        <v>1032</v>
      </c>
      <c r="C4737" s="515" t="s">
        <v>26</v>
      </c>
      <c r="D4737" s="516">
        <v>11.493</v>
      </c>
      <c r="E4737" s="517">
        <v>11.443</v>
      </c>
      <c r="F4737" s="518" t="s">
        <v>30</v>
      </c>
      <c r="G4737" s="519"/>
      <c r="H4737" s="518" t="s">
        <v>1036</v>
      </c>
      <c r="I4737" s="520" t="s">
        <v>1036</v>
      </c>
      <c r="J4737" s="521"/>
      <c r="K4737" s="649" t="str">
        <f t="shared" si="136"/>
        <v>09,25</v>
      </c>
      <c r="L4737" s="518" t="s">
        <v>265</v>
      </c>
      <c r="M4737" s="518">
        <v>11493.800000000001</v>
      </c>
      <c r="N4737" s="522">
        <v>0.375</v>
      </c>
    </row>
    <row r="4738" spans="1:14" ht="19.5" hidden="1" thickBot="1" x14ac:dyDescent="0.3">
      <c r="A4738" s="678">
        <f t="shared" si="135"/>
        <v>2676</v>
      </c>
      <c r="B4738" s="531" t="s">
        <v>1035</v>
      </c>
      <c r="C4738" s="532" t="s">
        <v>26</v>
      </c>
      <c r="D4738" s="533">
        <v>10.441000000000001</v>
      </c>
      <c r="E4738" s="534">
        <v>10.239000000000001</v>
      </c>
      <c r="F4738" s="535" t="s">
        <v>30</v>
      </c>
      <c r="G4738" s="685" t="s">
        <v>72</v>
      </c>
      <c r="H4738" s="535" t="s">
        <v>1040</v>
      </c>
      <c r="I4738" s="537" t="s">
        <v>1040</v>
      </c>
      <c r="J4738" s="538"/>
      <c r="K4738" s="649" t="str">
        <f t="shared" si="136"/>
        <v>09,25</v>
      </c>
      <c r="L4738" s="535" t="s">
        <v>265</v>
      </c>
      <c r="M4738" s="535">
        <v>10441.119999999999</v>
      </c>
      <c r="N4738" s="539">
        <v>0.33333333333333331</v>
      </c>
    </row>
    <row r="4739" spans="1:14" ht="19.5" hidden="1" thickBot="1" x14ac:dyDescent="0.3">
      <c r="A4739" s="679"/>
      <c r="B4739" s="636" t="s">
        <v>1035</v>
      </c>
      <c r="C4739" s="637" t="s">
        <v>26</v>
      </c>
      <c r="D4739" s="638">
        <v>3</v>
      </c>
      <c r="E4739" s="639">
        <v>3.0070000000000001</v>
      </c>
      <c r="F4739" s="640" t="s">
        <v>16</v>
      </c>
      <c r="G4739" s="686"/>
      <c r="H4739" s="640" t="s">
        <v>1040</v>
      </c>
      <c r="I4739" s="642" t="s">
        <v>1040</v>
      </c>
      <c r="J4739" s="643"/>
      <c r="K4739" s="649" t="str">
        <f t="shared" si="136"/>
        <v>09,25</v>
      </c>
      <c r="L4739" s="640" t="s">
        <v>265</v>
      </c>
      <c r="M4739" s="640">
        <v>3015</v>
      </c>
      <c r="N4739" s="644">
        <v>0.41666666666666669</v>
      </c>
    </row>
    <row r="4740" spans="1:14" ht="19.5" hidden="1" thickBot="1" x14ac:dyDescent="0.3">
      <c r="A4740" s="676">
        <f t="shared" si="135"/>
        <v>2677</v>
      </c>
      <c r="B4740" s="479" t="s">
        <v>1035</v>
      </c>
      <c r="C4740" s="480" t="s">
        <v>26</v>
      </c>
      <c r="D4740" s="481">
        <v>16.082999999999998</v>
      </c>
      <c r="E4740" s="482">
        <f>16.083+0.048+0.16</f>
        <v>16.290999999999997</v>
      </c>
      <c r="F4740" s="483" t="s">
        <v>16</v>
      </c>
      <c r="G4740" s="549"/>
      <c r="H4740" s="483" t="s">
        <v>1040</v>
      </c>
      <c r="I4740" s="484" t="s">
        <v>1040</v>
      </c>
      <c r="J4740" s="485" t="s">
        <v>1044</v>
      </c>
      <c r="K4740" s="649" t="str">
        <f t="shared" si="136"/>
        <v>09,25</v>
      </c>
      <c r="L4740" s="483" t="s">
        <v>265</v>
      </c>
      <c r="M4740" s="483">
        <v>16260</v>
      </c>
      <c r="N4740" s="486">
        <v>0.375</v>
      </c>
    </row>
    <row r="4741" spans="1:14" ht="19.5" hidden="1" thickBot="1" x14ac:dyDescent="0.3">
      <c r="A4741" s="682"/>
      <c r="B4741" s="495" t="s">
        <v>1035</v>
      </c>
      <c r="C4741" s="496" t="s">
        <v>952</v>
      </c>
      <c r="D4741" s="497">
        <v>1.2050000000000001</v>
      </c>
      <c r="E4741" s="498">
        <v>1.2729999999999999</v>
      </c>
      <c r="F4741" s="499" t="s">
        <v>16</v>
      </c>
      <c r="G4741" s="562"/>
      <c r="H4741" s="499" t="s">
        <v>1040</v>
      </c>
      <c r="I4741" s="500" t="s">
        <v>1040</v>
      </c>
      <c r="J4741" s="501"/>
      <c r="K4741" s="649" t="str">
        <f t="shared" si="136"/>
        <v>09,25</v>
      </c>
      <c r="L4741" s="499" t="s">
        <v>266</v>
      </c>
      <c r="M4741" s="499">
        <v>1265.46</v>
      </c>
      <c r="N4741" s="502">
        <v>0.375</v>
      </c>
    </row>
    <row r="4742" spans="1:14" ht="19.5" hidden="1" thickBot="1" x14ac:dyDescent="0.3">
      <c r="A4742" s="503">
        <f t="shared" si="135"/>
        <v>2678</v>
      </c>
      <c r="B4742" s="504" t="s">
        <v>1036</v>
      </c>
      <c r="C4742" s="505" t="s">
        <v>587</v>
      </c>
      <c r="D4742" s="506">
        <v>9.2140000000000004</v>
      </c>
      <c r="E4742" s="507">
        <v>8.8620000000000001</v>
      </c>
      <c r="F4742" s="508" t="s">
        <v>30</v>
      </c>
      <c r="G4742" s="509" t="s">
        <v>23</v>
      </c>
      <c r="H4742" s="508" t="s">
        <v>1040</v>
      </c>
      <c r="I4742" s="510" t="s">
        <v>1040</v>
      </c>
      <c r="J4742" s="511"/>
      <c r="K4742" s="649" t="str">
        <f t="shared" si="136"/>
        <v>09,25</v>
      </c>
      <c r="L4742" s="508" t="s">
        <v>28</v>
      </c>
      <c r="M4742" s="508">
        <v>9214.92</v>
      </c>
      <c r="N4742" s="512">
        <v>0.5</v>
      </c>
    </row>
    <row r="4743" spans="1:14" ht="19.5" hidden="1" thickBot="1" x14ac:dyDescent="0.3">
      <c r="A4743" s="513">
        <f t="shared" si="135"/>
        <v>2679</v>
      </c>
      <c r="B4743" s="514" t="s">
        <v>1036</v>
      </c>
      <c r="C4743" s="515" t="s">
        <v>26</v>
      </c>
      <c r="D4743" s="516">
        <v>17.466000000000001</v>
      </c>
      <c r="E4743" s="517">
        <f>17.585+0.08</f>
        <v>17.664999999999999</v>
      </c>
      <c r="F4743" s="518" t="s">
        <v>16</v>
      </c>
      <c r="G4743" s="519"/>
      <c r="H4743" s="518" t="s">
        <v>1041</v>
      </c>
      <c r="I4743" s="520" t="s">
        <v>1041</v>
      </c>
      <c r="J4743" s="521" t="s">
        <v>986</v>
      </c>
      <c r="K4743" s="649" t="str">
        <f t="shared" si="136"/>
        <v>09,25</v>
      </c>
      <c r="L4743" s="518" t="s">
        <v>265</v>
      </c>
      <c r="M4743" s="518">
        <v>17633.150000000005</v>
      </c>
      <c r="N4743" s="522">
        <v>0.375</v>
      </c>
    </row>
    <row r="4744" spans="1:14" ht="19.5" hidden="1" thickBot="1" x14ac:dyDescent="0.3">
      <c r="A4744" s="503">
        <f t="shared" si="135"/>
        <v>2680</v>
      </c>
      <c r="B4744" s="504" t="s">
        <v>1036</v>
      </c>
      <c r="C4744" s="505" t="s">
        <v>26</v>
      </c>
      <c r="D4744" s="506">
        <v>17.513000000000002</v>
      </c>
      <c r="E4744" s="507">
        <f>17.729+0.016</f>
        <v>17.744999999999997</v>
      </c>
      <c r="F4744" s="508" t="s">
        <v>16</v>
      </c>
      <c r="G4744" s="509"/>
      <c r="H4744" s="508" t="s">
        <v>1042</v>
      </c>
      <c r="I4744" s="510" t="s">
        <v>1042</v>
      </c>
      <c r="J4744" s="511" t="s">
        <v>986</v>
      </c>
      <c r="K4744" s="649" t="str">
        <f t="shared" si="136"/>
        <v>09,25</v>
      </c>
      <c r="L4744" s="508" t="s">
        <v>265</v>
      </c>
      <c r="M4744" s="508">
        <v>17732.57</v>
      </c>
      <c r="N4744" s="512">
        <v>0.375</v>
      </c>
    </row>
    <row r="4745" spans="1:14" ht="19.5" hidden="1" thickBot="1" x14ac:dyDescent="0.3">
      <c r="A4745" s="676">
        <f t="shared" si="135"/>
        <v>2681</v>
      </c>
      <c r="B4745" s="479" t="s">
        <v>1036</v>
      </c>
      <c r="C4745" s="480" t="s">
        <v>15</v>
      </c>
      <c r="D4745" s="481">
        <v>5.923</v>
      </c>
      <c r="E4745" s="482">
        <v>6.0679999999999996</v>
      </c>
      <c r="F4745" s="483" t="s">
        <v>16</v>
      </c>
      <c r="G4745" s="549"/>
      <c r="H4745" s="483" t="s">
        <v>1041</v>
      </c>
      <c r="I4745" s="484" t="s">
        <v>1041</v>
      </c>
      <c r="J4745" s="485"/>
      <c r="K4745" s="649" t="str">
        <f t="shared" si="136"/>
        <v>09,25</v>
      </c>
      <c r="L4745" s="483" t="s">
        <v>28</v>
      </c>
      <c r="M4745" s="483">
        <v>6047.11</v>
      </c>
      <c r="N4745" s="486">
        <v>0.41666666666666669</v>
      </c>
    </row>
    <row r="4746" spans="1:14" ht="19.5" hidden="1" thickBot="1" x14ac:dyDescent="0.3">
      <c r="A4746" s="682"/>
      <c r="B4746" s="523" t="s">
        <v>1036</v>
      </c>
      <c r="C4746" s="524" t="s">
        <v>23</v>
      </c>
      <c r="D4746" s="525">
        <v>6.2320000000000002</v>
      </c>
      <c r="E4746" s="526">
        <v>6.2750000000000004</v>
      </c>
      <c r="F4746" s="527" t="s">
        <v>16</v>
      </c>
      <c r="G4746" s="561"/>
      <c r="H4746" s="527" t="s">
        <v>1041</v>
      </c>
      <c r="I4746" s="528" t="s">
        <v>1041</v>
      </c>
      <c r="J4746" s="529"/>
      <c r="K4746" s="649" t="str">
        <f t="shared" si="136"/>
        <v>09,25</v>
      </c>
      <c r="L4746" s="527" t="s">
        <v>28</v>
      </c>
      <c r="M4746" s="527">
        <v>6267.4800000000005</v>
      </c>
      <c r="N4746" s="530">
        <v>0.41666666666666669</v>
      </c>
    </row>
    <row r="4747" spans="1:14" ht="19.5" hidden="1" thickBot="1" x14ac:dyDescent="0.3">
      <c r="A4747" s="677"/>
      <c r="B4747" s="645" t="s">
        <v>1036</v>
      </c>
      <c r="C4747" s="646" t="s">
        <v>47</v>
      </c>
      <c r="D4747" s="647">
        <v>5.4640000000000004</v>
      </c>
      <c r="E4747" s="648">
        <v>5.5960000000000001</v>
      </c>
      <c r="F4747" s="649" t="s">
        <v>16</v>
      </c>
      <c r="G4747" s="650"/>
      <c r="H4747" s="649" t="s">
        <v>1041</v>
      </c>
      <c r="I4747" s="651" t="s">
        <v>1041</v>
      </c>
      <c r="J4747" s="652"/>
      <c r="K4747" s="649" t="str">
        <f t="shared" si="136"/>
        <v>09,25</v>
      </c>
      <c r="L4747" s="649" t="s">
        <v>28</v>
      </c>
      <c r="M4747" s="649">
        <v>5566.2</v>
      </c>
      <c r="N4747" s="653">
        <v>0.41666666666666669</v>
      </c>
    </row>
    <row r="4748" spans="1:14" ht="19.5" hidden="1" thickBot="1" x14ac:dyDescent="0.3">
      <c r="A4748" s="678">
        <f t="shared" si="135"/>
        <v>2682</v>
      </c>
      <c r="B4748" s="531" t="s">
        <v>1036</v>
      </c>
      <c r="C4748" s="532" t="s">
        <v>23</v>
      </c>
      <c r="D4748" s="533">
        <v>7.6029999999999998</v>
      </c>
      <c r="E4748" s="534">
        <v>7.7610000000000001</v>
      </c>
      <c r="F4748" s="535" t="s">
        <v>16</v>
      </c>
      <c r="G4748" s="536"/>
      <c r="H4748" s="535" t="s">
        <v>1041</v>
      </c>
      <c r="I4748" s="537" t="s">
        <v>1041</v>
      </c>
      <c r="J4748" s="538"/>
      <c r="K4748" s="649" t="str">
        <f t="shared" si="136"/>
        <v>09,25</v>
      </c>
      <c r="L4748" s="535" t="s">
        <v>28</v>
      </c>
      <c r="M4748" s="535">
        <v>7706.4999999999991</v>
      </c>
      <c r="N4748" s="539">
        <v>0.45833333333333331</v>
      </c>
    </row>
    <row r="4749" spans="1:14" ht="19.5" hidden="1" thickBot="1" x14ac:dyDescent="0.3">
      <c r="A4749" s="683"/>
      <c r="B4749" s="563" t="s">
        <v>1036</v>
      </c>
      <c r="C4749" s="564" t="s">
        <v>24</v>
      </c>
      <c r="D4749" s="565">
        <v>3.51</v>
      </c>
      <c r="E4749" s="566">
        <f>3.619+0.032</f>
        <v>3.6510000000000002</v>
      </c>
      <c r="F4749" s="567" t="s">
        <v>16</v>
      </c>
      <c r="G4749" s="568"/>
      <c r="H4749" s="567" t="s">
        <v>1041</v>
      </c>
      <c r="I4749" s="569" t="s">
        <v>1041</v>
      </c>
      <c r="J4749" s="570" t="s">
        <v>986</v>
      </c>
      <c r="K4749" s="649" t="str">
        <f t="shared" si="136"/>
        <v>09,25</v>
      </c>
      <c r="L4749" s="567" t="s">
        <v>28</v>
      </c>
      <c r="M4749" s="567">
        <v>3647.5000000000005</v>
      </c>
      <c r="N4749" s="571">
        <v>0.45833333333333331</v>
      </c>
    </row>
    <row r="4750" spans="1:14" ht="19.5" hidden="1" thickBot="1" x14ac:dyDescent="0.3">
      <c r="A4750" s="679"/>
      <c r="B4750" s="636" t="s">
        <v>1036</v>
      </c>
      <c r="C4750" s="637" t="s">
        <v>25</v>
      </c>
      <c r="D4750" s="638">
        <v>6.53</v>
      </c>
      <c r="E4750" s="639">
        <v>6.5789999999999997</v>
      </c>
      <c r="F4750" s="640" t="s">
        <v>16</v>
      </c>
      <c r="G4750" s="641"/>
      <c r="H4750" s="640" t="s">
        <v>1041</v>
      </c>
      <c r="I4750" s="642" t="s">
        <v>1041</v>
      </c>
      <c r="J4750" s="643"/>
      <c r="K4750" s="649" t="str">
        <f t="shared" si="136"/>
        <v>09,25</v>
      </c>
      <c r="L4750" s="640" t="s">
        <v>28</v>
      </c>
      <c r="M4750" s="640">
        <v>6564.9599999999991</v>
      </c>
      <c r="N4750" s="644">
        <v>0.45833333333333331</v>
      </c>
    </row>
    <row r="4751" spans="1:14" ht="27.75" hidden="1" customHeight="1" thickBot="1" x14ac:dyDescent="0.3">
      <c r="A4751" s="676">
        <f t="shared" si="135"/>
        <v>2683</v>
      </c>
      <c r="B4751" s="479" t="s">
        <v>1036</v>
      </c>
      <c r="C4751" s="480" t="s">
        <v>15</v>
      </c>
      <c r="D4751" s="481">
        <v>4.91</v>
      </c>
      <c r="E4751" s="482">
        <v>4.859</v>
      </c>
      <c r="F4751" s="483" t="s">
        <v>30</v>
      </c>
      <c r="G4751" s="680" t="s">
        <v>1043</v>
      </c>
      <c r="H4751" s="483" t="s">
        <v>1041</v>
      </c>
      <c r="I4751" s="484" t="s">
        <v>1041</v>
      </c>
      <c r="J4751" s="485"/>
      <c r="K4751" s="649" t="str">
        <f t="shared" si="136"/>
        <v>09,25</v>
      </c>
      <c r="L4751" s="483" t="s">
        <v>28</v>
      </c>
      <c r="M4751" s="483">
        <v>4910.04</v>
      </c>
      <c r="N4751" s="486">
        <v>0.41666666666666669</v>
      </c>
    </row>
    <row r="4752" spans="1:14" ht="27.75" hidden="1" customHeight="1" thickBot="1" x14ac:dyDescent="0.3">
      <c r="A4752" s="677"/>
      <c r="B4752" s="645" t="s">
        <v>1036</v>
      </c>
      <c r="C4752" s="646" t="s">
        <v>23</v>
      </c>
      <c r="D4752" s="647">
        <v>5.3170000000000002</v>
      </c>
      <c r="E4752" s="648">
        <v>5.0650000000000004</v>
      </c>
      <c r="F4752" s="649" t="s">
        <v>30</v>
      </c>
      <c r="G4752" s="681"/>
      <c r="H4752" s="649" t="s">
        <v>1041</v>
      </c>
      <c r="I4752" s="651" t="s">
        <v>1041</v>
      </c>
      <c r="J4752" s="652"/>
      <c r="K4752" s="649" t="str">
        <f t="shared" si="136"/>
        <v>09,25</v>
      </c>
      <c r="L4752" s="649" t="s">
        <v>28</v>
      </c>
      <c r="M4752" s="649">
        <v>5317.079999999999</v>
      </c>
      <c r="N4752" s="653">
        <v>0.41666666666666669</v>
      </c>
    </row>
    <row r="4753" spans="1:14" ht="19.5" hidden="1" thickBot="1" x14ac:dyDescent="0.3">
      <c r="A4753" s="503">
        <f t="shared" si="135"/>
        <v>2684</v>
      </c>
      <c r="B4753" s="504" t="s">
        <v>1036</v>
      </c>
      <c r="C4753" s="505" t="s">
        <v>24</v>
      </c>
      <c r="D4753" s="506">
        <v>11.814</v>
      </c>
      <c r="E4753" s="507">
        <v>10.050000000000001</v>
      </c>
      <c r="F4753" s="508" t="s">
        <v>30</v>
      </c>
      <c r="G4753" s="509"/>
      <c r="H4753" s="508" t="s">
        <v>1041</v>
      </c>
      <c r="I4753" s="510" t="s">
        <v>1042</v>
      </c>
      <c r="J4753" s="511"/>
      <c r="K4753" s="649" t="str">
        <f t="shared" si="136"/>
        <v>09,25</v>
      </c>
      <c r="L4753" s="508" t="s">
        <v>28</v>
      </c>
      <c r="M4753" s="508">
        <v>11814.839999999998</v>
      </c>
      <c r="N4753" s="512">
        <v>0.45833333333333331</v>
      </c>
    </row>
    <row r="4754" spans="1:14" ht="19.5" hidden="1" thickBot="1" x14ac:dyDescent="0.3">
      <c r="A4754" s="676">
        <f t="shared" si="135"/>
        <v>2685</v>
      </c>
      <c r="B4754" s="479" t="s">
        <v>1036</v>
      </c>
      <c r="C4754" s="480" t="s">
        <v>47</v>
      </c>
      <c r="D4754" s="481">
        <v>8.6050000000000004</v>
      </c>
      <c r="E4754" s="482">
        <v>7.8419999999999996</v>
      </c>
      <c r="F4754" s="483" t="s">
        <v>30</v>
      </c>
      <c r="G4754" s="549"/>
      <c r="H4754" s="483" t="s">
        <v>1041</v>
      </c>
      <c r="I4754" s="484" t="s">
        <v>1042</v>
      </c>
      <c r="J4754" s="485"/>
      <c r="K4754" s="649" t="str">
        <f t="shared" si="136"/>
        <v>09,25</v>
      </c>
      <c r="L4754" s="483" t="s">
        <v>28</v>
      </c>
      <c r="M4754" s="483">
        <v>8605.1200000000008</v>
      </c>
      <c r="N4754" s="486">
        <v>0.5</v>
      </c>
    </row>
    <row r="4755" spans="1:14" ht="19.5" hidden="1" thickBot="1" x14ac:dyDescent="0.3">
      <c r="A4755" s="677"/>
      <c r="B4755" s="645" t="s">
        <v>1036</v>
      </c>
      <c r="C4755" s="646" t="s">
        <v>24</v>
      </c>
      <c r="D4755" s="647">
        <v>3.2160000000000002</v>
      </c>
      <c r="E4755" s="648">
        <v>3.2160000000000002</v>
      </c>
      <c r="F4755" s="649" t="s">
        <v>30</v>
      </c>
      <c r="G4755" s="650"/>
      <c r="H4755" s="649" t="s">
        <v>1041</v>
      </c>
      <c r="I4755" s="651" t="s">
        <v>1042</v>
      </c>
      <c r="J4755" s="652"/>
      <c r="K4755" s="649" t="str">
        <f t="shared" si="136"/>
        <v>09,25</v>
      </c>
      <c r="L4755" s="649" t="s">
        <v>28</v>
      </c>
      <c r="M4755" s="649">
        <v>3216</v>
      </c>
      <c r="N4755" s="653">
        <v>0.5</v>
      </c>
    </row>
    <row r="4756" spans="1:14" ht="19.5" hidden="1" thickBot="1" x14ac:dyDescent="0.3">
      <c r="A4756" s="678">
        <f t="shared" si="135"/>
        <v>2686</v>
      </c>
      <c r="B4756" s="531" t="s">
        <v>1036</v>
      </c>
      <c r="C4756" s="532" t="s">
        <v>587</v>
      </c>
      <c r="D4756" s="533">
        <v>7.3220000000000001</v>
      </c>
      <c r="E4756" s="534">
        <v>7.3220000000000001</v>
      </c>
      <c r="F4756" s="535" t="s">
        <v>30</v>
      </c>
      <c r="G4756" s="536" t="s">
        <v>23</v>
      </c>
      <c r="H4756" s="535" t="s">
        <v>1041</v>
      </c>
      <c r="I4756" s="537" t="s">
        <v>1042</v>
      </c>
      <c r="J4756" s="538"/>
      <c r="K4756" s="535" t="str">
        <f t="shared" si="136"/>
        <v>09,25</v>
      </c>
      <c r="L4756" s="535" t="s">
        <v>28</v>
      </c>
      <c r="M4756" s="535">
        <v>7322.8000000000011</v>
      </c>
      <c r="N4756" s="539">
        <v>0.54166666666666663</v>
      </c>
    </row>
    <row r="4757" spans="1:14" ht="19.5" hidden="1" thickBot="1" x14ac:dyDescent="0.3">
      <c r="A4757" s="683"/>
      <c r="B4757" s="590" t="s">
        <v>1036</v>
      </c>
      <c r="C4757" s="591" t="s">
        <v>587</v>
      </c>
      <c r="D4757" s="592">
        <v>5.7069999999999999</v>
      </c>
      <c r="E4757" s="593">
        <v>5.556</v>
      </c>
      <c r="F4757" s="594" t="s">
        <v>30</v>
      </c>
      <c r="G4757" s="595" t="s">
        <v>47</v>
      </c>
      <c r="H4757" s="594" t="s">
        <v>1041</v>
      </c>
      <c r="I4757" s="596" t="s">
        <v>1042</v>
      </c>
      <c r="J4757" s="597"/>
      <c r="K4757" s="594" t="str">
        <f t="shared" si="136"/>
        <v>09,25</v>
      </c>
      <c r="L4757" s="594" t="s">
        <v>28</v>
      </c>
      <c r="M4757" s="594">
        <v>5707.2000000000007</v>
      </c>
      <c r="N4757" s="598">
        <v>0.54166666666666663</v>
      </c>
    </row>
    <row r="4758" spans="1:14" ht="19.5" hidden="1" thickBot="1" x14ac:dyDescent="0.3">
      <c r="A4758" s="513">
        <f t="shared" si="135"/>
        <v>2687</v>
      </c>
      <c r="B4758" s="514" t="s">
        <v>1042</v>
      </c>
      <c r="C4758" s="515" t="s">
        <v>44</v>
      </c>
      <c r="D4758" s="516">
        <v>17.736000000000001</v>
      </c>
      <c r="E4758" s="517">
        <v>17.873999999999999</v>
      </c>
      <c r="F4758" s="518" t="s">
        <v>16</v>
      </c>
      <c r="G4758" s="519" t="s">
        <v>1045</v>
      </c>
      <c r="H4758" s="518" t="s">
        <v>1046</v>
      </c>
      <c r="I4758" s="520" t="s">
        <v>1046</v>
      </c>
      <c r="J4758" s="521"/>
      <c r="K4758" s="518" t="str">
        <f t="shared" si="136"/>
        <v>09,25</v>
      </c>
      <c r="L4758" s="518" t="s">
        <v>266</v>
      </c>
      <c r="M4758" s="518">
        <v>17823.300000000003</v>
      </c>
      <c r="N4758" s="522">
        <v>0.375</v>
      </c>
    </row>
    <row r="4759" spans="1:14" ht="19.5" hidden="1" thickBot="1" x14ac:dyDescent="0.3">
      <c r="A4759" s="503">
        <f t="shared" si="135"/>
        <v>2688</v>
      </c>
      <c r="B4759" s="504" t="s">
        <v>1042</v>
      </c>
      <c r="C4759" s="505" t="s">
        <v>32</v>
      </c>
      <c r="D4759" s="506">
        <v>17.885999999999999</v>
      </c>
      <c r="E4759" s="507">
        <v>18.058</v>
      </c>
      <c r="F4759" s="508" t="s">
        <v>16</v>
      </c>
      <c r="G4759" s="509"/>
      <c r="H4759" s="508" t="s">
        <v>1046</v>
      </c>
      <c r="I4759" s="510" t="s">
        <v>1046</v>
      </c>
      <c r="J4759" s="511"/>
      <c r="K4759" s="508" t="str">
        <f t="shared" si="136"/>
        <v>09,25</v>
      </c>
      <c r="L4759" s="508" t="s">
        <v>266</v>
      </c>
      <c r="M4759" s="508">
        <v>18005.179999999997</v>
      </c>
      <c r="N4759" s="512">
        <v>0.41666666666666669</v>
      </c>
    </row>
    <row r="4760" spans="1:14" ht="19.5" hidden="1" thickBot="1" x14ac:dyDescent="0.3">
      <c r="A4760" s="513">
        <f t="shared" si="135"/>
        <v>2689</v>
      </c>
      <c r="B4760" s="514" t="s">
        <v>1042</v>
      </c>
      <c r="C4760" s="515" t="s">
        <v>32</v>
      </c>
      <c r="D4760" s="516">
        <v>17.896000000000001</v>
      </c>
      <c r="E4760" s="517">
        <v>18.073</v>
      </c>
      <c r="F4760" s="518" t="s">
        <v>16</v>
      </c>
      <c r="G4760" s="519"/>
      <c r="H4760" s="518" t="s">
        <v>1046</v>
      </c>
      <c r="I4760" s="520" t="s">
        <v>1048</v>
      </c>
      <c r="J4760" s="521"/>
      <c r="K4760" s="518" t="str">
        <f t="shared" si="136"/>
        <v>09,25</v>
      </c>
      <c r="L4760" s="518" t="s">
        <v>266</v>
      </c>
      <c r="M4760" s="518">
        <v>18016.400000000001</v>
      </c>
      <c r="N4760" s="522">
        <v>0.45833333333333331</v>
      </c>
    </row>
    <row r="4761" spans="1:14" ht="19.5" hidden="1" thickBot="1" x14ac:dyDescent="0.3">
      <c r="A4761" s="678">
        <f t="shared" ref="A4761:A4824" si="137">MAX(A4745:A4760)+1</f>
        <v>2690</v>
      </c>
      <c r="B4761" s="531" t="s">
        <v>1042</v>
      </c>
      <c r="C4761" s="532" t="s">
        <v>42</v>
      </c>
      <c r="D4761" s="533">
        <v>1.75</v>
      </c>
      <c r="E4761" s="534">
        <v>1.8120000000000001</v>
      </c>
      <c r="F4761" s="535" t="s">
        <v>16</v>
      </c>
      <c r="G4761" s="536"/>
      <c r="H4761" s="535" t="s">
        <v>1046</v>
      </c>
      <c r="I4761" s="537" t="s">
        <v>1048</v>
      </c>
      <c r="J4761" s="538"/>
      <c r="K4761" s="535" t="str">
        <f t="shared" si="136"/>
        <v>09,25</v>
      </c>
      <c r="L4761" s="535" t="s">
        <v>266</v>
      </c>
      <c r="M4761" s="535">
        <v>1797.1000000000001</v>
      </c>
      <c r="N4761" s="539">
        <v>0.5</v>
      </c>
    </row>
    <row r="4762" spans="1:14" ht="19.5" hidden="1" thickBot="1" x14ac:dyDescent="0.3">
      <c r="A4762" s="683"/>
      <c r="B4762" s="563" t="s">
        <v>1042</v>
      </c>
      <c r="C4762" s="564" t="s">
        <v>41</v>
      </c>
      <c r="D4762" s="565">
        <v>5.23</v>
      </c>
      <c r="E4762" s="566">
        <v>5.3360000000000003</v>
      </c>
      <c r="F4762" s="567" t="s">
        <v>16</v>
      </c>
      <c r="G4762" s="568"/>
      <c r="H4762" s="567" t="s">
        <v>1046</v>
      </c>
      <c r="I4762" s="569" t="s">
        <v>1048</v>
      </c>
      <c r="J4762" s="570"/>
      <c r="K4762" s="567" t="str">
        <f t="shared" si="136"/>
        <v>09,25</v>
      </c>
      <c r="L4762" s="567" t="s">
        <v>266</v>
      </c>
      <c r="M4762" s="567">
        <v>5328.119999999999</v>
      </c>
      <c r="N4762" s="571">
        <v>0.5</v>
      </c>
    </row>
    <row r="4763" spans="1:14" ht="19.5" hidden="1" thickBot="1" x14ac:dyDescent="0.3">
      <c r="A4763" s="683"/>
      <c r="B4763" s="563" t="s">
        <v>1042</v>
      </c>
      <c r="C4763" s="564" t="s">
        <v>811</v>
      </c>
      <c r="D4763" s="565">
        <v>8.7240000000000002</v>
      </c>
      <c r="E4763" s="566">
        <v>8.9350000000000005</v>
      </c>
      <c r="F4763" s="567" t="s">
        <v>16</v>
      </c>
      <c r="G4763" s="568"/>
      <c r="H4763" s="567" t="s">
        <v>1046</v>
      </c>
      <c r="I4763" s="569" t="s">
        <v>1048</v>
      </c>
      <c r="J4763" s="570"/>
      <c r="K4763" s="567" t="str">
        <f t="shared" si="136"/>
        <v>09,25</v>
      </c>
      <c r="L4763" s="567" t="s">
        <v>266</v>
      </c>
      <c r="M4763" s="567">
        <v>8908.2499999999982</v>
      </c>
      <c r="N4763" s="571">
        <v>0.5</v>
      </c>
    </row>
    <row r="4764" spans="1:14" ht="19.5" hidden="1" thickBot="1" x14ac:dyDescent="0.3">
      <c r="A4764" s="679"/>
      <c r="B4764" s="636" t="s">
        <v>1042</v>
      </c>
      <c r="C4764" s="637" t="s">
        <v>873</v>
      </c>
      <c r="D4764" s="638">
        <v>1.256</v>
      </c>
      <c r="E4764" s="639">
        <v>1.3120000000000001</v>
      </c>
      <c r="F4764" s="640" t="s">
        <v>16</v>
      </c>
      <c r="G4764" s="641"/>
      <c r="H4764" s="640" t="s">
        <v>1046</v>
      </c>
      <c r="I4764" s="642" t="s">
        <v>1048</v>
      </c>
      <c r="J4764" s="643"/>
      <c r="K4764" s="640" t="str">
        <f t="shared" si="136"/>
        <v>09,25</v>
      </c>
      <c r="L4764" s="640" t="s">
        <v>266</v>
      </c>
      <c r="M4764" s="640">
        <v>1303.02</v>
      </c>
      <c r="N4764" s="644">
        <v>0.5</v>
      </c>
    </row>
    <row r="4765" spans="1:14" ht="19.5" hidden="1" thickBot="1" x14ac:dyDescent="0.3">
      <c r="A4765" s="676">
        <f t="shared" si="137"/>
        <v>2691</v>
      </c>
      <c r="B4765" s="479" t="s">
        <v>1042</v>
      </c>
      <c r="C4765" s="480" t="s">
        <v>39</v>
      </c>
      <c r="D4765" s="481">
        <v>3.98</v>
      </c>
      <c r="E4765" s="482">
        <v>4.0119999999999996</v>
      </c>
      <c r="F4765" s="483" t="s">
        <v>16</v>
      </c>
      <c r="G4765" s="680" t="s">
        <v>467</v>
      </c>
      <c r="H4765" s="483" t="s">
        <v>1046</v>
      </c>
      <c r="I4765" s="484" t="s">
        <v>1046</v>
      </c>
      <c r="J4765" s="485"/>
      <c r="K4765" s="483" t="str">
        <f t="shared" si="136"/>
        <v>09,25</v>
      </c>
      <c r="L4765" s="483" t="s">
        <v>266</v>
      </c>
      <c r="M4765" s="483">
        <v>4001.92</v>
      </c>
      <c r="N4765" s="486">
        <v>0.54166666666666663</v>
      </c>
    </row>
    <row r="4766" spans="1:14" ht="19.5" hidden="1" thickBot="1" x14ac:dyDescent="0.3">
      <c r="A4766" s="682"/>
      <c r="B4766" s="495" t="s">
        <v>1042</v>
      </c>
      <c r="C4766" s="496" t="s">
        <v>50</v>
      </c>
      <c r="D4766" s="497">
        <v>3.1840000000000002</v>
      </c>
      <c r="E4766" s="498">
        <v>3.3170000000000002</v>
      </c>
      <c r="F4766" s="499" t="s">
        <v>16</v>
      </c>
      <c r="G4766" s="684"/>
      <c r="H4766" s="499" t="s">
        <v>1046</v>
      </c>
      <c r="I4766" s="500" t="s">
        <v>1046</v>
      </c>
      <c r="J4766" s="501"/>
      <c r="K4766" s="499" t="str">
        <f t="shared" si="136"/>
        <v>09,25</v>
      </c>
      <c r="L4766" s="499" t="s">
        <v>266</v>
      </c>
      <c r="M4766" s="499">
        <v>3299.4</v>
      </c>
      <c r="N4766" s="502">
        <v>0.54166666666666663</v>
      </c>
    </row>
    <row r="4767" spans="1:14" ht="19.5" hidden="1" thickBot="1" x14ac:dyDescent="0.3">
      <c r="A4767" s="678">
        <f t="shared" si="137"/>
        <v>2692</v>
      </c>
      <c r="B4767" s="531" t="s">
        <v>1047</v>
      </c>
      <c r="C4767" s="532" t="s">
        <v>26</v>
      </c>
      <c r="D4767" s="533">
        <v>11.488</v>
      </c>
      <c r="E4767" s="534">
        <v>11.695</v>
      </c>
      <c r="F4767" s="535" t="s">
        <v>16</v>
      </c>
      <c r="G4767" s="536"/>
      <c r="H4767" s="535" t="s">
        <v>1048</v>
      </c>
      <c r="I4767" s="537" t="s">
        <v>1048</v>
      </c>
      <c r="J4767" s="538"/>
      <c r="K4767" s="535" t="str">
        <f t="shared" si="136"/>
        <v>09,25</v>
      </c>
      <c r="L4767" s="535" t="s">
        <v>265</v>
      </c>
      <c r="M4767" s="535">
        <v>11660.760000000002</v>
      </c>
      <c r="N4767" s="539">
        <v>0.375</v>
      </c>
    </row>
    <row r="4768" spans="1:14" ht="19.5" hidden="1" thickBot="1" x14ac:dyDescent="0.3">
      <c r="A4768" s="679"/>
      <c r="B4768" s="636" t="s">
        <v>1047</v>
      </c>
      <c r="C4768" s="637" t="s">
        <v>26</v>
      </c>
      <c r="D4768" s="638">
        <v>5.9240000000000004</v>
      </c>
      <c r="E4768" s="639">
        <v>5.9249999999999998</v>
      </c>
      <c r="F4768" s="640" t="s">
        <v>16</v>
      </c>
      <c r="G4768" s="641" t="s">
        <v>496</v>
      </c>
      <c r="H4768" s="640" t="s">
        <v>1048</v>
      </c>
      <c r="I4768" s="642" t="s">
        <v>1048</v>
      </c>
      <c r="J4768" s="643"/>
      <c r="K4768" s="640" t="str">
        <f t="shared" si="136"/>
        <v>09,25</v>
      </c>
      <c r="L4768" s="640" t="s">
        <v>265</v>
      </c>
      <c r="M4768" s="640">
        <v>5924.3700000000008</v>
      </c>
      <c r="N4768" s="644">
        <v>0.375</v>
      </c>
    </row>
    <row r="4769" spans="1:14" ht="19.5" hidden="1" thickBot="1" x14ac:dyDescent="0.3">
      <c r="A4769" s="513">
        <f t="shared" si="137"/>
        <v>2693</v>
      </c>
      <c r="B4769" s="514" t="s">
        <v>1047</v>
      </c>
      <c r="C4769" s="515" t="s">
        <v>26</v>
      </c>
      <c r="D4769" s="516">
        <v>17.488</v>
      </c>
      <c r="E4769" s="517">
        <v>17.68</v>
      </c>
      <c r="F4769" s="518" t="s">
        <v>16</v>
      </c>
      <c r="G4769" s="519"/>
      <c r="H4769" s="518" t="s">
        <v>1049</v>
      </c>
      <c r="I4769" s="520" t="s">
        <v>1049</v>
      </c>
      <c r="J4769" s="521"/>
      <c r="K4769" s="518" t="str">
        <f t="shared" si="136"/>
        <v>09,25</v>
      </c>
      <c r="L4769" s="518" t="s">
        <v>265</v>
      </c>
      <c r="M4769" s="518">
        <v>17630.919999999998</v>
      </c>
      <c r="N4769" s="522">
        <v>0.375</v>
      </c>
    </row>
    <row r="4770" spans="1:14" ht="19.5" hidden="1" thickBot="1" x14ac:dyDescent="0.3">
      <c r="A4770" s="678">
        <f t="shared" si="137"/>
        <v>2694</v>
      </c>
      <c r="B4770" s="531" t="s">
        <v>1047</v>
      </c>
      <c r="C4770" s="532" t="s">
        <v>839</v>
      </c>
      <c r="D4770" s="533">
        <v>1.327</v>
      </c>
      <c r="E4770" s="534">
        <v>1.389</v>
      </c>
      <c r="F4770" s="535" t="s">
        <v>16</v>
      </c>
      <c r="G4770" s="536"/>
      <c r="H4770" s="535" t="s">
        <v>1049</v>
      </c>
      <c r="I4770" s="537" t="s">
        <v>1049</v>
      </c>
      <c r="J4770" s="538"/>
      <c r="K4770" s="535" t="str">
        <f t="shared" si="136"/>
        <v>09,25</v>
      </c>
      <c r="L4770" s="535" t="s">
        <v>28</v>
      </c>
      <c r="M4770" s="535">
        <v>1389.0000000000002</v>
      </c>
      <c r="N4770" s="539">
        <v>0.41666666666666669</v>
      </c>
    </row>
    <row r="4771" spans="1:14" ht="19.5" hidden="1" thickBot="1" x14ac:dyDescent="0.3">
      <c r="A4771" s="679"/>
      <c r="B4771" s="636" t="s">
        <v>1047</v>
      </c>
      <c r="C4771" s="637" t="s">
        <v>23</v>
      </c>
      <c r="D4771" s="638">
        <v>15.704000000000001</v>
      </c>
      <c r="E4771" s="639">
        <v>15.871</v>
      </c>
      <c r="F4771" s="640" t="s">
        <v>16</v>
      </c>
      <c r="G4771" s="641"/>
      <c r="H4771" s="640" t="s">
        <v>1049</v>
      </c>
      <c r="I4771" s="642" t="s">
        <v>1049</v>
      </c>
      <c r="J4771" s="643"/>
      <c r="K4771" s="640" t="str">
        <f t="shared" si="136"/>
        <v>09,25</v>
      </c>
      <c r="L4771" s="640" t="s">
        <v>28</v>
      </c>
      <c r="M4771" s="640">
        <v>15837.669999999998</v>
      </c>
      <c r="N4771" s="644">
        <v>0.41666666666666669</v>
      </c>
    </row>
    <row r="4772" spans="1:14" ht="19.5" hidden="1" thickBot="1" x14ac:dyDescent="0.3">
      <c r="A4772" s="676">
        <f t="shared" si="137"/>
        <v>2695</v>
      </c>
      <c r="B4772" s="479" t="s">
        <v>1047</v>
      </c>
      <c r="C4772" s="480" t="s">
        <v>47</v>
      </c>
      <c r="D4772" s="481">
        <v>5.8</v>
      </c>
      <c r="E4772" s="482">
        <v>5.8650000000000002</v>
      </c>
      <c r="F4772" s="483" t="s">
        <v>16</v>
      </c>
      <c r="G4772" s="549"/>
      <c r="H4772" s="483" t="s">
        <v>1049</v>
      </c>
      <c r="I4772" s="484" t="s">
        <v>1049</v>
      </c>
      <c r="J4772" s="485"/>
      <c r="K4772" s="483" t="str">
        <f t="shared" si="136"/>
        <v>09,25</v>
      </c>
      <c r="L4772" s="483" t="s">
        <v>28</v>
      </c>
      <c r="M4772" s="483">
        <v>5844.2400000000007</v>
      </c>
      <c r="N4772" s="486">
        <v>0.45833333333333331</v>
      </c>
    </row>
    <row r="4773" spans="1:14" ht="19.5" hidden="1" thickBot="1" x14ac:dyDescent="0.3">
      <c r="A4773" s="677"/>
      <c r="B4773" s="645" t="s">
        <v>1047</v>
      </c>
      <c r="C4773" s="646" t="s">
        <v>21</v>
      </c>
      <c r="D4773" s="647">
        <v>11.454000000000001</v>
      </c>
      <c r="E4773" s="648">
        <v>11.587999999999999</v>
      </c>
      <c r="F4773" s="649" t="s">
        <v>16</v>
      </c>
      <c r="G4773" s="650"/>
      <c r="H4773" s="649" t="s">
        <v>1049</v>
      </c>
      <c r="I4773" s="651" t="s">
        <v>1049</v>
      </c>
      <c r="J4773" s="652"/>
      <c r="K4773" s="649" t="str">
        <f t="shared" si="136"/>
        <v>09,25</v>
      </c>
      <c r="L4773" s="649" t="s">
        <v>28</v>
      </c>
      <c r="M4773" s="649">
        <v>11535.18</v>
      </c>
      <c r="N4773" s="653">
        <v>0.45833333333333331</v>
      </c>
    </row>
    <row r="4774" spans="1:14" ht="19.5" hidden="1" thickBot="1" x14ac:dyDescent="0.3">
      <c r="A4774" s="678">
        <f t="shared" si="137"/>
        <v>2696</v>
      </c>
      <c r="B4774" s="531" t="s">
        <v>1047</v>
      </c>
      <c r="C4774" s="532" t="s">
        <v>23</v>
      </c>
      <c r="D4774" s="533">
        <v>10.039999999999999</v>
      </c>
      <c r="E4774" s="534">
        <v>10.084</v>
      </c>
      <c r="F4774" s="535" t="s">
        <v>16</v>
      </c>
      <c r="G4774" s="536"/>
      <c r="H4774" s="535" t="s">
        <v>1049</v>
      </c>
      <c r="I4774" s="537" t="s">
        <v>1049</v>
      </c>
      <c r="J4774" s="538"/>
      <c r="K4774" s="535" t="str">
        <f t="shared" si="136"/>
        <v>09,25</v>
      </c>
      <c r="L4774" s="535" t="s">
        <v>28</v>
      </c>
      <c r="M4774" s="535">
        <v>10078.86</v>
      </c>
      <c r="N4774" s="539">
        <v>0.5</v>
      </c>
    </row>
    <row r="4775" spans="1:14" ht="19.5" hidden="1" thickBot="1" x14ac:dyDescent="0.3">
      <c r="A4775" s="679"/>
      <c r="B4775" s="636" t="s">
        <v>1047</v>
      </c>
      <c r="C4775" s="637" t="s">
        <v>24</v>
      </c>
      <c r="D4775" s="638">
        <v>7.0410000000000004</v>
      </c>
      <c r="E4775" s="639">
        <v>7.2110000000000003</v>
      </c>
      <c r="F4775" s="640" t="s">
        <v>16</v>
      </c>
      <c r="G4775" s="641"/>
      <c r="H4775" s="640" t="s">
        <v>1049</v>
      </c>
      <c r="I4775" s="642" t="s">
        <v>1049</v>
      </c>
      <c r="J4775" s="643"/>
      <c r="K4775" s="640" t="str">
        <f t="shared" si="136"/>
        <v>09,25</v>
      </c>
      <c r="L4775" s="640" t="s">
        <v>28</v>
      </c>
      <c r="M4775" s="640">
        <v>7207.4999999999991</v>
      </c>
      <c r="N4775" s="644">
        <v>0.5</v>
      </c>
    </row>
    <row r="4776" spans="1:14" ht="28.5" hidden="1" customHeight="1" x14ac:dyDescent="0.25">
      <c r="A4776" s="676">
        <f t="shared" si="137"/>
        <v>2697</v>
      </c>
      <c r="B4776" s="479" t="s">
        <v>1047</v>
      </c>
      <c r="C4776" s="480" t="s">
        <v>15</v>
      </c>
      <c r="D4776" s="481">
        <v>2.2959999999999998</v>
      </c>
      <c r="E4776" s="482">
        <v>2.4140000000000001</v>
      </c>
      <c r="F4776" s="483" t="s">
        <v>16</v>
      </c>
      <c r="G4776" s="680" t="s">
        <v>1050</v>
      </c>
      <c r="H4776" s="483" t="s">
        <v>1049</v>
      </c>
      <c r="I4776" s="484" t="s">
        <v>1049</v>
      </c>
      <c r="J4776" s="485"/>
      <c r="K4776" s="483" t="str">
        <f t="shared" si="136"/>
        <v>09,25</v>
      </c>
      <c r="L4776" s="483" t="s">
        <v>28</v>
      </c>
      <c r="M4776" s="483">
        <v>2403.7799999999997</v>
      </c>
      <c r="N4776" s="486">
        <v>0.54166666666666663</v>
      </c>
    </row>
    <row r="4777" spans="1:14" ht="28.5" hidden="1" customHeight="1" thickBot="1" x14ac:dyDescent="0.3">
      <c r="A4777" s="677"/>
      <c r="B4777" s="645" t="s">
        <v>1047</v>
      </c>
      <c r="C4777" s="646" t="s">
        <v>47</v>
      </c>
      <c r="D4777" s="647">
        <v>10.798</v>
      </c>
      <c r="E4777" s="648">
        <v>11.026</v>
      </c>
      <c r="F4777" s="649" t="s">
        <v>16</v>
      </c>
      <c r="G4777" s="681"/>
      <c r="H4777" s="649" t="s">
        <v>1049</v>
      </c>
      <c r="I4777" s="651" t="s">
        <v>1049</v>
      </c>
      <c r="J4777" s="652"/>
      <c r="K4777" s="649" t="str">
        <f t="shared" si="136"/>
        <v>09,25</v>
      </c>
      <c r="L4777" s="649" t="s">
        <v>28</v>
      </c>
      <c r="M4777" s="649">
        <v>10963.33</v>
      </c>
      <c r="N4777" s="653">
        <v>0.54166666666666663</v>
      </c>
    </row>
    <row r="4778" spans="1:14" ht="19.5" hidden="1" thickBot="1" x14ac:dyDescent="0.3">
      <c r="A4778" s="503">
        <f t="shared" si="137"/>
        <v>2698</v>
      </c>
      <c r="B4778" s="504" t="s">
        <v>1047</v>
      </c>
      <c r="C4778" s="505" t="s">
        <v>26</v>
      </c>
      <c r="D4778" s="506">
        <v>12.125999999999999</v>
      </c>
      <c r="E4778" s="507">
        <v>12.125999999999999</v>
      </c>
      <c r="F4778" s="508" t="s">
        <v>30</v>
      </c>
      <c r="G4778" s="509"/>
      <c r="H4778" s="508" t="s">
        <v>1048</v>
      </c>
      <c r="I4778" s="510" t="s">
        <v>1048</v>
      </c>
      <c r="J4778" s="511"/>
      <c r="K4778" s="508" t="str">
        <f t="shared" si="136"/>
        <v>09,25</v>
      </c>
      <c r="L4778" s="508" t="s">
        <v>265</v>
      </c>
      <c r="M4778" s="508">
        <v>12126.04</v>
      </c>
      <c r="N4778" s="512">
        <v>0.375</v>
      </c>
    </row>
    <row r="4779" spans="1:14" ht="19.5" hidden="1" thickBot="1" x14ac:dyDescent="0.3">
      <c r="A4779" s="513">
        <f t="shared" si="137"/>
        <v>2699</v>
      </c>
      <c r="B4779" s="514" t="s">
        <v>1047</v>
      </c>
      <c r="C4779" s="515" t="s">
        <v>811</v>
      </c>
      <c r="D4779" s="516">
        <v>9.7409999999999997</v>
      </c>
      <c r="E4779" s="517">
        <v>9.7409999999999997</v>
      </c>
      <c r="F4779" s="518" t="s">
        <v>30</v>
      </c>
      <c r="G4779" s="519"/>
      <c r="H4779" s="518" t="s">
        <v>1048</v>
      </c>
      <c r="I4779" s="520" t="s">
        <v>1048</v>
      </c>
      <c r="J4779" s="521"/>
      <c r="K4779" s="518" t="str">
        <f t="shared" si="136"/>
        <v>09,25</v>
      </c>
      <c r="L4779" s="518" t="s">
        <v>266</v>
      </c>
      <c r="M4779" s="518">
        <v>9741.2000000000007</v>
      </c>
      <c r="N4779" s="522">
        <v>0.41666666666666669</v>
      </c>
    </row>
    <row r="4780" spans="1:14" ht="19.5" hidden="1" thickBot="1" x14ac:dyDescent="0.3">
      <c r="A4780" s="503">
        <f t="shared" si="137"/>
        <v>2700</v>
      </c>
      <c r="B4780" s="504" t="s">
        <v>1046</v>
      </c>
      <c r="C4780" s="505" t="s">
        <v>26</v>
      </c>
      <c r="D4780" s="506">
        <v>17.306000000000001</v>
      </c>
      <c r="E4780" s="507">
        <v>17.52</v>
      </c>
      <c r="F4780" s="508" t="s">
        <v>16</v>
      </c>
      <c r="G4780" s="509"/>
      <c r="H4780" s="508" t="s">
        <v>1051</v>
      </c>
      <c r="I4780" s="510" t="s">
        <v>1051</v>
      </c>
      <c r="J4780" s="511"/>
      <c r="K4780" s="508" t="str">
        <f t="shared" si="136"/>
        <v>09,25</v>
      </c>
      <c r="L4780" s="508" t="s">
        <v>265</v>
      </c>
      <c r="M4780" s="508">
        <v>17470.25</v>
      </c>
      <c r="N4780" s="512">
        <v>0.375</v>
      </c>
    </row>
    <row r="4781" spans="1:14" ht="19.5" hidden="1" thickBot="1" x14ac:dyDescent="0.3">
      <c r="A4781" s="572">
        <f t="shared" si="137"/>
        <v>2701</v>
      </c>
      <c r="B4781" s="573" t="s">
        <v>1046</v>
      </c>
      <c r="C4781" s="574" t="s">
        <v>26</v>
      </c>
      <c r="D4781" s="575">
        <v>12.584</v>
      </c>
      <c r="E4781" s="576">
        <v>12.584</v>
      </c>
      <c r="F4781" s="577" t="s">
        <v>30</v>
      </c>
      <c r="G4781" s="578"/>
      <c r="H4781" s="577" t="s">
        <v>1051</v>
      </c>
      <c r="I4781" s="579" t="s">
        <v>1051</v>
      </c>
      <c r="J4781" s="580"/>
      <c r="K4781" s="577" t="str">
        <f t="shared" si="136"/>
        <v>09,25</v>
      </c>
      <c r="L4781" s="577" t="s">
        <v>265</v>
      </c>
      <c r="M4781" s="577">
        <v>12584.960000000001</v>
      </c>
      <c r="N4781" s="581">
        <v>0.375</v>
      </c>
    </row>
    <row r="4782" spans="1:14" ht="19.5" hidden="1" thickBot="1" x14ac:dyDescent="0.3">
      <c r="A4782" s="503">
        <f t="shared" si="137"/>
        <v>2702</v>
      </c>
      <c r="B4782" s="504" t="s">
        <v>1048</v>
      </c>
      <c r="C4782" s="505" t="s">
        <v>587</v>
      </c>
      <c r="D4782" s="506">
        <v>9.1839999999999993</v>
      </c>
      <c r="E4782" s="507">
        <f>8.781+0.403</f>
        <v>9.1840000000000011</v>
      </c>
      <c r="F4782" s="508" t="s">
        <v>30</v>
      </c>
      <c r="G4782" s="509" t="s">
        <v>23</v>
      </c>
      <c r="H4782" s="508" t="s">
        <v>1051</v>
      </c>
      <c r="I4782" s="510" t="s">
        <v>1051</v>
      </c>
      <c r="J4782" s="511" t="s">
        <v>986</v>
      </c>
      <c r="K4782" s="508" t="str">
        <f t="shared" si="136"/>
        <v>09,25</v>
      </c>
      <c r="L4782" s="508" t="s">
        <v>28</v>
      </c>
      <c r="M4782" s="508">
        <v>9184.7999999999993</v>
      </c>
      <c r="N4782" s="512">
        <v>0.41666666666666669</v>
      </c>
    </row>
    <row r="4783" spans="1:14" ht="19.5" hidden="1" thickBot="1" x14ac:dyDescent="0.3">
      <c r="A4783" s="513">
        <f t="shared" si="137"/>
        <v>2703</v>
      </c>
      <c r="B4783" s="514" t="s">
        <v>1048</v>
      </c>
      <c r="C4783" s="515" t="s">
        <v>32</v>
      </c>
      <c r="D4783" s="516">
        <v>17.96</v>
      </c>
      <c r="E4783" s="517">
        <v>17.963999999999999</v>
      </c>
      <c r="F4783" s="518" t="s">
        <v>16</v>
      </c>
      <c r="G4783" s="519"/>
      <c r="H4783" s="518" t="s">
        <v>1051</v>
      </c>
      <c r="I4783" s="520" t="s">
        <v>1051</v>
      </c>
      <c r="J4783" s="521"/>
      <c r="K4783" s="518" t="str">
        <f t="shared" si="136"/>
        <v>09,25</v>
      </c>
      <c r="L4783" s="518" t="s">
        <v>266</v>
      </c>
      <c r="M4783" s="518">
        <v>17970</v>
      </c>
      <c r="N4783" s="522">
        <v>0.41666666666666669</v>
      </c>
    </row>
    <row r="4784" spans="1:14" ht="19.5" hidden="1" thickBot="1" x14ac:dyDescent="0.3">
      <c r="A4784" s="503">
        <f t="shared" si="137"/>
        <v>2704</v>
      </c>
      <c r="B4784" s="504" t="s">
        <v>1048</v>
      </c>
      <c r="C4784" s="505" t="s">
        <v>26</v>
      </c>
      <c r="D4784" s="506">
        <v>17.367000000000001</v>
      </c>
      <c r="E4784" s="507">
        <v>17.579999999999998</v>
      </c>
      <c r="F4784" s="508" t="s">
        <v>16</v>
      </c>
      <c r="G4784" s="509"/>
      <c r="H4784" s="508" t="s">
        <v>1052</v>
      </c>
      <c r="I4784" s="510" t="s">
        <v>1052</v>
      </c>
      <c r="J4784" s="511"/>
      <c r="K4784" s="508" t="str">
        <f t="shared" si="136"/>
        <v>09,25</v>
      </c>
      <c r="L4784" s="508" t="s">
        <v>265</v>
      </c>
      <c r="M4784" s="508">
        <v>17536.719999999998</v>
      </c>
      <c r="N4784" s="512">
        <v>0.375</v>
      </c>
    </row>
    <row r="4785" spans="1:14" ht="19.5" hidden="1" thickBot="1" x14ac:dyDescent="0.3">
      <c r="A4785" s="676">
        <f t="shared" si="137"/>
        <v>2705</v>
      </c>
      <c r="B4785" s="479" t="s">
        <v>1048</v>
      </c>
      <c r="C4785" s="480" t="s">
        <v>15</v>
      </c>
      <c r="D4785" s="481">
        <v>2.323</v>
      </c>
      <c r="E4785" s="482">
        <v>2.423</v>
      </c>
      <c r="F4785" s="483" t="s">
        <v>16</v>
      </c>
      <c r="G4785" s="549"/>
      <c r="H4785" s="483" t="s">
        <v>1052</v>
      </c>
      <c r="I4785" s="484" t="s">
        <v>1052</v>
      </c>
      <c r="J4785" s="485"/>
      <c r="K4785" s="483" t="str">
        <f t="shared" si="136"/>
        <v>09,25</v>
      </c>
      <c r="L4785" s="483" t="s">
        <v>28</v>
      </c>
      <c r="M4785" s="483">
        <v>2418.5099999999998</v>
      </c>
      <c r="N4785" s="486">
        <v>0.41666666666666669</v>
      </c>
    </row>
    <row r="4786" spans="1:14" ht="19.5" hidden="1" thickBot="1" x14ac:dyDescent="0.3">
      <c r="A4786" s="682"/>
      <c r="B4786" s="523" t="s">
        <v>1048</v>
      </c>
      <c r="C4786" s="524" t="s">
        <v>23</v>
      </c>
      <c r="D4786" s="525">
        <v>9.0519999999999996</v>
      </c>
      <c r="E4786" s="526">
        <v>9.2219999999999995</v>
      </c>
      <c r="F4786" s="527" t="s">
        <v>16</v>
      </c>
      <c r="G4786" s="561"/>
      <c r="H4786" s="527" t="s">
        <v>1052</v>
      </c>
      <c r="I4786" s="528" t="s">
        <v>1052</v>
      </c>
      <c r="J4786" s="529"/>
      <c r="K4786" s="527" t="str">
        <f t="shared" si="136"/>
        <v>09,25</v>
      </c>
      <c r="L4786" s="527" t="s">
        <v>28</v>
      </c>
      <c r="M4786" s="527">
        <v>9171.0899999999983</v>
      </c>
      <c r="N4786" s="530">
        <v>0.41666666666666669</v>
      </c>
    </row>
    <row r="4787" spans="1:14" ht="19.5" hidden="1" thickBot="1" x14ac:dyDescent="0.3">
      <c r="A4787" s="677"/>
      <c r="B4787" s="645" t="s">
        <v>1048</v>
      </c>
      <c r="C4787" s="646" t="s">
        <v>25</v>
      </c>
      <c r="D4787" s="647">
        <v>6.0129999999999999</v>
      </c>
      <c r="E4787" s="648">
        <v>6.05</v>
      </c>
      <c r="F4787" s="649" t="s">
        <v>16</v>
      </c>
      <c r="G4787" s="650"/>
      <c r="H4787" s="649" t="s">
        <v>1052</v>
      </c>
      <c r="I4787" s="651" t="s">
        <v>1052</v>
      </c>
      <c r="J4787" s="652"/>
      <c r="K4787" s="649" t="str">
        <f t="shared" si="136"/>
        <v>09,25</v>
      </c>
      <c r="L4787" s="649" t="s">
        <v>28</v>
      </c>
      <c r="M4787" s="649">
        <v>6041.7</v>
      </c>
      <c r="N4787" s="653">
        <v>0.41666666666666669</v>
      </c>
    </row>
    <row r="4788" spans="1:14" ht="19.5" hidden="1" thickBot="1" x14ac:dyDescent="0.3">
      <c r="A4788" s="678">
        <f t="shared" si="137"/>
        <v>2706</v>
      </c>
      <c r="B4788" s="531" t="s">
        <v>1048</v>
      </c>
      <c r="C4788" s="532" t="s">
        <v>913</v>
      </c>
      <c r="D4788" s="533">
        <v>4.03</v>
      </c>
      <c r="E4788" s="534">
        <v>3.9609999999999999</v>
      </c>
      <c r="F4788" s="535" t="s">
        <v>16</v>
      </c>
      <c r="G4788" s="536"/>
      <c r="H4788" s="535" t="s">
        <v>1052</v>
      </c>
      <c r="I4788" s="537" t="s">
        <v>1052</v>
      </c>
      <c r="J4788" s="538"/>
      <c r="K4788" s="535" t="str">
        <f t="shared" si="136"/>
        <v>09,25</v>
      </c>
      <c r="L4788" s="535" t="s">
        <v>266</v>
      </c>
      <c r="M4788" s="535">
        <v>4051.7200000000003</v>
      </c>
      <c r="N4788" s="539">
        <v>0.45833333333333331</v>
      </c>
    </row>
    <row r="4789" spans="1:14" ht="19.5" hidden="1" thickBot="1" x14ac:dyDescent="0.3">
      <c r="A4789" s="683"/>
      <c r="B4789" s="563" t="s">
        <v>1048</v>
      </c>
      <c r="C4789" s="564" t="s">
        <v>47</v>
      </c>
      <c r="D4789" s="565">
        <v>10.211</v>
      </c>
      <c r="E4789" s="566">
        <v>10.388</v>
      </c>
      <c r="F4789" s="567" t="s">
        <v>16</v>
      </c>
      <c r="G4789" s="568"/>
      <c r="H4789" s="567" t="s">
        <v>1052</v>
      </c>
      <c r="I4789" s="569" t="s">
        <v>1052</v>
      </c>
      <c r="J4789" s="570"/>
      <c r="K4789" s="567" t="str">
        <f t="shared" si="136"/>
        <v>09,25</v>
      </c>
      <c r="L4789" s="567" t="s">
        <v>28</v>
      </c>
      <c r="M4789" s="567">
        <v>10361.009999999998</v>
      </c>
      <c r="N4789" s="571">
        <v>0.45833333333333331</v>
      </c>
    </row>
    <row r="4790" spans="1:14" ht="19.5" hidden="1" thickBot="1" x14ac:dyDescent="0.3">
      <c r="A4790" s="679"/>
      <c r="B4790" s="636" t="s">
        <v>1048</v>
      </c>
      <c r="C4790" s="637" t="s">
        <v>24</v>
      </c>
      <c r="D4790" s="638">
        <v>3.01</v>
      </c>
      <c r="E4790" s="639">
        <v>3.1190000000000002</v>
      </c>
      <c r="F4790" s="640" t="s">
        <v>16</v>
      </c>
      <c r="G4790" s="641"/>
      <c r="H4790" s="640" t="s">
        <v>1052</v>
      </c>
      <c r="I4790" s="642" t="s">
        <v>1052</v>
      </c>
      <c r="J4790" s="643"/>
      <c r="K4790" s="640" t="str">
        <f t="shared" si="136"/>
        <v>09,25</v>
      </c>
      <c r="L4790" s="640" t="s">
        <v>28</v>
      </c>
      <c r="M4790" s="640">
        <v>3105.2200000000003</v>
      </c>
      <c r="N4790" s="644">
        <v>0.45833333333333331</v>
      </c>
    </row>
    <row r="4791" spans="1:14" ht="60" hidden="1" customHeight="1" thickBot="1" x14ac:dyDescent="0.3">
      <c r="A4791" s="513">
        <f t="shared" si="137"/>
        <v>2707</v>
      </c>
      <c r="B4791" s="514" t="s">
        <v>1048</v>
      </c>
      <c r="C4791" s="515" t="s">
        <v>47</v>
      </c>
      <c r="D4791" s="516">
        <v>8.5470000000000006</v>
      </c>
      <c r="E4791" s="517">
        <v>8.5470000000000006</v>
      </c>
      <c r="F4791" s="518" t="s">
        <v>30</v>
      </c>
      <c r="G4791" s="675" t="s">
        <v>1053</v>
      </c>
      <c r="H4791" s="518" t="s">
        <v>1052</v>
      </c>
      <c r="I4791" s="520" t="s">
        <v>1055</v>
      </c>
      <c r="J4791" s="521"/>
      <c r="K4791" s="518" t="str">
        <f t="shared" si="136"/>
        <v>09,25</v>
      </c>
      <c r="L4791" s="518" t="s">
        <v>28</v>
      </c>
      <c r="M4791" s="518">
        <v>8547.84</v>
      </c>
      <c r="N4791" s="522">
        <v>0.375</v>
      </c>
    </row>
    <row r="4792" spans="1:14" ht="33" hidden="1" customHeight="1" x14ac:dyDescent="0.25">
      <c r="A4792" s="678">
        <f t="shared" si="137"/>
        <v>2708</v>
      </c>
      <c r="B4792" s="531" t="s">
        <v>1048</v>
      </c>
      <c r="C4792" s="532" t="s">
        <v>15</v>
      </c>
      <c r="D4792" s="533">
        <v>7.0590000000000002</v>
      </c>
      <c r="E4792" s="534">
        <v>7.0590000000000002</v>
      </c>
      <c r="F4792" s="535" t="s">
        <v>30</v>
      </c>
      <c r="G4792" s="685" t="s">
        <v>1054</v>
      </c>
      <c r="H4792" s="535" t="s">
        <v>1052</v>
      </c>
      <c r="I4792" s="537" t="s">
        <v>1055</v>
      </c>
      <c r="J4792" s="538"/>
      <c r="K4792" s="535" t="str">
        <f t="shared" si="136"/>
        <v>09,25</v>
      </c>
      <c r="L4792" s="535" t="s">
        <v>28</v>
      </c>
      <c r="M4792" s="535">
        <v>7059.88</v>
      </c>
      <c r="N4792" s="539">
        <v>0.41666666666666669</v>
      </c>
    </row>
    <row r="4793" spans="1:14" ht="33" hidden="1" customHeight="1" thickBot="1" x14ac:dyDescent="0.3">
      <c r="A4793" s="679"/>
      <c r="B4793" s="636" t="s">
        <v>1048</v>
      </c>
      <c r="C4793" s="637" t="s">
        <v>23</v>
      </c>
      <c r="D4793" s="638">
        <v>3.64</v>
      </c>
      <c r="E4793" s="639">
        <v>3.64</v>
      </c>
      <c r="F4793" s="640" t="s">
        <v>30</v>
      </c>
      <c r="G4793" s="686"/>
      <c r="H4793" s="640" t="s">
        <v>1052</v>
      </c>
      <c r="I4793" s="642" t="s">
        <v>1055</v>
      </c>
      <c r="J4793" s="643"/>
      <c r="K4793" s="640" t="str">
        <f t="shared" si="136"/>
        <v>09,25</v>
      </c>
      <c r="L4793" s="640" t="s">
        <v>28</v>
      </c>
      <c r="M4793" s="640">
        <v>3640.8</v>
      </c>
      <c r="N4793" s="644">
        <v>0.41666666666666669</v>
      </c>
    </row>
    <row r="4794" spans="1:14" ht="19.5" hidden="1" thickBot="1" x14ac:dyDescent="0.3">
      <c r="A4794" s="676">
        <f t="shared" si="137"/>
        <v>2709</v>
      </c>
      <c r="B4794" s="479" t="s">
        <v>1048</v>
      </c>
      <c r="C4794" s="480" t="s">
        <v>587</v>
      </c>
      <c r="D4794" s="481">
        <v>6.6440000000000001</v>
      </c>
      <c r="E4794" s="482">
        <v>6.6440000000000001</v>
      </c>
      <c r="F4794" s="483" t="s">
        <v>30</v>
      </c>
      <c r="G4794" s="549" t="s">
        <v>23</v>
      </c>
      <c r="H4794" s="483" t="s">
        <v>1052</v>
      </c>
      <c r="I4794" s="484" t="s">
        <v>1055</v>
      </c>
      <c r="J4794" s="485"/>
      <c r="K4794" s="483" t="str">
        <f t="shared" si="136"/>
        <v>09,25</v>
      </c>
      <c r="L4794" s="483" t="s">
        <v>28</v>
      </c>
      <c r="M4794" s="483">
        <v>6644</v>
      </c>
      <c r="N4794" s="486">
        <v>0.45833333333333331</v>
      </c>
    </row>
    <row r="4795" spans="1:14" ht="19.5" hidden="1" thickBot="1" x14ac:dyDescent="0.3">
      <c r="A4795" s="677"/>
      <c r="B4795" s="645" t="s">
        <v>1048</v>
      </c>
      <c r="C4795" s="646" t="s">
        <v>24</v>
      </c>
      <c r="D4795" s="647">
        <v>5.9489999999999998</v>
      </c>
      <c r="E4795" s="648">
        <v>5.9489999999999998</v>
      </c>
      <c r="F4795" s="649" t="s">
        <v>30</v>
      </c>
      <c r="G4795" s="650"/>
      <c r="H4795" s="649" t="s">
        <v>1052</v>
      </c>
      <c r="I4795" s="651" t="s">
        <v>1055</v>
      </c>
      <c r="J4795" s="652"/>
      <c r="K4795" s="649" t="str">
        <f t="shared" si="136"/>
        <v>09,25</v>
      </c>
      <c r="L4795" s="649" t="s">
        <v>28</v>
      </c>
      <c r="M4795" s="649">
        <v>5949.04</v>
      </c>
      <c r="N4795" s="653">
        <v>0.45833333333333331</v>
      </c>
    </row>
    <row r="4796" spans="1:14" ht="19.5" hidden="1" thickBot="1" x14ac:dyDescent="0.3">
      <c r="A4796" s="503">
        <f t="shared" si="137"/>
        <v>2710</v>
      </c>
      <c r="B4796" s="504" t="s">
        <v>1048</v>
      </c>
      <c r="C4796" s="505" t="s">
        <v>26</v>
      </c>
      <c r="D4796" s="506">
        <v>17.366</v>
      </c>
      <c r="E4796" s="507">
        <f>17.55+0.035</f>
        <v>17.585000000000001</v>
      </c>
      <c r="F4796" s="508" t="s">
        <v>16</v>
      </c>
      <c r="G4796" s="509"/>
      <c r="H4796" s="508" t="s">
        <v>1055</v>
      </c>
      <c r="I4796" s="510" t="s">
        <v>1055</v>
      </c>
      <c r="J4796" s="511" t="s">
        <v>986</v>
      </c>
      <c r="K4796" s="508" t="str">
        <f t="shared" si="136"/>
        <v>09,25</v>
      </c>
      <c r="L4796" s="508" t="s">
        <v>265</v>
      </c>
      <c r="M4796" s="508">
        <v>17544.96</v>
      </c>
      <c r="N4796" s="512">
        <v>0.375</v>
      </c>
    </row>
    <row r="4797" spans="1:14" ht="19.5" hidden="1" thickBot="1" x14ac:dyDescent="0.3">
      <c r="A4797" s="572">
        <f t="shared" si="137"/>
        <v>2711</v>
      </c>
      <c r="B4797" s="573" t="s">
        <v>1048</v>
      </c>
      <c r="C4797" s="574" t="s">
        <v>480</v>
      </c>
      <c r="D4797" s="575">
        <v>14.352</v>
      </c>
      <c r="E4797" s="576">
        <v>14.518000000000001</v>
      </c>
      <c r="F4797" s="577" t="s">
        <v>16</v>
      </c>
      <c r="G4797" s="578"/>
      <c r="H4797" s="577" t="s">
        <v>1052</v>
      </c>
      <c r="I4797" s="579" t="s">
        <v>1055</v>
      </c>
      <c r="J4797" s="580"/>
      <c r="K4797" s="577" t="str">
        <f t="shared" si="136"/>
        <v>09,25</v>
      </c>
      <c r="L4797" s="577" t="s">
        <v>266</v>
      </c>
      <c r="M4797" s="577">
        <v>14443.2</v>
      </c>
      <c r="N4797" s="581">
        <v>0.5</v>
      </c>
    </row>
    <row r="4798" spans="1:14" ht="19.5" hidden="1" thickBot="1" x14ac:dyDescent="0.3">
      <c r="A4798" s="503">
        <f t="shared" si="137"/>
        <v>2712</v>
      </c>
      <c r="B4798" s="504" t="s">
        <v>1052</v>
      </c>
      <c r="C4798" s="505" t="s">
        <v>848</v>
      </c>
      <c r="D4798" s="506">
        <v>17.794</v>
      </c>
      <c r="E4798" s="507">
        <v>17.89</v>
      </c>
      <c r="F4798" s="508" t="s">
        <v>16</v>
      </c>
      <c r="G4798" s="509"/>
      <c r="H4798" s="508" t="s">
        <v>1056</v>
      </c>
      <c r="I4798" s="510" t="s">
        <v>1056</v>
      </c>
      <c r="J4798" s="511"/>
      <c r="K4798" s="508" t="str">
        <f t="shared" si="136"/>
        <v>09,25</v>
      </c>
      <c r="L4798" s="508" t="s">
        <v>266</v>
      </c>
      <c r="M4798" s="508">
        <v>17858.82</v>
      </c>
      <c r="N4798" s="512">
        <v>0.41666666666666669</v>
      </c>
    </row>
    <row r="4799" spans="1:14" ht="19.5" hidden="1" thickBot="1" x14ac:dyDescent="0.3">
      <c r="A4799" s="676">
        <f t="shared" si="137"/>
        <v>2713</v>
      </c>
      <c r="B4799" s="479" t="s">
        <v>1052</v>
      </c>
      <c r="C4799" s="480" t="s">
        <v>55</v>
      </c>
      <c r="D4799" s="481">
        <v>9.8420000000000005</v>
      </c>
      <c r="E4799" s="482">
        <v>10.009</v>
      </c>
      <c r="F4799" s="483" t="s">
        <v>16</v>
      </c>
      <c r="G4799" s="549" t="s">
        <v>844</v>
      </c>
      <c r="H4799" s="483" t="s">
        <v>1056</v>
      </c>
      <c r="I4799" s="484" t="s">
        <v>1056</v>
      </c>
      <c r="J4799" s="485"/>
      <c r="K4799" s="483" t="str">
        <f t="shared" si="136"/>
        <v>09,25</v>
      </c>
      <c r="L4799" s="483" t="s">
        <v>266</v>
      </c>
      <c r="M4799" s="483">
        <v>9976.52</v>
      </c>
      <c r="N4799" s="486">
        <v>0.5</v>
      </c>
    </row>
    <row r="4800" spans="1:14" ht="19.5" hidden="1" thickBot="1" x14ac:dyDescent="0.3">
      <c r="A4800" s="682"/>
      <c r="B4800" s="495" t="s">
        <v>1052</v>
      </c>
      <c r="C4800" s="496" t="s">
        <v>55</v>
      </c>
      <c r="D4800" s="497">
        <v>3.01</v>
      </c>
      <c r="E4800" s="498">
        <v>3.093</v>
      </c>
      <c r="F4800" s="499" t="s">
        <v>16</v>
      </c>
      <c r="G4800" s="562" t="s">
        <v>845</v>
      </c>
      <c r="H4800" s="499" t="s">
        <v>1056</v>
      </c>
      <c r="I4800" s="500" t="s">
        <v>1056</v>
      </c>
      <c r="J4800" s="501"/>
      <c r="K4800" s="499" t="str">
        <f t="shared" si="136"/>
        <v>09,25</v>
      </c>
      <c r="L4800" s="499" t="s">
        <v>266</v>
      </c>
      <c r="M4800" s="499">
        <v>3072.1000000000004</v>
      </c>
      <c r="N4800" s="502">
        <v>0.5</v>
      </c>
    </row>
    <row r="4801" spans="1:14" ht="38.25" hidden="1" thickBot="1" x14ac:dyDescent="0.3">
      <c r="A4801" s="503">
        <f t="shared" si="137"/>
        <v>2714</v>
      </c>
      <c r="B4801" s="504" t="s">
        <v>1055</v>
      </c>
      <c r="C4801" s="505" t="s">
        <v>44</v>
      </c>
      <c r="D4801" s="506">
        <v>14.667999999999999</v>
      </c>
      <c r="E4801" s="507">
        <v>14.834</v>
      </c>
      <c r="F4801" s="508" t="s">
        <v>16</v>
      </c>
      <c r="G4801" s="509" t="s">
        <v>1033</v>
      </c>
      <c r="H4801" s="508" t="s">
        <v>1057</v>
      </c>
      <c r="I4801" s="510" t="s">
        <v>1057</v>
      </c>
      <c r="J4801" s="511"/>
      <c r="K4801" s="508" t="str">
        <f t="shared" si="136"/>
        <v>09,25</v>
      </c>
      <c r="L4801" s="508" t="s">
        <v>266</v>
      </c>
      <c r="M4801" s="508">
        <v>14779.380000000001</v>
      </c>
      <c r="N4801" s="512">
        <v>0.375</v>
      </c>
    </row>
    <row r="4802" spans="1:14" ht="38.25" hidden="1" thickBot="1" x14ac:dyDescent="0.3">
      <c r="A4802" s="513">
        <f t="shared" si="137"/>
        <v>2715</v>
      </c>
      <c r="B4802" s="514" t="s">
        <v>1055</v>
      </c>
      <c r="C4802" s="515" t="s">
        <v>44</v>
      </c>
      <c r="D4802" s="516">
        <v>15</v>
      </c>
      <c r="E4802" s="517">
        <v>15.018000000000001</v>
      </c>
      <c r="F4802" s="518" t="s">
        <v>16</v>
      </c>
      <c r="G4802" s="519" t="s">
        <v>407</v>
      </c>
      <c r="H4802" s="518" t="s">
        <v>1057</v>
      </c>
      <c r="I4802" s="520" t="s">
        <v>1057</v>
      </c>
      <c r="J4802" s="521"/>
      <c r="K4802" s="518" t="str">
        <f t="shared" si="136"/>
        <v>09,25</v>
      </c>
      <c r="L4802" s="518" t="s">
        <v>266</v>
      </c>
      <c r="M4802" s="518">
        <v>15027.720000000001</v>
      </c>
      <c r="N4802" s="522">
        <v>0.39583333333333331</v>
      </c>
    </row>
    <row r="4803" spans="1:14" ht="19.5" hidden="1" thickBot="1" x14ac:dyDescent="0.3">
      <c r="A4803" s="503">
        <f t="shared" si="137"/>
        <v>2716</v>
      </c>
      <c r="B4803" s="504" t="s">
        <v>1055</v>
      </c>
      <c r="C4803" s="505" t="s">
        <v>32</v>
      </c>
      <c r="D4803" s="506">
        <v>18.149000000000001</v>
      </c>
      <c r="E4803" s="507">
        <v>18.309999999999999</v>
      </c>
      <c r="F4803" s="508" t="s">
        <v>16</v>
      </c>
      <c r="G4803" s="509"/>
      <c r="H4803" s="508" t="s">
        <v>1057</v>
      </c>
      <c r="I4803" s="510" t="s">
        <v>1057</v>
      </c>
      <c r="J4803" s="511"/>
      <c r="K4803" s="508" t="str">
        <f t="shared" si="136"/>
        <v>09,25</v>
      </c>
      <c r="L4803" s="508" t="s">
        <v>266</v>
      </c>
      <c r="M4803" s="508">
        <v>18265.919999999998</v>
      </c>
      <c r="N4803" s="512">
        <v>0.41666666666666669</v>
      </c>
    </row>
    <row r="4804" spans="1:14" ht="19.5" hidden="1" thickBot="1" x14ac:dyDescent="0.3">
      <c r="A4804" s="513">
        <f t="shared" si="137"/>
        <v>2717</v>
      </c>
      <c r="B4804" s="514" t="s">
        <v>1055</v>
      </c>
      <c r="C4804" s="515" t="s">
        <v>32</v>
      </c>
      <c r="D4804" s="516">
        <v>18.010999999999999</v>
      </c>
      <c r="E4804" s="517">
        <v>18.13</v>
      </c>
      <c r="F4804" s="518" t="s">
        <v>16</v>
      </c>
      <c r="G4804" s="519"/>
      <c r="H4804" s="518" t="s">
        <v>1057</v>
      </c>
      <c r="I4804" s="520" t="s">
        <v>1057</v>
      </c>
      <c r="J4804" s="521"/>
      <c r="K4804" s="518" t="str">
        <f t="shared" si="136"/>
        <v>09,25</v>
      </c>
      <c r="L4804" s="518" t="s">
        <v>266</v>
      </c>
      <c r="M4804" s="518">
        <v>18099.2</v>
      </c>
      <c r="N4804" s="522">
        <v>0.45833333333333331</v>
      </c>
    </row>
    <row r="4805" spans="1:14" ht="19.5" hidden="1" thickBot="1" x14ac:dyDescent="0.3">
      <c r="A4805" s="503">
        <f t="shared" si="137"/>
        <v>2718</v>
      </c>
      <c r="B4805" s="504" t="s">
        <v>1055</v>
      </c>
      <c r="C4805" s="505" t="s">
        <v>32</v>
      </c>
      <c r="D4805" s="506">
        <v>18.079999999999998</v>
      </c>
      <c r="E4805" s="507">
        <v>18.099</v>
      </c>
      <c r="F4805" s="508" t="s">
        <v>16</v>
      </c>
      <c r="G4805" s="509"/>
      <c r="H4805" s="508" t="s">
        <v>1057</v>
      </c>
      <c r="I4805" s="510" t="s">
        <v>1057</v>
      </c>
      <c r="J4805" s="511"/>
      <c r="K4805" s="508" t="str">
        <f t="shared" si="136"/>
        <v>09,25</v>
      </c>
      <c r="L4805" s="508" t="s">
        <v>266</v>
      </c>
      <c r="M4805" s="508">
        <v>18101.399999999998</v>
      </c>
      <c r="N4805" s="512">
        <v>0.5</v>
      </c>
    </row>
    <row r="4806" spans="1:14" ht="19.5" hidden="1" thickBot="1" x14ac:dyDescent="0.3">
      <c r="A4806" s="676">
        <f t="shared" si="137"/>
        <v>2719</v>
      </c>
      <c r="B4806" s="479" t="s">
        <v>1055</v>
      </c>
      <c r="C4806" s="480" t="s">
        <v>42</v>
      </c>
      <c r="D4806" s="481">
        <v>0.54700000000000004</v>
      </c>
      <c r="E4806" s="482">
        <v>0.59899999999999998</v>
      </c>
      <c r="F4806" s="483" t="s">
        <v>16</v>
      </c>
      <c r="G4806" s="549"/>
      <c r="H4806" s="483" t="s">
        <v>1057</v>
      </c>
      <c r="I4806" s="484" t="s">
        <v>1058</v>
      </c>
      <c r="J4806" s="485"/>
      <c r="K4806" s="483" t="str">
        <f t="shared" si="136"/>
        <v>09,25</v>
      </c>
      <c r="L4806" s="483" t="s">
        <v>266</v>
      </c>
      <c r="M4806" s="483">
        <v>594.61999999999989</v>
      </c>
      <c r="N4806" s="486">
        <v>0.54166666666666663</v>
      </c>
    </row>
    <row r="4807" spans="1:14" ht="19.5" hidden="1" thickBot="1" x14ac:dyDescent="0.3">
      <c r="A4807" s="677"/>
      <c r="B4807" s="645" t="s">
        <v>1055</v>
      </c>
      <c r="C4807" s="646" t="s">
        <v>811</v>
      </c>
      <c r="D4807" s="647">
        <v>16.492000000000001</v>
      </c>
      <c r="E4807" s="648">
        <v>16.670000000000002</v>
      </c>
      <c r="F4807" s="649" t="s">
        <v>16</v>
      </c>
      <c r="G4807" s="650"/>
      <c r="H4807" s="649" t="s">
        <v>1057</v>
      </c>
      <c r="I4807" s="651" t="s">
        <v>1058</v>
      </c>
      <c r="J4807" s="652"/>
      <c r="K4807" s="649" t="str">
        <f t="shared" si="136"/>
        <v>09,25</v>
      </c>
      <c r="L4807" s="649" t="s">
        <v>266</v>
      </c>
      <c r="M4807" s="649">
        <v>16651.39</v>
      </c>
      <c r="N4807" s="653">
        <v>0.54166666666666663</v>
      </c>
    </row>
    <row r="4808" spans="1:14" ht="19.5" hidden="1" thickBot="1" x14ac:dyDescent="0.3">
      <c r="A4808" s="678">
        <f t="shared" si="137"/>
        <v>2720</v>
      </c>
      <c r="B4808" s="531" t="s">
        <v>1055</v>
      </c>
      <c r="C4808" s="532" t="s">
        <v>39</v>
      </c>
      <c r="D4808" s="533">
        <v>7.7619999999999996</v>
      </c>
      <c r="E4808" s="534">
        <v>7.8630000000000004</v>
      </c>
      <c r="F4808" s="535" t="s">
        <v>16</v>
      </c>
      <c r="G4808" s="536"/>
      <c r="H4808" s="535" t="s">
        <v>1057</v>
      </c>
      <c r="I4808" s="537" t="s">
        <v>1058</v>
      </c>
      <c r="J4808" s="538"/>
      <c r="K4808" s="535" t="str">
        <f t="shared" si="136"/>
        <v>09,25</v>
      </c>
      <c r="L4808" s="535" t="s">
        <v>266</v>
      </c>
      <c r="M4808" s="535">
        <v>7830.2200000000012</v>
      </c>
      <c r="N4808" s="539">
        <v>0.58333333333333337</v>
      </c>
    </row>
    <row r="4809" spans="1:14" ht="19.5" hidden="1" thickBot="1" x14ac:dyDescent="0.3">
      <c r="A4809" s="683"/>
      <c r="B4809" s="563" t="s">
        <v>1055</v>
      </c>
      <c r="C4809" s="564" t="s">
        <v>41</v>
      </c>
      <c r="D4809" s="565">
        <v>3.6150000000000002</v>
      </c>
      <c r="E4809" s="566">
        <v>3.7069999999999999</v>
      </c>
      <c r="F4809" s="567" t="s">
        <v>16</v>
      </c>
      <c r="G4809" s="568"/>
      <c r="H4809" s="567" t="s">
        <v>1057</v>
      </c>
      <c r="I4809" s="569" t="s">
        <v>1058</v>
      </c>
      <c r="J4809" s="570"/>
      <c r="K4809" s="567" t="str">
        <f t="shared" si="136"/>
        <v>09,25</v>
      </c>
      <c r="L4809" s="567" t="s">
        <v>266</v>
      </c>
      <c r="M4809" s="567">
        <v>3692.7</v>
      </c>
      <c r="N4809" s="571">
        <v>0.58333333333333337</v>
      </c>
    </row>
    <row r="4810" spans="1:14" ht="19.5" hidden="1" thickBot="1" x14ac:dyDescent="0.3">
      <c r="A4810" s="683"/>
      <c r="B4810" s="563" t="s">
        <v>1055</v>
      </c>
      <c r="C4810" s="564" t="s">
        <v>981</v>
      </c>
      <c r="D4810" s="565">
        <v>5.0869999999999997</v>
      </c>
      <c r="E4810" s="566">
        <v>5.1109999999999998</v>
      </c>
      <c r="F4810" s="567" t="s">
        <v>16</v>
      </c>
      <c r="G4810" s="568"/>
      <c r="H4810" s="567" t="s">
        <v>1057</v>
      </c>
      <c r="I4810" s="569" t="s">
        <v>1058</v>
      </c>
      <c r="J4810" s="570"/>
      <c r="K4810" s="567" t="str">
        <f t="shared" si="136"/>
        <v>09,25</v>
      </c>
      <c r="L4810" s="567" t="s">
        <v>266</v>
      </c>
      <c r="M4810" s="567">
        <v>5091.66</v>
      </c>
      <c r="N4810" s="571">
        <v>0.58333333333333337</v>
      </c>
    </row>
    <row r="4811" spans="1:14" ht="19.5" hidden="1" thickBot="1" x14ac:dyDescent="0.3">
      <c r="A4811" s="683"/>
      <c r="B4811" s="590" t="s">
        <v>1055</v>
      </c>
      <c r="C4811" s="591" t="s">
        <v>32</v>
      </c>
      <c r="D4811" s="592">
        <v>1</v>
      </c>
      <c r="E4811" s="593">
        <v>1.0069999999999999</v>
      </c>
      <c r="F4811" s="594" t="s">
        <v>16</v>
      </c>
      <c r="G4811" s="595"/>
      <c r="H4811" s="594" t="s">
        <v>1057</v>
      </c>
      <c r="I4811" s="596" t="s">
        <v>1058</v>
      </c>
      <c r="J4811" s="597"/>
      <c r="K4811" s="594" t="str">
        <f t="shared" si="136"/>
        <v>09,25</v>
      </c>
      <c r="L4811" s="594" t="s">
        <v>266</v>
      </c>
      <c r="M4811" s="594">
        <v>1006.1999999999999</v>
      </c>
      <c r="N4811" s="598">
        <v>0.58333333333333337</v>
      </c>
    </row>
    <row r="4812" spans="1:14" ht="19.5" hidden="1" thickBot="1" x14ac:dyDescent="0.3">
      <c r="A4812" s="676">
        <f t="shared" si="137"/>
        <v>2721</v>
      </c>
      <c r="B4812" s="479" t="s">
        <v>1056</v>
      </c>
      <c r="C4812" s="480" t="s">
        <v>26</v>
      </c>
      <c r="D4812" s="481">
        <v>12.981</v>
      </c>
      <c r="E4812" s="482">
        <v>13.157</v>
      </c>
      <c r="F4812" s="483" t="s">
        <v>16</v>
      </c>
      <c r="G4812" s="549"/>
      <c r="H4812" s="483" t="s">
        <v>1058</v>
      </c>
      <c r="I4812" s="484" t="s">
        <v>1058</v>
      </c>
      <c r="J4812" s="485"/>
      <c r="K4812" s="483" t="str">
        <f t="shared" si="136"/>
        <v>09,25</v>
      </c>
      <c r="L4812" s="483" t="s">
        <v>265</v>
      </c>
      <c r="M4812" s="483">
        <v>13108.020000000002</v>
      </c>
      <c r="N4812" s="486">
        <v>0.375</v>
      </c>
    </row>
    <row r="4813" spans="1:14" ht="19.5" hidden="1" thickBot="1" x14ac:dyDescent="0.3">
      <c r="A4813" s="677"/>
      <c r="B4813" s="645" t="s">
        <v>1056</v>
      </c>
      <c r="C4813" s="646" t="s">
        <v>26</v>
      </c>
      <c r="D4813" s="647">
        <v>4.1139999999999999</v>
      </c>
      <c r="E4813" s="648">
        <v>4.1130000000000004</v>
      </c>
      <c r="F4813" s="649" t="s">
        <v>16</v>
      </c>
      <c r="G4813" s="650" t="s">
        <v>496</v>
      </c>
      <c r="H4813" s="649" t="s">
        <v>1058</v>
      </c>
      <c r="I4813" s="651" t="s">
        <v>1058</v>
      </c>
      <c r="J4813" s="652"/>
      <c r="K4813" s="649" t="str">
        <f t="shared" si="136"/>
        <v>09,25</v>
      </c>
      <c r="L4813" s="649" t="s">
        <v>265</v>
      </c>
      <c r="M4813" s="649">
        <v>4114.26</v>
      </c>
      <c r="N4813" s="653">
        <v>0.375</v>
      </c>
    </row>
    <row r="4814" spans="1:14" ht="19.5" hidden="1" thickBot="1" x14ac:dyDescent="0.3">
      <c r="A4814" s="503">
        <f t="shared" si="137"/>
        <v>2722</v>
      </c>
      <c r="B4814" s="504" t="s">
        <v>1056</v>
      </c>
      <c r="C4814" s="505" t="s">
        <v>848</v>
      </c>
      <c r="D4814" s="506">
        <v>18</v>
      </c>
      <c r="E4814" s="507">
        <v>18.11</v>
      </c>
      <c r="F4814" s="508" t="s">
        <v>16</v>
      </c>
      <c r="G4814" s="509"/>
      <c r="H4814" s="508" t="s">
        <v>1058</v>
      </c>
      <c r="I4814" s="510" t="s">
        <v>1058</v>
      </c>
      <c r="J4814" s="511"/>
      <c r="K4814" s="508" t="str">
        <f t="shared" si="136"/>
        <v>09,25</v>
      </c>
      <c r="L4814" s="508" t="s">
        <v>266</v>
      </c>
      <c r="M4814" s="508">
        <v>18091.980000000003</v>
      </c>
      <c r="N4814" s="512">
        <v>0.41666666666666669</v>
      </c>
    </row>
    <row r="4815" spans="1:14" ht="19.5" hidden="1" thickBot="1" x14ac:dyDescent="0.3">
      <c r="A4815" s="513">
        <f t="shared" si="137"/>
        <v>2723</v>
      </c>
      <c r="B4815" s="514" t="s">
        <v>1056</v>
      </c>
      <c r="C4815" s="515" t="s">
        <v>26</v>
      </c>
      <c r="D4815" s="516">
        <v>17.477</v>
      </c>
      <c r="E4815" s="517">
        <f>17.539+0.116</f>
        <v>17.655000000000001</v>
      </c>
      <c r="F4815" s="518" t="s">
        <v>16</v>
      </c>
      <c r="G4815" s="519"/>
      <c r="H4815" s="518" t="s">
        <v>1059</v>
      </c>
      <c r="I4815" s="520" t="s">
        <v>1059</v>
      </c>
      <c r="J4815" s="521" t="s">
        <v>986</v>
      </c>
      <c r="K4815" s="518" t="str">
        <f t="shared" si="136"/>
        <v>09,25</v>
      </c>
      <c r="L4815" s="518" t="s">
        <v>265</v>
      </c>
      <c r="M4815" s="518">
        <v>17646.160000000003</v>
      </c>
      <c r="N4815" s="522">
        <v>0.375</v>
      </c>
    </row>
    <row r="4816" spans="1:14" ht="19.5" hidden="1" thickBot="1" x14ac:dyDescent="0.3">
      <c r="A4816" s="678">
        <f t="shared" si="137"/>
        <v>2724</v>
      </c>
      <c r="B4816" s="531" t="s">
        <v>1056</v>
      </c>
      <c r="C4816" s="532" t="s">
        <v>839</v>
      </c>
      <c r="D4816" s="533">
        <v>1.673</v>
      </c>
      <c r="E4816" s="534">
        <v>1.7390000000000001</v>
      </c>
      <c r="F4816" s="535" t="s">
        <v>16</v>
      </c>
      <c r="G4816" s="536"/>
      <c r="H4816" s="535" t="s">
        <v>1059</v>
      </c>
      <c r="I4816" s="537" t="s">
        <v>1059</v>
      </c>
      <c r="J4816" s="538"/>
      <c r="K4816" s="535" t="str">
        <f t="shared" si="136"/>
        <v>09,25</v>
      </c>
      <c r="L4816" s="535" t="s">
        <v>28</v>
      </c>
      <c r="M4816" s="535">
        <v>1734.84</v>
      </c>
      <c r="N4816" s="539">
        <v>0.41666666666666669</v>
      </c>
    </row>
    <row r="4817" spans="1:14" ht="19.5" hidden="1" thickBot="1" x14ac:dyDescent="0.3">
      <c r="A4817" s="679"/>
      <c r="B4817" s="636" t="s">
        <v>1056</v>
      </c>
      <c r="C4817" s="637" t="s">
        <v>23</v>
      </c>
      <c r="D4817" s="638">
        <v>15.743</v>
      </c>
      <c r="E4817" s="639">
        <v>15.932</v>
      </c>
      <c r="F4817" s="640" t="s">
        <v>16</v>
      </c>
      <c r="G4817" s="641"/>
      <c r="H4817" s="640" t="s">
        <v>1059</v>
      </c>
      <c r="I4817" s="642" t="s">
        <v>1059</v>
      </c>
      <c r="J4817" s="643"/>
      <c r="K4817" s="640" t="str">
        <f t="shared" si="136"/>
        <v>09,25</v>
      </c>
      <c r="L4817" s="640" t="s">
        <v>28</v>
      </c>
      <c r="M4817" s="640">
        <v>15871.61</v>
      </c>
      <c r="N4817" s="644">
        <v>0.41666666666666669</v>
      </c>
    </row>
    <row r="4818" spans="1:14" ht="19.5" hidden="1" thickBot="1" x14ac:dyDescent="0.3">
      <c r="A4818" s="676">
        <f t="shared" si="137"/>
        <v>2725</v>
      </c>
      <c r="B4818" s="479" t="s">
        <v>1056</v>
      </c>
      <c r="C4818" s="480" t="s">
        <v>23</v>
      </c>
      <c r="D4818" s="481">
        <v>2.8</v>
      </c>
      <c r="E4818" s="482">
        <v>2.85</v>
      </c>
      <c r="F4818" s="483" t="s">
        <v>16</v>
      </c>
      <c r="G4818" s="549"/>
      <c r="H4818" s="483" t="s">
        <v>1059</v>
      </c>
      <c r="I4818" s="484" t="s">
        <v>1059</v>
      </c>
      <c r="J4818" s="485"/>
      <c r="K4818" s="483" t="str">
        <f t="shared" si="136"/>
        <v>09,25</v>
      </c>
      <c r="L4818" s="483" t="s">
        <v>28</v>
      </c>
      <c r="M4818" s="483">
        <v>2824.68</v>
      </c>
      <c r="N4818" s="486">
        <v>0.45833333333333331</v>
      </c>
    </row>
    <row r="4819" spans="1:14" ht="19.5" hidden="1" thickBot="1" x14ac:dyDescent="0.3">
      <c r="A4819" s="677"/>
      <c r="B4819" s="645" t="s">
        <v>1056</v>
      </c>
      <c r="C4819" s="646" t="s">
        <v>47</v>
      </c>
      <c r="D4819" s="647">
        <v>14.62</v>
      </c>
      <c r="E4819" s="648">
        <v>14.839</v>
      </c>
      <c r="F4819" s="649" t="s">
        <v>16</v>
      </c>
      <c r="G4819" s="650"/>
      <c r="H4819" s="649" t="s">
        <v>1059</v>
      </c>
      <c r="I4819" s="651" t="s">
        <v>1059</v>
      </c>
      <c r="J4819" s="652"/>
      <c r="K4819" s="649" t="str">
        <f t="shared" si="136"/>
        <v>09,25</v>
      </c>
      <c r="L4819" s="649" t="s">
        <v>28</v>
      </c>
      <c r="M4819" s="649">
        <v>14781.06</v>
      </c>
      <c r="N4819" s="653">
        <v>0.45833333333333331</v>
      </c>
    </row>
    <row r="4820" spans="1:14" ht="19.5" hidden="1" thickBot="1" x14ac:dyDescent="0.3">
      <c r="A4820" s="678">
        <f t="shared" si="137"/>
        <v>2726</v>
      </c>
      <c r="B4820" s="531" t="s">
        <v>1056</v>
      </c>
      <c r="C4820" s="532" t="s">
        <v>15</v>
      </c>
      <c r="D4820" s="533">
        <v>4.24</v>
      </c>
      <c r="E4820" s="534">
        <v>4.3490000000000002</v>
      </c>
      <c r="F4820" s="535" t="s">
        <v>16</v>
      </c>
      <c r="G4820" s="685" t="s">
        <v>1060</v>
      </c>
      <c r="H4820" s="535" t="s">
        <v>1059</v>
      </c>
      <c r="I4820" s="537" t="s">
        <v>1059</v>
      </c>
      <c r="J4820" s="538"/>
      <c r="K4820" s="535" t="str">
        <f t="shared" si="136"/>
        <v>09,25</v>
      </c>
      <c r="L4820" s="535" t="s">
        <v>28</v>
      </c>
      <c r="M4820" s="535">
        <v>4348.18</v>
      </c>
      <c r="N4820" s="539">
        <v>0.5</v>
      </c>
    </row>
    <row r="4821" spans="1:14" ht="19.5" hidden="1" thickBot="1" x14ac:dyDescent="0.3">
      <c r="A4821" s="683"/>
      <c r="B4821" s="563" t="s">
        <v>1056</v>
      </c>
      <c r="C4821" s="564" t="s">
        <v>24</v>
      </c>
      <c r="D4821" s="565">
        <v>3.1859999999999999</v>
      </c>
      <c r="E4821" s="566">
        <f>3.324+0.028</f>
        <v>3.3519999999999999</v>
      </c>
      <c r="F4821" s="567" t="s">
        <v>16</v>
      </c>
      <c r="G4821" s="687"/>
      <c r="H4821" s="567" t="s">
        <v>1059</v>
      </c>
      <c r="I4821" s="569" t="s">
        <v>1059</v>
      </c>
      <c r="J4821" s="570" t="s">
        <v>986</v>
      </c>
      <c r="K4821" s="567" t="str">
        <f t="shared" si="136"/>
        <v>09,25</v>
      </c>
      <c r="L4821" s="567" t="s">
        <v>28</v>
      </c>
      <c r="M4821" s="567">
        <v>3332.7400000000007</v>
      </c>
      <c r="N4821" s="571">
        <v>0.5</v>
      </c>
    </row>
    <row r="4822" spans="1:14" ht="19.5" hidden="1" thickBot="1" x14ac:dyDescent="0.3">
      <c r="A4822" s="679"/>
      <c r="B4822" s="636" t="s">
        <v>1056</v>
      </c>
      <c r="C4822" s="637" t="s">
        <v>21</v>
      </c>
      <c r="D4822" s="638">
        <v>6.9189999999999996</v>
      </c>
      <c r="E4822" s="639">
        <v>7.0330000000000004</v>
      </c>
      <c r="F4822" s="640" t="s">
        <v>16</v>
      </c>
      <c r="G4822" s="686"/>
      <c r="H4822" s="640" t="s">
        <v>1059</v>
      </c>
      <c r="I4822" s="642" t="s">
        <v>1059</v>
      </c>
      <c r="J4822" s="643"/>
      <c r="K4822" s="640" t="str">
        <f t="shared" si="136"/>
        <v>09,25</v>
      </c>
      <c r="L4822" s="640" t="s">
        <v>28</v>
      </c>
      <c r="M4822" s="640">
        <v>6994.6799999999994</v>
      </c>
      <c r="N4822" s="644">
        <v>0.5</v>
      </c>
    </row>
    <row r="4823" spans="1:14" ht="19.5" hidden="1" thickBot="1" x14ac:dyDescent="0.3">
      <c r="A4823" s="513">
        <f t="shared" si="137"/>
        <v>2727</v>
      </c>
      <c r="B4823" s="514" t="s">
        <v>1056</v>
      </c>
      <c r="C4823" s="515" t="s">
        <v>26</v>
      </c>
      <c r="D4823" s="516">
        <v>12.038</v>
      </c>
      <c r="E4823" s="517">
        <v>12.038</v>
      </c>
      <c r="F4823" s="518" t="s">
        <v>30</v>
      </c>
      <c r="G4823" s="519"/>
      <c r="H4823" s="518" t="s">
        <v>1058</v>
      </c>
      <c r="I4823" s="520" t="s">
        <v>1058</v>
      </c>
      <c r="J4823" s="521"/>
      <c r="K4823" s="518" t="str">
        <f t="shared" si="136"/>
        <v>09,25</v>
      </c>
      <c r="L4823" s="518" t="s">
        <v>265</v>
      </c>
      <c r="M4823" s="518">
        <v>12038.400000000001</v>
      </c>
      <c r="N4823" s="522">
        <v>0.375</v>
      </c>
    </row>
    <row r="4824" spans="1:14" ht="19.5" hidden="1" thickBot="1" x14ac:dyDescent="0.3">
      <c r="A4824" s="551">
        <f t="shared" si="137"/>
        <v>2728</v>
      </c>
      <c r="B4824" s="552" t="s">
        <v>1056</v>
      </c>
      <c r="C4824" s="553" t="s">
        <v>764</v>
      </c>
      <c r="D4824" s="554">
        <v>9.9160000000000004</v>
      </c>
      <c r="E4824" s="555">
        <v>9.9160000000000004</v>
      </c>
      <c r="F4824" s="556" t="s">
        <v>30</v>
      </c>
      <c r="G4824" s="557"/>
      <c r="H4824" s="556" t="s">
        <v>1058</v>
      </c>
      <c r="I4824" s="558" t="s">
        <v>1059</v>
      </c>
      <c r="J4824" s="559"/>
      <c r="K4824" s="556" t="str">
        <f t="shared" si="136"/>
        <v>09,25</v>
      </c>
      <c r="L4824" s="556" t="s">
        <v>28</v>
      </c>
      <c r="M4824" s="556">
        <v>9916.8000000000011</v>
      </c>
      <c r="N4824" s="560">
        <v>0.5</v>
      </c>
    </row>
    <row r="4825" spans="1:14" ht="19.5" hidden="1" thickBot="1" x14ac:dyDescent="0.3">
      <c r="A4825" s="676">
        <f t="shared" ref="A4825:A4887" si="138">MAX(A4809:A4824)+1</f>
        <v>2729</v>
      </c>
      <c r="B4825" s="479" t="s">
        <v>1057</v>
      </c>
      <c r="C4825" s="480" t="s">
        <v>587</v>
      </c>
      <c r="D4825" s="481">
        <v>15.914999999999999</v>
      </c>
      <c r="E4825" s="482">
        <v>15.972</v>
      </c>
      <c r="F4825" s="483" t="s">
        <v>16</v>
      </c>
      <c r="G4825" s="549" t="s">
        <v>47</v>
      </c>
      <c r="H4825" s="483" t="s">
        <v>1059</v>
      </c>
      <c r="I4825" s="484" t="s">
        <v>1059</v>
      </c>
      <c r="J4825" s="485"/>
      <c r="K4825" s="483" t="str">
        <f t="shared" si="136"/>
        <v>09,25</v>
      </c>
      <c r="L4825" s="483" t="s">
        <v>28</v>
      </c>
      <c r="M4825" s="483">
        <v>15915.400000000001</v>
      </c>
      <c r="N4825" s="486">
        <v>0.54166666666666663</v>
      </c>
    </row>
    <row r="4826" spans="1:14" ht="57" hidden="1" thickBot="1" x14ac:dyDescent="0.3">
      <c r="A4826" s="677"/>
      <c r="B4826" s="645" t="s">
        <v>1057</v>
      </c>
      <c r="C4826" s="646" t="s">
        <v>587</v>
      </c>
      <c r="D4826" s="647">
        <v>1.4</v>
      </c>
      <c r="E4826" s="648">
        <v>1.413</v>
      </c>
      <c r="F4826" s="649" t="s">
        <v>16</v>
      </c>
      <c r="G4826" s="650" t="s">
        <v>794</v>
      </c>
      <c r="H4826" s="649" t="s">
        <v>1059</v>
      </c>
      <c r="I4826" s="651" t="s">
        <v>1059</v>
      </c>
      <c r="J4826" s="652"/>
      <c r="K4826" s="649" t="str">
        <f t="shared" si="136"/>
        <v>09,25</v>
      </c>
      <c r="L4826" s="649" t="s">
        <v>28</v>
      </c>
      <c r="M4826" s="649">
        <v>1400.1599999999999</v>
      </c>
      <c r="N4826" s="653">
        <v>0.54166666666666663</v>
      </c>
    </row>
    <row r="4827" spans="1:14" ht="19.5" hidden="1" thickBot="1" x14ac:dyDescent="0.3">
      <c r="A4827" s="503">
        <f t="shared" si="138"/>
        <v>2730</v>
      </c>
      <c r="B4827" s="504" t="s">
        <v>1057</v>
      </c>
      <c r="C4827" s="505" t="s">
        <v>26</v>
      </c>
      <c r="D4827" s="506">
        <v>17.344000000000001</v>
      </c>
      <c r="E4827" s="507">
        <f>17.381+0.12</f>
        <v>17.501000000000001</v>
      </c>
      <c r="F4827" s="508" t="s">
        <v>16</v>
      </c>
      <c r="G4827" s="509"/>
      <c r="H4827" s="508" t="s">
        <v>1061</v>
      </c>
      <c r="I4827" s="510" t="s">
        <v>1061</v>
      </c>
      <c r="J4827" s="511" t="s">
        <v>986</v>
      </c>
      <c r="K4827" s="508" t="str">
        <f t="shared" si="136"/>
        <v>09,25</v>
      </c>
      <c r="L4827" s="508" t="s">
        <v>265</v>
      </c>
      <c r="M4827" s="508">
        <v>17513.120000000003</v>
      </c>
      <c r="N4827" s="512">
        <v>0.375</v>
      </c>
    </row>
    <row r="4828" spans="1:14" ht="19.5" hidden="1" thickBot="1" x14ac:dyDescent="0.3">
      <c r="A4828" s="572">
        <f t="shared" si="138"/>
        <v>2731</v>
      </c>
      <c r="B4828" s="573" t="s">
        <v>1057</v>
      </c>
      <c r="C4828" s="574" t="s">
        <v>26</v>
      </c>
      <c r="D4828" s="575">
        <v>12.459</v>
      </c>
      <c r="E4828" s="576">
        <v>12.459</v>
      </c>
      <c r="F4828" s="577" t="s">
        <v>30</v>
      </c>
      <c r="G4828" s="578"/>
      <c r="H4828" s="577" t="s">
        <v>1059</v>
      </c>
      <c r="I4828" s="579" t="s">
        <v>1059</v>
      </c>
      <c r="J4828" s="580"/>
      <c r="K4828" s="577" t="str">
        <f t="shared" si="136"/>
        <v>09,25</v>
      </c>
      <c r="L4828" s="577" t="s">
        <v>265</v>
      </c>
      <c r="M4828" s="577">
        <v>12459.160000000002</v>
      </c>
      <c r="N4828" s="581">
        <v>0.375</v>
      </c>
    </row>
    <row r="4829" spans="1:14" ht="19.5" hidden="1" thickBot="1" x14ac:dyDescent="0.3">
      <c r="A4829" s="503">
        <f t="shared" si="138"/>
        <v>2732</v>
      </c>
      <c r="B4829" s="504" t="s">
        <v>1058</v>
      </c>
      <c r="C4829" s="505" t="s">
        <v>587</v>
      </c>
      <c r="D4829" s="506">
        <v>9.7520000000000007</v>
      </c>
      <c r="E4829" s="507">
        <v>9.7520000000000007</v>
      </c>
      <c r="F4829" s="508" t="s">
        <v>30</v>
      </c>
      <c r="G4829" s="509" t="s">
        <v>23</v>
      </c>
      <c r="H4829" s="508" t="s">
        <v>1061</v>
      </c>
      <c r="I4829" s="510" t="s">
        <v>1061</v>
      </c>
      <c r="J4829" s="511"/>
      <c r="K4829" s="508" t="str">
        <f t="shared" si="136"/>
        <v>09,25</v>
      </c>
      <c r="L4829" s="508" t="s">
        <v>28</v>
      </c>
      <c r="M4829" s="508">
        <v>9752.8799999999992</v>
      </c>
      <c r="N4829" s="512">
        <v>0.41666666666666669</v>
      </c>
    </row>
    <row r="4830" spans="1:14" ht="19.5" hidden="1" thickBot="1" x14ac:dyDescent="0.3">
      <c r="A4830" s="676">
        <f t="shared" si="138"/>
        <v>2733</v>
      </c>
      <c r="B4830" s="479" t="s">
        <v>1058</v>
      </c>
      <c r="C4830" s="480" t="s">
        <v>26</v>
      </c>
      <c r="D4830" s="481">
        <v>8.2159999999999993</v>
      </c>
      <c r="E4830" s="482">
        <v>8.2159999999999993</v>
      </c>
      <c r="F4830" s="483" t="s">
        <v>30</v>
      </c>
      <c r="G4830" s="680" t="s">
        <v>72</v>
      </c>
      <c r="H4830" s="483" t="s">
        <v>1062</v>
      </c>
      <c r="I4830" s="484" t="s">
        <v>1062</v>
      </c>
      <c r="J4830" s="485"/>
      <c r="K4830" s="483" t="str">
        <f t="shared" si="136"/>
        <v>09,25</v>
      </c>
      <c r="L4830" s="483" t="s">
        <v>265</v>
      </c>
      <c r="M4830" s="483">
        <v>8216.9600000000009</v>
      </c>
      <c r="N4830" s="486">
        <v>0.375</v>
      </c>
    </row>
    <row r="4831" spans="1:14" ht="19.5" hidden="1" thickBot="1" x14ac:dyDescent="0.3">
      <c r="A4831" s="677"/>
      <c r="B4831" s="645" t="s">
        <v>1058</v>
      </c>
      <c r="C4831" s="646" t="s">
        <v>26</v>
      </c>
      <c r="D4831" s="647">
        <v>5.649</v>
      </c>
      <c r="E4831" s="648">
        <v>5.7240000000000002</v>
      </c>
      <c r="F4831" s="649" t="s">
        <v>16</v>
      </c>
      <c r="G4831" s="681"/>
      <c r="H4831" s="649" t="s">
        <v>1062</v>
      </c>
      <c r="I4831" s="651" t="s">
        <v>1062</v>
      </c>
      <c r="J4831" s="652"/>
      <c r="K4831" s="649" t="str">
        <f t="shared" si="136"/>
        <v>09,25</v>
      </c>
      <c r="L4831" s="649" t="s">
        <v>265</v>
      </c>
      <c r="M4831" s="649">
        <v>5790.78</v>
      </c>
      <c r="N4831" s="653">
        <v>0.375</v>
      </c>
    </row>
    <row r="4832" spans="1:14" x14ac:dyDescent="0.25">
      <c r="A4832" s="678">
        <f t="shared" si="138"/>
        <v>2734</v>
      </c>
      <c r="B4832" s="531" t="s">
        <v>1058</v>
      </c>
      <c r="C4832" s="532" t="s">
        <v>47</v>
      </c>
      <c r="D4832" s="533">
        <v>9.39</v>
      </c>
      <c r="E4832" s="534">
        <v>9.5549999999999997</v>
      </c>
      <c r="F4832" s="535" t="s">
        <v>16</v>
      </c>
      <c r="G4832" s="536"/>
      <c r="H4832" s="535" t="s">
        <v>1062</v>
      </c>
      <c r="I4832" s="537" t="s">
        <v>1062</v>
      </c>
      <c r="J4832" s="538"/>
      <c r="K4832" s="531"/>
      <c r="L4832" s="535" t="s">
        <v>28</v>
      </c>
      <c r="M4832" s="535">
        <v>9517.57</v>
      </c>
      <c r="N4832" s="539">
        <v>0.41666666666666669</v>
      </c>
    </row>
    <row r="4833" spans="1:14" ht="19.5" thickBot="1" x14ac:dyDescent="0.3">
      <c r="A4833" s="679"/>
      <c r="B4833" s="636" t="s">
        <v>1058</v>
      </c>
      <c r="C4833" s="637" t="s">
        <v>25</v>
      </c>
      <c r="D4833" s="638">
        <v>7.78</v>
      </c>
      <c r="E4833" s="639">
        <v>7.8380000000000001</v>
      </c>
      <c r="F4833" s="640" t="s">
        <v>16</v>
      </c>
      <c r="G4833" s="641"/>
      <c r="H4833" s="640" t="s">
        <v>1062</v>
      </c>
      <c r="I4833" s="642" t="s">
        <v>1062</v>
      </c>
      <c r="J4833" s="643"/>
      <c r="K4833" s="636"/>
      <c r="L4833" s="640" t="s">
        <v>28</v>
      </c>
      <c r="M4833" s="640">
        <v>7823.88</v>
      </c>
      <c r="N4833" s="644">
        <v>0.41666666666666669</v>
      </c>
    </row>
    <row r="4834" spans="1:14" x14ac:dyDescent="0.25">
      <c r="A4834" s="676">
        <f t="shared" si="138"/>
        <v>2735</v>
      </c>
      <c r="B4834" s="479" t="s">
        <v>1058</v>
      </c>
      <c r="C4834" s="480" t="s">
        <v>913</v>
      </c>
      <c r="D4834" s="481">
        <v>3.74</v>
      </c>
      <c r="E4834" s="482">
        <f>3.498+0.18</f>
        <v>3.6780000000000004</v>
      </c>
      <c r="F4834" s="483" t="s">
        <v>16</v>
      </c>
      <c r="G4834" s="549"/>
      <c r="H4834" s="483" t="s">
        <v>1062</v>
      </c>
      <c r="I4834" s="484" t="s">
        <v>1062</v>
      </c>
      <c r="J4834" s="485" t="s">
        <v>986</v>
      </c>
      <c r="K4834" s="479"/>
      <c r="L4834" s="483" t="s">
        <v>266</v>
      </c>
      <c r="M4834" s="483">
        <v>3760.8199999999997</v>
      </c>
      <c r="N4834" s="486">
        <v>0.45833333333333331</v>
      </c>
    </row>
    <row r="4835" spans="1:14" x14ac:dyDescent="0.25">
      <c r="A4835" s="682"/>
      <c r="B4835" s="523" t="s">
        <v>1058</v>
      </c>
      <c r="C4835" s="524" t="s">
        <v>15</v>
      </c>
      <c r="D4835" s="525">
        <v>3.6509999999999998</v>
      </c>
      <c r="E4835" s="526">
        <v>3.7839999999999998</v>
      </c>
      <c r="F4835" s="527" t="s">
        <v>16</v>
      </c>
      <c r="G4835" s="561"/>
      <c r="H4835" s="527" t="s">
        <v>1062</v>
      </c>
      <c r="I4835" s="528" t="s">
        <v>1062</v>
      </c>
      <c r="J4835" s="529"/>
      <c r="K4835" s="523"/>
      <c r="L4835" s="527" t="s">
        <v>28</v>
      </c>
      <c r="M4835" s="527">
        <v>3769.1099999999997</v>
      </c>
      <c r="N4835" s="530">
        <v>0.45833333333333331</v>
      </c>
    </row>
    <row r="4836" spans="1:14" x14ac:dyDescent="0.25">
      <c r="A4836" s="682"/>
      <c r="B4836" s="523" t="s">
        <v>1058</v>
      </c>
      <c r="C4836" s="524" t="s">
        <v>23</v>
      </c>
      <c r="D4836" s="525">
        <v>4.9000000000000004</v>
      </c>
      <c r="E4836" s="526">
        <v>4.9370000000000003</v>
      </c>
      <c r="F4836" s="527" t="s">
        <v>16</v>
      </c>
      <c r="G4836" s="561"/>
      <c r="H4836" s="527" t="s">
        <v>1062</v>
      </c>
      <c r="I4836" s="528" t="s">
        <v>1062</v>
      </c>
      <c r="J4836" s="529"/>
      <c r="K4836" s="523"/>
      <c r="L4836" s="527" t="s">
        <v>28</v>
      </c>
      <c r="M4836" s="527">
        <v>4958.6400000000003</v>
      </c>
      <c r="N4836" s="530">
        <v>0.45833333333333331</v>
      </c>
    </row>
    <row r="4837" spans="1:14" ht="19.5" thickBot="1" x14ac:dyDescent="0.3">
      <c r="A4837" s="677"/>
      <c r="B4837" s="645" t="s">
        <v>1058</v>
      </c>
      <c r="C4837" s="646" t="s">
        <v>24</v>
      </c>
      <c r="D4837" s="647">
        <v>4.84</v>
      </c>
      <c r="E4837" s="648">
        <v>4.9649999999999999</v>
      </c>
      <c r="F4837" s="649" t="s">
        <v>16</v>
      </c>
      <c r="G4837" s="650"/>
      <c r="H4837" s="649" t="s">
        <v>1062</v>
      </c>
      <c r="I4837" s="651" t="s">
        <v>1062</v>
      </c>
      <c r="J4837" s="652"/>
      <c r="K4837" s="645"/>
      <c r="L4837" s="649" t="s">
        <v>28</v>
      </c>
      <c r="M4837" s="649">
        <v>4967</v>
      </c>
      <c r="N4837" s="653">
        <v>0.45833333333333331</v>
      </c>
    </row>
    <row r="4838" spans="1:14" ht="29.25" customHeight="1" x14ac:dyDescent="0.25">
      <c r="A4838" s="678">
        <f t="shared" si="138"/>
        <v>2736</v>
      </c>
      <c r="B4838" s="531" t="s">
        <v>1058</v>
      </c>
      <c r="C4838" s="532" t="s">
        <v>23</v>
      </c>
      <c r="D4838" s="533">
        <v>10.782</v>
      </c>
      <c r="E4838" s="534">
        <v>10.962</v>
      </c>
      <c r="F4838" s="535" t="s">
        <v>16</v>
      </c>
      <c r="G4838" s="685" t="s">
        <v>1063</v>
      </c>
      <c r="H4838" s="535" t="s">
        <v>1062</v>
      </c>
      <c r="I4838" s="537" t="s">
        <v>1064</v>
      </c>
      <c r="J4838" s="538"/>
      <c r="K4838" s="531"/>
      <c r="L4838" s="535" t="s">
        <v>28</v>
      </c>
      <c r="M4838" s="535">
        <v>10921.36</v>
      </c>
      <c r="N4838" s="539">
        <v>0.5</v>
      </c>
    </row>
    <row r="4839" spans="1:14" ht="29.25" customHeight="1" thickBot="1" x14ac:dyDescent="0.3">
      <c r="A4839" s="679"/>
      <c r="B4839" s="636" t="s">
        <v>1058</v>
      </c>
      <c r="C4839" s="637" t="s">
        <v>47</v>
      </c>
      <c r="D4839" s="638">
        <v>2.621</v>
      </c>
      <c r="E4839" s="639">
        <v>2.6819999999999999</v>
      </c>
      <c r="F4839" s="640" t="s">
        <v>16</v>
      </c>
      <c r="G4839" s="686"/>
      <c r="H4839" s="640" t="s">
        <v>1062</v>
      </c>
      <c r="I4839" s="642" t="s">
        <v>1064</v>
      </c>
      <c r="J4839" s="643"/>
      <c r="K4839" s="636"/>
      <c r="L4839" s="640" t="s">
        <v>28</v>
      </c>
      <c r="M4839" s="640">
        <v>2670.6600000000003</v>
      </c>
      <c r="N4839" s="644">
        <v>0.5</v>
      </c>
    </row>
    <row r="4840" spans="1:14" x14ac:dyDescent="0.25">
      <c r="A4840" s="676">
        <f t="shared" si="138"/>
        <v>2737</v>
      </c>
      <c r="B4840" s="479" t="s">
        <v>1058</v>
      </c>
      <c r="C4840" s="480" t="s">
        <v>26</v>
      </c>
      <c r="D4840" s="481">
        <v>14.997</v>
      </c>
      <c r="E4840" s="482">
        <f>15.167+0.02</f>
        <v>15.186999999999999</v>
      </c>
      <c r="F4840" s="483" t="s">
        <v>16</v>
      </c>
      <c r="G4840" s="549"/>
      <c r="H4840" s="483" t="s">
        <v>1064</v>
      </c>
      <c r="I4840" s="484" t="s">
        <v>1064</v>
      </c>
      <c r="J4840" s="485" t="s">
        <v>986</v>
      </c>
      <c r="K4840" s="479"/>
      <c r="L4840" s="483" t="s">
        <v>265</v>
      </c>
      <c r="M4840" s="483">
        <v>15173.48</v>
      </c>
      <c r="N4840" s="486">
        <v>0.375</v>
      </c>
    </row>
    <row r="4841" spans="1:14" ht="19.5" thickBot="1" x14ac:dyDescent="0.3">
      <c r="A4841" s="677"/>
      <c r="B4841" s="645" t="s">
        <v>1058</v>
      </c>
      <c r="C4841" s="646" t="s">
        <v>952</v>
      </c>
      <c r="D4841" s="647">
        <v>2.3849999999999998</v>
      </c>
      <c r="E4841" s="648">
        <v>2.4889999999999999</v>
      </c>
      <c r="F4841" s="649" t="s">
        <v>16</v>
      </c>
      <c r="G4841" s="650"/>
      <c r="H4841" s="649" t="s">
        <v>1064</v>
      </c>
      <c r="I4841" s="651" t="s">
        <v>1064</v>
      </c>
      <c r="J4841" s="652"/>
      <c r="K4841" s="645"/>
      <c r="L4841" s="649" t="s">
        <v>266</v>
      </c>
      <c r="M4841" s="649">
        <v>2483.2200000000003</v>
      </c>
      <c r="N4841" s="653">
        <v>0.375</v>
      </c>
    </row>
    <row r="4842" spans="1:14" x14ac:dyDescent="0.25">
      <c r="A4842" s="678">
        <f t="shared" si="138"/>
        <v>2738</v>
      </c>
      <c r="B4842" s="531" t="s">
        <v>1058</v>
      </c>
      <c r="C4842" s="532" t="s">
        <v>587</v>
      </c>
      <c r="D4842" s="533">
        <v>7.1950000000000003</v>
      </c>
      <c r="E4842" s="534">
        <v>7.1950000000000003</v>
      </c>
      <c r="F4842" s="535" t="s">
        <v>30</v>
      </c>
      <c r="G4842" s="536" t="s">
        <v>23</v>
      </c>
      <c r="H4842" s="535" t="s">
        <v>1062</v>
      </c>
      <c r="I4842" s="537" t="s">
        <v>1062</v>
      </c>
      <c r="J4842" s="538"/>
      <c r="K4842" s="531"/>
      <c r="L4842" s="535" t="s">
        <v>28</v>
      </c>
      <c r="M4842" s="535">
        <v>7195.2</v>
      </c>
      <c r="N4842" s="539">
        <v>0.41666666666666669</v>
      </c>
    </row>
    <row r="4843" spans="1:14" ht="19.5" thickBot="1" x14ac:dyDescent="0.3">
      <c r="A4843" s="679"/>
      <c r="B4843" s="636" t="s">
        <v>1058</v>
      </c>
      <c r="C4843" s="637" t="s">
        <v>23</v>
      </c>
      <c r="D4843" s="638">
        <v>5.7839999999999998</v>
      </c>
      <c r="E4843" s="639">
        <v>5.7839999999999998</v>
      </c>
      <c r="F4843" s="640" t="s">
        <v>30</v>
      </c>
      <c r="G4843" s="641"/>
      <c r="H4843" s="640" t="s">
        <v>1062</v>
      </c>
      <c r="I4843" s="642" t="s">
        <v>1062</v>
      </c>
      <c r="J4843" s="643"/>
      <c r="K4843" s="636"/>
      <c r="L4843" s="640" t="s">
        <v>28</v>
      </c>
      <c r="M4843" s="640">
        <v>5784.0400000000009</v>
      </c>
      <c r="N4843" s="644">
        <v>0.41666666666666669</v>
      </c>
    </row>
    <row r="4844" spans="1:14" x14ac:dyDescent="0.25">
      <c r="A4844" s="676">
        <f t="shared" si="138"/>
        <v>2739</v>
      </c>
      <c r="B4844" s="479" t="s">
        <v>1058</v>
      </c>
      <c r="C4844" s="480" t="s">
        <v>47</v>
      </c>
      <c r="D4844" s="481">
        <v>5.8330000000000002</v>
      </c>
      <c r="E4844" s="482">
        <v>5.8330000000000002</v>
      </c>
      <c r="F4844" s="483" t="s">
        <v>30</v>
      </c>
      <c r="G4844" s="549"/>
      <c r="H4844" s="483" t="s">
        <v>1062</v>
      </c>
      <c r="I4844" s="484" t="s">
        <v>1065</v>
      </c>
      <c r="J4844" s="485"/>
      <c r="K4844" s="479"/>
      <c r="L4844" s="483" t="s">
        <v>28</v>
      </c>
      <c r="M4844" s="483">
        <v>5833.28</v>
      </c>
      <c r="N4844" s="486">
        <v>0.45833333333333331</v>
      </c>
    </row>
    <row r="4845" spans="1:14" ht="19.5" thickBot="1" x14ac:dyDescent="0.3">
      <c r="A4845" s="677"/>
      <c r="B4845" s="645" t="s">
        <v>1058</v>
      </c>
      <c r="C4845" s="646" t="s">
        <v>24</v>
      </c>
      <c r="D4845" s="647">
        <v>4.9029999999999996</v>
      </c>
      <c r="E4845" s="648">
        <v>4.9029999999999996</v>
      </c>
      <c r="F4845" s="649" t="s">
        <v>30</v>
      </c>
      <c r="G4845" s="650"/>
      <c r="H4845" s="649" t="s">
        <v>1062</v>
      </c>
      <c r="I4845" s="651" t="s">
        <v>1065</v>
      </c>
      <c r="J4845" s="652"/>
      <c r="K4845" s="645"/>
      <c r="L4845" s="649" t="s">
        <v>28</v>
      </c>
      <c r="M4845" s="649">
        <v>4903.2</v>
      </c>
      <c r="N4845" s="653">
        <v>0.45833333333333331</v>
      </c>
    </row>
    <row r="4846" spans="1:14" x14ac:dyDescent="0.25">
      <c r="A4846" s="678">
        <f t="shared" si="138"/>
        <v>2740</v>
      </c>
      <c r="B4846" s="531" t="s">
        <v>1058</v>
      </c>
      <c r="C4846" s="532" t="s">
        <v>15</v>
      </c>
      <c r="D4846" s="533">
        <v>6.7290000000000001</v>
      </c>
      <c r="E4846" s="534">
        <v>6.7290000000000001</v>
      </c>
      <c r="F4846" s="535" t="s">
        <v>30</v>
      </c>
      <c r="G4846" s="536"/>
      <c r="H4846" s="535" t="s">
        <v>1062</v>
      </c>
      <c r="I4846" s="537" t="s">
        <v>1064</v>
      </c>
      <c r="J4846" s="538"/>
      <c r="K4846" s="531"/>
      <c r="L4846" s="535" t="s">
        <v>28</v>
      </c>
      <c r="M4846" s="535">
        <v>6729.2800000000007</v>
      </c>
      <c r="N4846" s="539">
        <v>0.5</v>
      </c>
    </row>
    <row r="4847" spans="1:14" ht="19.5" thickBot="1" x14ac:dyDescent="0.3">
      <c r="A4847" s="683"/>
      <c r="B4847" s="590" t="s">
        <v>1058</v>
      </c>
      <c r="C4847" s="591" t="s">
        <v>24</v>
      </c>
      <c r="D4847" s="592">
        <v>4.3769999999999998</v>
      </c>
      <c r="E4847" s="593">
        <f>4.309+0.067</f>
        <v>4.3760000000000003</v>
      </c>
      <c r="F4847" s="594" t="s">
        <v>30</v>
      </c>
      <c r="G4847" s="595"/>
      <c r="H4847" s="594" t="s">
        <v>1062</v>
      </c>
      <c r="I4847" s="596" t="s">
        <v>1064</v>
      </c>
      <c r="J4847" s="597" t="s">
        <v>986</v>
      </c>
      <c r="K4847" s="590"/>
      <c r="L4847" s="594" t="s">
        <v>28</v>
      </c>
      <c r="M4847" s="594">
        <v>4377.16</v>
      </c>
      <c r="N4847" s="598">
        <v>0.5</v>
      </c>
    </row>
    <row r="4848" spans="1:14" ht="19.5" thickBot="1" x14ac:dyDescent="0.3">
      <c r="A4848" s="513">
        <f t="shared" si="138"/>
        <v>2741</v>
      </c>
      <c r="B4848" s="514" t="s">
        <v>1062</v>
      </c>
      <c r="C4848" s="515" t="s">
        <v>480</v>
      </c>
      <c r="D4848" s="516">
        <v>14.02</v>
      </c>
      <c r="E4848" s="517">
        <v>14.214</v>
      </c>
      <c r="F4848" s="518" t="s">
        <v>16</v>
      </c>
      <c r="G4848" s="519"/>
      <c r="H4848" s="518" t="s">
        <v>1065</v>
      </c>
      <c r="I4848" s="520" t="s">
        <v>1065</v>
      </c>
      <c r="J4848" s="521"/>
      <c r="K4848" s="514"/>
      <c r="L4848" s="518" t="s">
        <v>266</v>
      </c>
      <c r="M4848" s="518">
        <v>14163.82</v>
      </c>
      <c r="N4848" s="522">
        <v>0.41666666666666669</v>
      </c>
    </row>
    <row r="4849" spans="1:14" ht="19.5" thickBot="1" x14ac:dyDescent="0.3">
      <c r="A4849" s="503">
        <f t="shared" si="138"/>
        <v>2742</v>
      </c>
      <c r="B4849" s="504" t="s">
        <v>1062</v>
      </c>
      <c r="C4849" s="505" t="s">
        <v>848</v>
      </c>
      <c r="D4849" s="506">
        <v>17.97</v>
      </c>
      <c r="E4849" s="507">
        <v>18.065000000000001</v>
      </c>
      <c r="F4849" s="508" t="s">
        <v>16</v>
      </c>
      <c r="G4849" s="509"/>
      <c r="H4849" s="508" t="s">
        <v>1065</v>
      </c>
      <c r="I4849" s="510" t="s">
        <v>1065</v>
      </c>
      <c r="J4849" s="511"/>
      <c r="K4849" s="504"/>
      <c r="L4849" s="508" t="s">
        <v>266</v>
      </c>
      <c r="M4849" s="508">
        <v>18029.82</v>
      </c>
      <c r="N4849" s="512">
        <v>0.45833333333333331</v>
      </c>
    </row>
    <row r="4850" spans="1:14" ht="38.25" thickBot="1" x14ac:dyDescent="0.3">
      <c r="A4850" s="572">
        <f t="shared" si="138"/>
        <v>2743</v>
      </c>
      <c r="B4850" s="573" t="s">
        <v>1062</v>
      </c>
      <c r="C4850" s="574" t="s">
        <v>44</v>
      </c>
      <c r="D4850" s="575">
        <v>17.875</v>
      </c>
      <c r="E4850" s="576">
        <v>17.986000000000001</v>
      </c>
      <c r="F4850" s="577" t="s">
        <v>16</v>
      </c>
      <c r="G4850" s="578" t="s">
        <v>1033</v>
      </c>
      <c r="H4850" s="577" t="s">
        <v>1065</v>
      </c>
      <c r="I4850" s="579" t="s">
        <v>1065</v>
      </c>
      <c r="J4850" s="580"/>
      <c r="K4850" s="573"/>
      <c r="L4850" s="577" t="s">
        <v>266</v>
      </c>
      <c r="M4850" s="577">
        <v>17952.36</v>
      </c>
      <c r="N4850" s="581">
        <v>0.5</v>
      </c>
    </row>
    <row r="4851" spans="1:14" ht="19.5" thickBot="1" x14ac:dyDescent="0.3">
      <c r="A4851" s="503">
        <f t="shared" si="138"/>
        <v>2744</v>
      </c>
      <c r="B4851" s="504" t="s">
        <v>1064</v>
      </c>
      <c r="C4851" s="505" t="s">
        <v>32</v>
      </c>
      <c r="D4851" s="506">
        <v>17.959</v>
      </c>
      <c r="E4851" s="507">
        <v>18.140999999999998</v>
      </c>
      <c r="F4851" s="508" t="s">
        <v>16</v>
      </c>
      <c r="G4851" s="509"/>
      <c r="H4851" s="508" t="s">
        <v>1066</v>
      </c>
      <c r="I4851" s="510" t="s">
        <v>1066</v>
      </c>
      <c r="J4851" s="511"/>
      <c r="K4851" s="504"/>
      <c r="L4851" s="508" t="s">
        <v>266</v>
      </c>
      <c r="M4851" s="508">
        <v>18107.38</v>
      </c>
      <c r="N4851" s="512">
        <v>0.41666666666666669</v>
      </c>
    </row>
    <row r="4852" spans="1:14" ht="19.5" thickBot="1" x14ac:dyDescent="0.3">
      <c r="A4852" s="513">
        <f t="shared" si="138"/>
        <v>2745</v>
      </c>
      <c r="B4852" s="514" t="s">
        <v>1064</v>
      </c>
      <c r="C4852" s="515" t="s">
        <v>32</v>
      </c>
      <c r="D4852" s="516">
        <v>18.018999999999998</v>
      </c>
      <c r="E4852" s="517">
        <v>18.175000000000001</v>
      </c>
      <c r="F4852" s="518" t="s">
        <v>16</v>
      </c>
      <c r="G4852" s="519"/>
      <c r="H4852" s="518" t="s">
        <v>1066</v>
      </c>
      <c r="I4852" s="520" t="s">
        <v>1066</v>
      </c>
      <c r="J4852" s="521"/>
      <c r="K4852" s="514"/>
      <c r="L4852" s="518" t="s">
        <v>266</v>
      </c>
      <c r="M4852" s="518">
        <v>18107.38</v>
      </c>
      <c r="N4852" s="522">
        <v>0.45833333333333331</v>
      </c>
    </row>
    <row r="4853" spans="1:14" ht="19.5" thickBot="1" x14ac:dyDescent="0.3">
      <c r="A4853" s="503">
        <f t="shared" si="138"/>
        <v>2746</v>
      </c>
      <c r="B4853" s="504" t="s">
        <v>1064</v>
      </c>
      <c r="C4853" s="505" t="s">
        <v>32</v>
      </c>
      <c r="D4853" s="506">
        <v>18.100000000000001</v>
      </c>
      <c r="E4853" s="507">
        <v>18.085000000000001</v>
      </c>
      <c r="F4853" s="508" t="s">
        <v>16</v>
      </c>
      <c r="G4853" s="509"/>
      <c r="H4853" s="508" t="s">
        <v>1066</v>
      </c>
      <c r="I4853" s="510" t="s">
        <v>1066</v>
      </c>
      <c r="J4853" s="511"/>
      <c r="K4853" s="504"/>
      <c r="L4853" s="508" t="s">
        <v>266</v>
      </c>
      <c r="M4853" s="508">
        <v>18119.52</v>
      </c>
      <c r="N4853" s="512">
        <v>0.5</v>
      </c>
    </row>
    <row r="4854" spans="1:14" x14ac:dyDescent="0.25">
      <c r="A4854" s="676">
        <f t="shared" si="138"/>
        <v>2747</v>
      </c>
      <c r="B4854" s="479" t="s">
        <v>1064</v>
      </c>
      <c r="C4854" s="480" t="s">
        <v>41</v>
      </c>
      <c r="D4854" s="481">
        <v>4.8419999999999996</v>
      </c>
      <c r="E4854" s="482">
        <v>4.9089999999999998</v>
      </c>
      <c r="F4854" s="483" t="s">
        <v>16</v>
      </c>
      <c r="G4854" s="680" t="s">
        <v>467</v>
      </c>
      <c r="H4854" s="483" t="s">
        <v>1066</v>
      </c>
      <c r="I4854" s="484" t="s">
        <v>1067</v>
      </c>
      <c r="J4854" s="485"/>
      <c r="K4854" s="479"/>
      <c r="L4854" s="483" t="s">
        <v>266</v>
      </c>
      <c r="M4854" s="483">
        <v>4899.0800000000008</v>
      </c>
      <c r="N4854" s="486">
        <v>0.54166666666666663</v>
      </c>
    </row>
    <row r="4855" spans="1:14" ht="19.5" thickBot="1" x14ac:dyDescent="0.3">
      <c r="A4855" s="677"/>
      <c r="B4855" s="645" t="s">
        <v>1064</v>
      </c>
      <c r="C4855" s="646" t="s">
        <v>32</v>
      </c>
      <c r="D4855" s="647">
        <v>3.5</v>
      </c>
      <c r="E4855" s="648">
        <v>3.5009999999999999</v>
      </c>
      <c r="F4855" s="649" t="s">
        <v>16</v>
      </c>
      <c r="G4855" s="681"/>
      <c r="H4855" s="649" t="s">
        <v>1066</v>
      </c>
      <c r="I4855" s="651" t="s">
        <v>1067</v>
      </c>
      <c r="J4855" s="652"/>
      <c r="K4855" s="645"/>
      <c r="L4855" s="649" t="s">
        <v>266</v>
      </c>
      <c r="M4855" s="649">
        <v>3502.2</v>
      </c>
      <c r="N4855" s="653">
        <v>0.54166666666666663</v>
      </c>
    </row>
    <row r="4856" spans="1:14" x14ac:dyDescent="0.25">
      <c r="A4856" s="678">
        <f t="shared" si="138"/>
        <v>2748</v>
      </c>
      <c r="B4856" s="531" t="s">
        <v>1064</v>
      </c>
      <c r="C4856" s="532" t="s">
        <v>39</v>
      </c>
      <c r="D4856" s="533">
        <v>5.6109999999999998</v>
      </c>
      <c r="E4856" s="534">
        <v>5.7050000000000001</v>
      </c>
      <c r="F4856" s="535" t="s">
        <v>16</v>
      </c>
      <c r="G4856" s="536"/>
      <c r="H4856" s="535" t="s">
        <v>1066</v>
      </c>
      <c r="I4856" s="537" t="s">
        <v>1067</v>
      </c>
      <c r="J4856" s="538"/>
      <c r="K4856" s="531"/>
      <c r="L4856" s="535" t="s">
        <v>266</v>
      </c>
      <c r="M4856" s="535">
        <v>5685.88</v>
      </c>
      <c r="N4856" s="539">
        <v>0.58333333333333337</v>
      </c>
    </row>
    <row r="4857" spans="1:14" x14ac:dyDescent="0.25">
      <c r="A4857" s="683"/>
      <c r="B4857" s="563" t="s">
        <v>1064</v>
      </c>
      <c r="C4857" s="564" t="s">
        <v>42</v>
      </c>
      <c r="D4857" s="565">
        <v>0.46400000000000002</v>
      </c>
      <c r="E4857" s="566">
        <v>0.499</v>
      </c>
      <c r="F4857" s="567" t="s">
        <v>16</v>
      </c>
      <c r="G4857" s="568"/>
      <c r="H4857" s="567" t="s">
        <v>1066</v>
      </c>
      <c r="I4857" s="569" t="s">
        <v>1067</v>
      </c>
      <c r="J4857" s="570"/>
      <c r="K4857" s="563"/>
      <c r="L4857" s="567" t="s">
        <v>266</v>
      </c>
      <c r="M4857" s="567">
        <v>499.49999999999994</v>
      </c>
      <c r="N4857" s="571">
        <v>0.58333333333333337</v>
      </c>
    </row>
    <row r="4858" spans="1:14" ht="19.5" thickBot="1" x14ac:dyDescent="0.3">
      <c r="A4858" s="683"/>
      <c r="B4858" s="590" t="s">
        <v>1064</v>
      </c>
      <c r="C4858" s="591" t="s">
        <v>811</v>
      </c>
      <c r="D4858" s="592">
        <v>10.638</v>
      </c>
      <c r="E4858" s="593">
        <v>10.843999999999999</v>
      </c>
      <c r="F4858" s="594" t="s">
        <v>16</v>
      </c>
      <c r="G4858" s="595"/>
      <c r="H4858" s="594" t="s">
        <v>1066</v>
      </c>
      <c r="I4858" s="596" t="s">
        <v>1067</v>
      </c>
      <c r="J4858" s="597"/>
      <c r="K4858" s="590"/>
      <c r="L4858" s="594" t="s">
        <v>266</v>
      </c>
      <c r="M4858" s="594">
        <v>10814.03</v>
      </c>
      <c r="N4858" s="598">
        <v>0.58333333333333337</v>
      </c>
    </row>
    <row r="4859" spans="1:14" x14ac:dyDescent="0.25">
      <c r="A4859" s="676">
        <f t="shared" si="138"/>
        <v>2749</v>
      </c>
      <c r="B4859" s="479" t="s">
        <v>1065</v>
      </c>
      <c r="C4859" s="480" t="s">
        <v>26</v>
      </c>
      <c r="D4859" s="481">
        <v>11.803000000000001</v>
      </c>
      <c r="E4859" s="482">
        <f>11.911+0.06+0.012</f>
        <v>11.983000000000001</v>
      </c>
      <c r="F4859" s="483" t="s">
        <v>16</v>
      </c>
      <c r="G4859" s="549"/>
      <c r="H4859" s="483" t="s">
        <v>1067</v>
      </c>
      <c r="I4859" s="484" t="s">
        <v>1067</v>
      </c>
      <c r="J4859" s="485" t="s">
        <v>1044</v>
      </c>
      <c r="K4859" s="479"/>
      <c r="L4859" s="483" t="s">
        <v>265</v>
      </c>
      <c r="M4859" s="483">
        <v>11968.160000000002</v>
      </c>
      <c r="N4859" s="486">
        <v>0.375</v>
      </c>
    </row>
    <row r="4860" spans="1:14" ht="19.5" thickBot="1" x14ac:dyDescent="0.3">
      <c r="A4860" s="677"/>
      <c r="B4860" s="645" t="s">
        <v>1065</v>
      </c>
      <c r="C4860" s="646" t="s">
        <v>26</v>
      </c>
      <c r="D4860" s="647">
        <v>5.1859999999999999</v>
      </c>
      <c r="E4860" s="648">
        <v>5.1870000000000003</v>
      </c>
      <c r="F4860" s="649" t="s">
        <v>16</v>
      </c>
      <c r="G4860" s="650" t="s">
        <v>496</v>
      </c>
      <c r="H4860" s="649" t="s">
        <v>1067</v>
      </c>
      <c r="I4860" s="651" t="s">
        <v>1067</v>
      </c>
      <c r="J4860" s="652"/>
      <c r="K4860" s="645"/>
      <c r="L4860" s="649" t="s">
        <v>265</v>
      </c>
      <c r="M4860" s="649">
        <v>5186.5400000000009</v>
      </c>
      <c r="N4860" s="653">
        <v>0.375</v>
      </c>
    </row>
    <row r="4861" spans="1:14" ht="19.5" thickBot="1" x14ac:dyDescent="0.3">
      <c r="A4861" s="503">
        <f t="shared" si="138"/>
        <v>2750</v>
      </c>
      <c r="B4861" s="504" t="s">
        <v>1065</v>
      </c>
      <c r="C4861" s="505" t="s">
        <v>26</v>
      </c>
      <c r="D4861" s="506">
        <v>17.422000000000001</v>
      </c>
      <c r="E4861" s="507"/>
      <c r="F4861" s="508" t="s">
        <v>16</v>
      </c>
      <c r="G4861" s="509"/>
      <c r="H4861" s="508" t="s">
        <v>1067</v>
      </c>
      <c r="I4861" s="510"/>
      <c r="J4861" s="511"/>
      <c r="K4861" s="504"/>
      <c r="L4861" s="508" t="s">
        <v>265</v>
      </c>
      <c r="M4861" s="508">
        <v>17533.86</v>
      </c>
      <c r="N4861" s="512">
        <v>0.41666666666666669</v>
      </c>
    </row>
    <row r="4862" spans="1:14" ht="19.5" thickBot="1" x14ac:dyDescent="0.3">
      <c r="A4862" s="513">
        <f t="shared" si="138"/>
        <v>2751</v>
      </c>
      <c r="B4862" s="514" t="s">
        <v>1065</v>
      </c>
      <c r="C4862" s="515" t="s">
        <v>848</v>
      </c>
      <c r="D4862" s="516">
        <v>17.71</v>
      </c>
      <c r="E4862" s="517">
        <v>17.760999999999999</v>
      </c>
      <c r="F4862" s="518" t="s">
        <v>16</v>
      </c>
      <c r="G4862" s="519"/>
      <c r="H4862" s="518" t="s">
        <v>1067</v>
      </c>
      <c r="I4862" s="520" t="s">
        <v>1067</v>
      </c>
      <c r="J4862" s="521"/>
      <c r="K4862" s="514"/>
      <c r="L4862" s="518" t="s">
        <v>266</v>
      </c>
      <c r="M4862" s="518">
        <v>17755.419999999998</v>
      </c>
      <c r="N4862" s="522">
        <v>0.45833333333333331</v>
      </c>
    </row>
    <row r="4863" spans="1:14" ht="19.5" thickBot="1" x14ac:dyDescent="0.3">
      <c r="A4863" s="503">
        <f t="shared" si="138"/>
        <v>2752</v>
      </c>
      <c r="B4863" s="504" t="s">
        <v>1065</v>
      </c>
      <c r="C4863" s="505" t="s">
        <v>26</v>
      </c>
      <c r="D4863" s="506">
        <v>17.527999999999999</v>
      </c>
      <c r="E4863" s="507"/>
      <c r="F4863" s="508" t="s">
        <v>16</v>
      </c>
      <c r="G4863" s="509"/>
      <c r="H4863" s="508" t="s">
        <v>1068</v>
      </c>
      <c r="I4863" s="510"/>
      <c r="J4863" s="511"/>
      <c r="K4863" s="504"/>
      <c r="L4863" s="508" t="s">
        <v>265</v>
      </c>
      <c r="M4863" s="508">
        <v>17746.68</v>
      </c>
      <c r="N4863" s="512">
        <v>0.375</v>
      </c>
    </row>
    <row r="4864" spans="1:14" ht="19.5" thickBot="1" x14ac:dyDescent="0.3">
      <c r="A4864" s="513">
        <f t="shared" si="138"/>
        <v>2753</v>
      </c>
      <c r="B4864" s="514" t="s">
        <v>1065</v>
      </c>
      <c r="C4864" s="515" t="s">
        <v>26</v>
      </c>
      <c r="D4864" s="516">
        <v>13.105</v>
      </c>
      <c r="E4864" s="517">
        <v>13.038</v>
      </c>
      <c r="F4864" s="518" t="s">
        <v>30</v>
      </c>
      <c r="G4864" s="519"/>
      <c r="H4864" s="518" t="s">
        <v>1067</v>
      </c>
      <c r="I4864" s="520" t="s">
        <v>1067</v>
      </c>
      <c r="J4864" s="521"/>
      <c r="K4864" s="514"/>
      <c r="L4864" s="518" t="s">
        <v>265</v>
      </c>
      <c r="M4864" s="518">
        <v>13105.76</v>
      </c>
      <c r="N4864" s="522">
        <v>0.375</v>
      </c>
    </row>
    <row r="4865" spans="1:14" ht="19.5" thickBot="1" x14ac:dyDescent="0.3">
      <c r="A4865" s="503">
        <f t="shared" si="138"/>
        <v>2754</v>
      </c>
      <c r="B4865" s="504" t="s">
        <v>1065</v>
      </c>
      <c r="C4865" s="505" t="s">
        <v>23</v>
      </c>
      <c r="D4865" s="506">
        <v>17.242999999999999</v>
      </c>
      <c r="E4865" s="507"/>
      <c r="F4865" s="508" t="s">
        <v>16</v>
      </c>
      <c r="G4865" s="509"/>
      <c r="H4865" s="508" t="s">
        <v>1068</v>
      </c>
      <c r="I4865" s="510"/>
      <c r="J4865" s="511"/>
      <c r="K4865" s="504"/>
      <c r="L4865" s="508" t="s">
        <v>28</v>
      </c>
      <c r="M4865" s="508">
        <v>17358.68</v>
      </c>
      <c r="N4865" s="512">
        <v>0.41666666666666669</v>
      </c>
    </row>
    <row r="4866" spans="1:14" ht="29.25" customHeight="1" x14ac:dyDescent="0.25">
      <c r="A4866" s="676">
        <f t="shared" si="138"/>
        <v>2755</v>
      </c>
      <c r="B4866" s="479" t="s">
        <v>1065</v>
      </c>
      <c r="C4866" s="480" t="s">
        <v>839</v>
      </c>
      <c r="D4866" s="481">
        <v>1.266</v>
      </c>
      <c r="E4866" s="482"/>
      <c r="F4866" s="483" t="s">
        <v>16</v>
      </c>
      <c r="G4866" s="680" t="s">
        <v>1069</v>
      </c>
      <c r="H4866" s="483" t="s">
        <v>1068</v>
      </c>
      <c r="I4866" s="484"/>
      <c r="J4866" s="485"/>
      <c r="K4866" s="479"/>
      <c r="L4866" s="483" t="s">
        <v>28</v>
      </c>
      <c r="M4866" s="483">
        <v>1321.8</v>
      </c>
      <c r="N4866" s="486">
        <v>0.45833333333333331</v>
      </c>
    </row>
    <row r="4867" spans="1:14" ht="29.25" customHeight="1" thickBot="1" x14ac:dyDescent="0.3">
      <c r="A4867" s="677"/>
      <c r="B4867" s="645" t="s">
        <v>1065</v>
      </c>
      <c r="C4867" s="646" t="s">
        <v>47</v>
      </c>
      <c r="D4867" s="647">
        <v>11.81</v>
      </c>
      <c r="E4867" s="648"/>
      <c r="F4867" s="649" t="s">
        <v>16</v>
      </c>
      <c r="G4867" s="681"/>
      <c r="H4867" s="649" t="s">
        <v>1068</v>
      </c>
      <c r="I4867" s="651"/>
      <c r="J4867" s="652"/>
      <c r="K4867" s="645"/>
      <c r="L4867" s="649" t="s">
        <v>28</v>
      </c>
      <c r="M4867" s="649">
        <v>11973.279999999999</v>
      </c>
      <c r="N4867" s="653">
        <v>0.45833333333333331</v>
      </c>
    </row>
    <row r="4868" spans="1:14" x14ac:dyDescent="0.25">
      <c r="A4868" s="678">
        <f t="shared" si="138"/>
        <v>2756</v>
      </c>
      <c r="B4868" s="531" t="s">
        <v>1065</v>
      </c>
      <c r="C4868" s="532" t="s">
        <v>1029</v>
      </c>
      <c r="D4868" s="533">
        <v>0.34300000000000003</v>
      </c>
      <c r="E4868" s="534"/>
      <c r="F4868" s="535" t="s">
        <v>16</v>
      </c>
      <c r="G4868" s="536"/>
      <c r="H4868" s="535" t="s">
        <v>1068</v>
      </c>
      <c r="I4868" s="537"/>
      <c r="J4868" s="538"/>
      <c r="K4868" s="531"/>
      <c r="L4868" s="535" t="s">
        <v>28</v>
      </c>
      <c r="M4868" s="535">
        <v>388.79999999999995</v>
      </c>
      <c r="N4868" s="539">
        <v>0.5</v>
      </c>
    </row>
    <row r="4869" spans="1:14" x14ac:dyDescent="0.25">
      <c r="A4869" s="683"/>
      <c r="B4869" s="563" t="s">
        <v>1065</v>
      </c>
      <c r="C4869" s="564" t="s">
        <v>15</v>
      </c>
      <c r="D4869" s="565">
        <v>5.7210000000000001</v>
      </c>
      <c r="E4869" s="566"/>
      <c r="F4869" s="567" t="s">
        <v>16</v>
      </c>
      <c r="G4869" s="568"/>
      <c r="H4869" s="567" t="s">
        <v>1068</v>
      </c>
      <c r="I4869" s="569"/>
      <c r="J4869" s="570"/>
      <c r="K4869" s="563"/>
      <c r="L4869" s="567" t="s">
        <v>28</v>
      </c>
      <c r="M4869" s="567">
        <v>5862.67</v>
      </c>
      <c r="N4869" s="571">
        <v>0.5</v>
      </c>
    </row>
    <row r="4870" spans="1:14" x14ac:dyDescent="0.25">
      <c r="A4870" s="683"/>
      <c r="B4870" s="563" t="s">
        <v>1065</v>
      </c>
      <c r="C4870" s="564" t="s">
        <v>24</v>
      </c>
      <c r="D4870" s="565">
        <v>5.4139999999999997</v>
      </c>
      <c r="E4870" s="566"/>
      <c r="F4870" s="567" t="s">
        <v>16</v>
      </c>
      <c r="G4870" s="568"/>
      <c r="H4870" s="567" t="s">
        <v>1068</v>
      </c>
      <c r="I4870" s="569"/>
      <c r="J4870" s="570"/>
      <c r="K4870" s="563"/>
      <c r="L4870" s="567" t="s">
        <v>28</v>
      </c>
      <c r="M4870" s="567">
        <v>5572.5099999999993</v>
      </c>
      <c r="N4870" s="571">
        <v>0.5</v>
      </c>
    </row>
    <row r="4871" spans="1:14" ht="19.5" thickBot="1" x14ac:dyDescent="0.3">
      <c r="A4871" s="679"/>
      <c r="B4871" s="636" t="s">
        <v>1065</v>
      </c>
      <c r="C4871" s="637" t="s">
        <v>21</v>
      </c>
      <c r="D4871" s="638">
        <v>5.3979999999999997</v>
      </c>
      <c r="E4871" s="639"/>
      <c r="F4871" s="640" t="s">
        <v>16</v>
      </c>
      <c r="G4871" s="641"/>
      <c r="H4871" s="640" t="s">
        <v>1068</v>
      </c>
      <c r="I4871" s="642"/>
      <c r="J4871" s="643"/>
      <c r="K4871" s="636"/>
      <c r="L4871" s="640" t="s">
        <v>28</v>
      </c>
      <c r="M4871" s="640">
        <v>5506.8000000000011</v>
      </c>
      <c r="N4871" s="644">
        <v>0.5</v>
      </c>
    </row>
    <row r="4872" spans="1:14" x14ac:dyDescent="0.25">
      <c r="A4872" s="676">
        <f t="shared" si="138"/>
        <v>2757</v>
      </c>
      <c r="B4872" s="479" t="s">
        <v>1066</v>
      </c>
      <c r="C4872" s="480" t="s">
        <v>26</v>
      </c>
      <c r="D4872" s="481">
        <v>16.035</v>
      </c>
      <c r="E4872" s="482"/>
      <c r="F4872" s="483" t="s">
        <v>16</v>
      </c>
      <c r="G4872" s="549"/>
      <c r="H4872" s="483" t="s">
        <v>1070</v>
      </c>
      <c r="I4872" s="484"/>
      <c r="J4872" s="485"/>
      <c r="K4872" s="479"/>
      <c r="L4872" s="483" t="s">
        <v>265</v>
      </c>
      <c r="M4872" s="483">
        <v>16209.080000000002</v>
      </c>
      <c r="N4872" s="486">
        <v>0.375</v>
      </c>
    </row>
    <row r="4873" spans="1:14" ht="19.5" thickBot="1" x14ac:dyDescent="0.3">
      <c r="A4873" s="677"/>
      <c r="B4873" s="645" t="s">
        <v>1066</v>
      </c>
      <c r="C4873" s="646" t="s">
        <v>952</v>
      </c>
      <c r="D4873" s="647">
        <v>0.96299999999999997</v>
      </c>
      <c r="E4873" s="648"/>
      <c r="F4873" s="649" t="s">
        <v>16</v>
      </c>
      <c r="G4873" s="650"/>
      <c r="H4873" s="649" t="s">
        <v>1070</v>
      </c>
      <c r="I4873" s="651"/>
      <c r="J4873" s="652"/>
      <c r="K4873" s="645"/>
      <c r="L4873" s="649" t="s">
        <v>266</v>
      </c>
      <c r="M4873" s="649">
        <v>1018.9799999999999</v>
      </c>
      <c r="N4873" s="653">
        <v>0.375</v>
      </c>
    </row>
    <row r="4874" spans="1:14" ht="19.5" thickBot="1" x14ac:dyDescent="0.3">
      <c r="A4874" s="551">
        <f t="shared" si="138"/>
        <v>2758</v>
      </c>
      <c r="B4874" s="552" t="s">
        <v>1066</v>
      </c>
      <c r="C4874" s="553" t="s">
        <v>26</v>
      </c>
      <c r="D4874" s="554">
        <v>13.743</v>
      </c>
      <c r="E4874" s="555"/>
      <c r="F4874" s="556" t="s">
        <v>30</v>
      </c>
      <c r="G4874" s="557"/>
      <c r="H4874" s="556" t="s">
        <v>1068</v>
      </c>
      <c r="I4874" s="558"/>
      <c r="J4874" s="559"/>
      <c r="K4874" s="552"/>
      <c r="L4874" s="556" t="s">
        <v>265</v>
      </c>
      <c r="M4874" s="556">
        <v>13743.160000000002</v>
      </c>
      <c r="N4874" s="560">
        <v>0.375</v>
      </c>
    </row>
    <row r="4875" spans="1:14" ht="19.5" thickBot="1" x14ac:dyDescent="0.3">
      <c r="A4875" s="513">
        <f t="shared" si="138"/>
        <v>2759</v>
      </c>
      <c r="B4875" s="514" t="s">
        <v>1067</v>
      </c>
      <c r="C4875" s="515" t="s">
        <v>587</v>
      </c>
      <c r="D4875" s="516">
        <v>8.4209999999999994</v>
      </c>
      <c r="E4875" s="517"/>
      <c r="F4875" s="518" t="s">
        <v>30</v>
      </c>
      <c r="G4875" s="519" t="s">
        <v>23</v>
      </c>
      <c r="H4875" s="518" t="s">
        <v>1070</v>
      </c>
      <c r="I4875" s="520"/>
      <c r="J4875" s="521"/>
      <c r="K4875" s="514"/>
      <c r="L4875" s="518" t="s">
        <v>28</v>
      </c>
      <c r="M4875" s="518">
        <v>8421.9599999999991</v>
      </c>
      <c r="N4875" s="522">
        <v>0.41666666666666669</v>
      </c>
    </row>
    <row r="4876" spans="1:14" ht="19.5" thickBot="1" x14ac:dyDescent="0.3">
      <c r="A4876" s="503">
        <f t="shared" si="138"/>
        <v>2760</v>
      </c>
      <c r="B4876" s="504" t="s">
        <v>1067</v>
      </c>
      <c r="C4876" s="505" t="s">
        <v>26</v>
      </c>
      <c r="D4876" s="506">
        <v>17.523</v>
      </c>
      <c r="E4876" s="507"/>
      <c r="F4876" s="508" t="s">
        <v>16</v>
      </c>
      <c r="G4876" s="509"/>
      <c r="H4876" s="508" t="s">
        <v>1071</v>
      </c>
      <c r="I4876" s="510"/>
      <c r="J4876" s="511"/>
      <c r="K4876" s="504"/>
      <c r="L4876" s="508" t="s">
        <v>265</v>
      </c>
      <c r="M4876" s="508">
        <v>17714.16</v>
      </c>
      <c r="N4876" s="512">
        <v>0.375</v>
      </c>
    </row>
    <row r="4877" spans="1:14" ht="57" thickBot="1" x14ac:dyDescent="0.3">
      <c r="A4877" s="513">
        <f t="shared" si="138"/>
        <v>2761</v>
      </c>
      <c r="B4877" s="514" t="s">
        <v>1067</v>
      </c>
      <c r="C4877" s="515" t="s">
        <v>47</v>
      </c>
      <c r="D4877" s="516">
        <v>13.746</v>
      </c>
      <c r="E4877" s="517"/>
      <c r="F4877" s="518" t="s">
        <v>16</v>
      </c>
      <c r="G4877" s="519" t="s">
        <v>1072</v>
      </c>
      <c r="H4877" s="518" t="s">
        <v>1070</v>
      </c>
      <c r="I4877" s="520"/>
      <c r="J4877" s="521"/>
      <c r="K4877" s="514"/>
      <c r="L4877" s="518" t="s">
        <v>28</v>
      </c>
      <c r="M4877" s="518">
        <v>13943.29</v>
      </c>
      <c r="N4877" s="522">
        <v>0.41666666666666669</v>
      </c>
    </row>
    <row r="4878" spans="1:14" x14ac:dyDescent="0.25">
      <c r="A4878" s="678">
        <f t="shared" si="138"/>
        <v>2762</v>
      </c>
      <c r="B4878" s="531" t="s">
        <v>1067</v>
      </c>
      <c r="C4878" s="532" t="s">
        <v>913</v>
      </c>
      <c r="D4878" s="533">
        <v>3.8849999999999998</v>
      </c>
      <c r="E4878" s="534"/>
      <c r="F4878" s="535" t="s">
        <v>16</v>
      </c>
      <c r="G4878" s="536"/>
      <c r="H4878" s="535" t="s">
        <v>1071</v>
      </c>
      <c r="I4878" s="537"/>
      <c r="J4878" s="538"/>
      <c r="K4878" s="531"/>
      <c r="L4878" s="535" t="s">
        <v>266</v>
      </c>
      <c r="M4878" s="535">
        <v>3901.8199999999997</v>
      </c>
      <c r="N4878" s="539">
        <v>0.41666666666666669</v>
      </c>
    </row>
    <row r="4879" spans="1:14" x14ac:dyDescent="0.25">
      <c r="A4879" s="683"/>
      <c r="B4879" s="563" t="s">
        <v>1067</v>
      </c>
      <c r="C4879" s="564" t="s">
        <v>23</v>
      </c>
      <c r="D4879" s="565">
        <v>12.782999999999999</v>
      </c>
      <c r="E4879" s="566"/>
      <c r="F4879" s="567" t="s">
        <v>16</v>
      </c>
      <c r="G4879" s="568"/>
      <c r="H4879" s="567" t="s">
        <v>1071</v>
      </c>
      <c r="I4879" s="569"/>
      <c r="J4879" s="570"/>
      <c r="K4879" s="563"/>
      <c r="L4879" s="567" t="s">
        <v>28</v>
      </c>
      <c r="M4879" s="567">
        <v>12910.009999999998</v>
      </c>
      <c r="N4879" s="571">
        <v>0.41666666666666669</v>
      </c>
    </row>
    <row r="4880" spans="1:14" ht="19.5" thickBot="1" x14ac:dyDescent="0.3">
      <c r="A4880" s="679"/>
      <c r="B4880" s="636" t="s">
        <v>1067</v>
      </c>
      <c r="C4880" s="637" t="s">
        <v>47</v>
      </c>
      <c r="D4880" s="638">
        <v>0.9</v>
      </c>
      <c r="E4880" s="639"/>
      <c r="F4880" s="640" t="s">
        <v>16</v>
      </c>
      <c r="G4880" s="641"/>
      <c r="H4880" s="640" t="s">
        <v>1071</v>
      </c>
      <c r="I4880" s="642"/>
      <c r="J4880" s="643"/>
      <c r="K4880" s="636"/>
      <c r="L4880" s="640" t="s">
        <v>28</v>
      </c>
      <c r="M4880" s="640">
        <v>915.96</v>
      </c>
      <c r="N4880" s="644">
        <v>0.41666666666666669</v>
      </c>
    </row>
    <row r="4881" spans="1:14" x14ac:dyDescent="0.25">
      <c r="A4881" s="676">
        <f t="shared" si="138"/>
        <v>2763</v>
      </c>
      <c r="B4881" s="479" t="s">
        <v>1067</v>
      </c>
      <c r="C4881" s="480" t="s">
        <v>15</v>
      </c>
      <c r="D4881" s="481">
        <v>3.7639999999999998</v>
      </c>
      <c r="E4881" s="482"/>
      <c r="F4881" s="483" t="s">
        <v>16</v>
      </c>
      <c r="G4881" s="549"/>
      <c r="H4881" s="483" t="s">
        <v>1071</v>
      </c>
      <c r="I4881" s="484"/>
      <c r="J4881" s="485"/>
      <c r="K4881" s="479"/>
      <c r="L4881" s="483" t="s">
        <v>28</v>
      </c>
      <c r="M4881" s="483">
        <v>3840.68</v>
      </c>
      <c r="N4881" s="486">
        <v>0.45833333333333331</v>
      </c>
    </row>
    <row r="4882" spans="1:14" x14ac:dyDescent="0.25">
      <c r="A4882" s="682"/>
      <c r="B4882" s="523" t="s">
        <v>1067</v>
      </c>
      <c r="C4882" s="524" t="s">
        <v>23</v>
      </c>
      <c r="D4882" s="525">
        <v>2.9009999999999998</v>
      </c>
      <c r="E4882" s="526"/>
      <c r="F4882" s="527" t="s">
        <v>16</v>
      </c>
      <c r="G4882" s="561"/>
      <c r="H4882" s="527" t="s">
        <v>1071</v>
      </c>
      <c r="I4882" s="528"/>
      <c r="J4882" s="529"/>
      <c r="K4882" s="523"/>
      <c r="L4882" s="527" t="s">
        <v>28</v>
      </c>
      <c r="M4882" s="527">
        <v>2956.7999999999997</v>
      </c>
      <c r="N4882" s="530">
        <v>0.45833333333333331</v>
      </c>
    </row>
    <row r="4883" spans="1:14" x14ac:dyDescent="0.25">
      <c r="A4883" s="682"/>
      <c r="B4883" s="523" t="s">
        <v>1067</v>
      </c>
      <c r="C4883" s="524" t="s">
        <v>24</v>
      </c>
      <c r="D4883" s="525">
        <v>2.6549999999999998</v>
      </c>
      <c r="E4883" s="526"/>
      <c r="F4883" s="527" t="s">
        <v>16</v>
      </c>
      <c r="G4883" s="561"/>
      <c r="H4883" s="527" t="s">
        <v>1071</v>
      </c>
      <c r="I4883" s="528"/>
      <c r="J4883" s="529"/>
      <c r="K4883" s="523"/>
      <c r="L4883" s="527" t="s">
        <v>28</v>
      </c>
      <c r="M4883" s="527">
        <v>2784.6200000000003</v>
      </c>
      <c r="N4883" s="530">
        <v>0.45833333333333331</v>
      </c>
    </row>
    <row r="4884" spans="1:14" ht="19.5" thickBot="1" x14ac:dyDescent="0.3">
      <c r="A4884" s="677"/>
      <c r="B4884" s="645" t="s">
        <v>1067</v>
      </c>
      <c r="C4884" s="646" t="s">
        <v>25</v>
      </c>
      <c r="D4884" s="647">
        <v>8.3450000000000006</v>
      </c>
      <c r="E4884" s="648"/>
      <c r="F4884" s="649" t="s">
        <v>16</v>
      </c>
      <c r="G4884" s="650"/>
      <c r="H4884" s="649" t="s">
        <v>1071</v>
      </c>
      <c r="I4884" s="651"/>
      <c r="J4884" s="652"/>
      <c r="K4884" s="645"/>
      <c r="L4884" s="649" t="s">
        <v>28</v>
      </c>
      <c r="M4884" s="649">
        <v>8411.76</v>
      </c>
      <c r="N4884" s="653">
        <v>0.45833333333333331</v>
      </c>
    </row>
    <row r="4885" spans="1:14" ht="19.5" thickBot="1" x14ac:dyDescent="0.3">
      <c r="A4885" s="503">
        <f t="shared" si="138"/>
        <v>2764</v>
      </c>
      <c r="B4885" s="504" t="s">
        <v>1067</v>
      </c>
      <c r="C4885" s="505" t="s">
        <v>848</v>
      </c>
      <c r="D4885" s="506">
        <v>18.02</v>
      </c>
      <c r="E4885" s="507"/>
      <c r="F4885" s="508" t="s">
        <v>16</v>
      </c>
      <c r="G4885" s="509"/>
      <c r="H4885" s="508" t="s">
        <v>1070</v>
      </c>
      <c r="I4885" s="510"/>
      <c r="J4885" s="511"/>
      <c r="K4885" s="504"/>
      <c r="L4885" s="508" t="s">
        <v>266</v>
      </c>
      <c r="M4885" s="508">
        <v>18135.660000000003</v>
      </c>
      <c r="N4885" s="512">
        <v>0.45833333333333331</v>
      </c>
    </row>
    <row r="4886" spans="1:14" ht="19.5" thickBot="1" x14ac:dyDescent="0.3">
      <c r="A4886" s="513">
        <f t="shared" si="138"/>
        <v>2765</v>
      </c>
      <c r="B4886" s="514" t="s">
        <v>1067</v>
      </c>
      <c r="C4886" s="515" t="s">
        <v>480</v>
      </c>
      <c r="D4886" s="516">
        <v>13.94</v>
      </c>
      <c r="E4886" s="517"/>
      <c r="F4886" s="518" t="s">
        <v>16</v>
      </c>
      <c r="G4886" s="519"/>
      <c r="H4886" s="518" t="s">
        <v>1071</v>
      </c>
      <c r="I4886" s="520"/>
      <c r="J4886" s="521"/>
      <c r="K4886" s="514"/>
      <c r="L4886" s="518" t="s">
        <v>266</v>
      </c>
      <c r="M4886" s="518">
        <v>14053.349999999999</v>
      </c>
      <c r="N4886" s="522">
        <v>0.5</v>
      </c>
    </row>
    <row r="4887" spans="1:14" x14ac:dyDescent="0.25">
      <c r="A4887" s="678">
        <f t="shared" si="138"/>
        <v>2766</v>
      </c>
      <c r="B4887" s="531" t="s">
        <v>1067</v>
      </c>
      <c r="C4887" s="532" t="s">
        <v>23</v>
      </c>
      <c r="D4887" s="533">
        <v>4.8680000000000003</v>
      </c>
      <c r="E4887" s="534"/>
      <c r="F4887" s="535" t="s">
        <v>30</v>
      </c>
      <c r="G4887" s="536"/>
      <c r="H4887" s="535" t="s">
        <v>1071</v>
      </c>
      <c r="I4887" s="537"/>
      <c r="J4887" s="538"/>
      <c r="K4887" s="531"/>
      <c r="L4887" s="535" t="s">
        <v>28</v>
      </c>
      <c r="M4887" s="535">
        <v>4868.2799999999988</v>
      </c>
      <c r="N4887" s="539">
        <v>0.41666666666666669</v>
      </c>
    </row>
    <row r="4888" spans="1:14" ht="19.5" thickBot="1" x14ac:dyDescent="0.3">
      <c r="A4888" s="679"/>
      <c r="B4888" s="636" t="s">
        <v>1067</v>
      </c>
      <c r="C4888" s="637" t="s">
        <v>667</v>
      </c>
      <c r="D4888" s="638">
        <v>5.1459999999999999</v>
      </c>
      <c r="E4888" s="639"/>
      <c r="F4888" s="640" t="s">
        <v>30</v>
      </c>
      <c r="G4888" s="641"/>
      <c r="H4888" s="640" t="s">
        <v>1071</v>
      </c>
      <c r="I4888" s="642"/>
      <c r="J4888" s="643"/>
      <c r="K4888" s="636"/>
      <c r="L4888" s="640" t="s">
        <v>28</v>
      </c>
      <c r="M4888" s="640">
        <v>5146.6799999999994</v>
      </c>
      <c r="N4888" s="644">
        <v>0.41666666666666669</v>
      </c>
    </row>
    <row r="4889" spans="1:14" x14ac:dyDescent="0.25">
      <c r="A4889" s="676">
        <f t="shared" ref="A4889:A4897" si="139">MAX(A4873:A4888)+1</f>
        <v>2767</v>
      </c>
      <c r="B4889" s="479" t="s">
        <v>1067</v>
      </c>
      <c r="C4889" s="480" t="s">
        <v>587</v>
      </c>
      <c r="D4889" s="481">
        <v>8.6720000000000006</v>
      </c>
      <c r="E4889" s="482"/>
      <c r="F4889" s="483" t="s">
        <v>30</v>
      </c>
      <c r="G4889" s="549" t="s">
        <v>23</v>
      </c>
      <c r="H4889" s="483" t="s">
        <v>1071</v>
      </c>
      <c r="I4889" s="484"/>
      <c r="J4889" s="485"/>
      <c r="K4889" s="479"/>
      <c r="L4889" s="483" t="s">
        <v>28</v>
      </c>
      <c r="M4889" s="483">
        <v>8672.52</v>
      </c>
      <c r="N4889" s="486">
        <v>0.45833333333333331</v>
      </c>
    </row>
    <row r="4890" spans="1:14" ht="19.5" thickBot="1" x14ac:dyDescent="0.3">
      <c r="A4890" s="677"/>
      <c r="B4890" s="645" t="s">
        <v>1067</v>
      </c>
      <c r="C4890" s="646" t="s">
        <v>47</v>
      </c>
      <c r="D4890" s="647">
        <v>3.298</v>
      </c>
      <c r="E4890" s="648"/>
      <c r="F4890" s="649" t="s">
        <v>30</v>
      </c>
      <c r="G4890" s="650"/>
      <c r="H4890" s="649" t="s">
        <v>1071</v>
      </c>
      <c r="I4890" s="651"/>
      <c r="J4890" s="652"/>
      <c r="K4890" s="645"/>
      <c r="L4890" s="649" t="s">
        <v>28</v>
      </c>
      <c r="M4890" s="649">
        <v>3298.5600000000004</v>
      </c>
      <c r="N4890" s="653">
        <v>0.45833333333333331</v>
      </c>
    </row>
    <row r="4891" spans="1:14" x14ac:dyDescent="0.25">
      <c r="A4891" s="678">
        <f t="shared" si="139"/>
        <v>2768</v>
      </c>
      <c r="B4891" s="531" t="s">
        <v>1067</v>
      </c>
      <c r="C4891" s="532" t="s">
        <v>15</v>
      </c>
      <c r="D4891" s="533">
        <v>5.077</v>
      </c>
      <c r="E4891" s="534"/>
      <c r="F4891" s="535" t="s">
        <v>30</v>
      </c>
      <c r="G4891" s="536"/>
      <c r="H4891" s="535" t="s">
        <v>1071</v>
      </c>
      <c r="I4891" s="537"/>
      <c r="J4891" s="538"/>
      <c r="K4891" s="531"/>
      <c r="L4891" s="535" t="s">
        <v>28</v>
      </c>
      <c r="M4891" s="535">
        <v>5077.4400000000005</v>
      </c>
      <c r="N4891" s="539">
        <v>0.5</v>
      </c>
    </row>
    <row r="4892" spans="1:14" ht="19.5" thickBot="1" x14ac:dyDescent="0.3">
      <c r="A4892" s="679"/>
      <c r="B4892" s="636" t="s">
        <v>1067</v>
      </c>
      <c r="C4892" s="637" t="s">
        <v>47</v>
      </c>
      <c r="D4892" s="638">
        <v>4.9029999999999996</v>
      </c>
      <c r="E4892" s="639"/>
      <c r="F4892" s="640" t="s">
        <v>30</v>
      </c>
      <c r="G4892" s="641"/>
      <c r="H4892" s="640" t="s">
        <v>1071</v>
      </c>
      <c r="I4892" s="642"/>
      <c r="J4892" s="643"/>
      <c r="K4892" s="636"/>
      <c r="L4892" s="640" t="s">
        <v>28</v>
      </c>
      <c r="M4892" s="640">
        <v>4903.28</v>
      </c>
      <c r="N4892" s="644">
        <v>0.5</v>
      </c>
    </row>
    <row r="4893" spans="1:14" ht="29.25" customHeight="1" x14ac:dyDescent="0.25">
      <c r="A4893" s="676">
        <f t="shared" si="139"/>
        <v>2769</v>
      </c>
      <c r="B4893" s="479" t="s">
        <v>1067</v>
      </c>
      <c r="C4893" s="480" t="s">
        <v>15</v>
      </c>
      <c r="D4893" s="481">
        <v>1.3440000000000001</v>
      </c>
      <c r="E4893" s="482"/>
      <c r="F4893" s="483" t="s">
        <v>30</v>
      </c>
      <c r="G4893" s="680" t="s">
        <v>1073</v>
      </c>
      <c r="H4893" s="483" t="s">
        <v>1071</v>
      </c>
      <c r="I4893" s="484"/>
      <c r="J4893" s="485"/>
      <c r="K4893" s="479"/>
      <c r="L4893" s="483" t="s">
        <v>28</v>
      </c>
      <c r="M4893" s="483">
        <v>1344</v>
      </c>
      <c r="N4893" s="486">
        <v>0.54166666666666663</v>
      </c>
    </row>
    <row r="4894" spans="1:14" ht="29.25" customHeight="1" thickBot="1" x14ac:dyDescent="0.3">
      <c r="A4894" s="677"/>
      <c r="B4894" s="645" t="s">
        <v>1067</v>
      </c>
      <c r="C4894" s="646" t="s">
        <v>24</v>
      </c>
      <c r="D4894" s="647">
        <v>9.0229999999999997</v>
      </c>
      <c r="E4894" s="648"/>
      <c r="F4894" s="649" t="s">
        <v>30</v>
      </c>
      <c r="G4894" s="681"/>
      <c r="H4894" s="649" t="s">
        <v>1071</v>
      </c>
      <c r="I4894" s="651"/>
      <c r="J4894" s="652"/>
      <c r="K4894" s="645"/>
      <c r="L4894" s="649" t="s">
        <v>28</v>
      </c>
      <c r="M4894" s="649">
        <v>9023.4</v>
      </c>
      <c r="N4894" s="653">
        <v>0.54166666666666663</v>
      </c>
    </row>
    <row r="4895" spans="1:14" ht="38.25" thickBot="1" x14ac:dyDescent="0.3">
      <c r="A4895" s="503">
        <f t="shared" si="139"/>
        <v>2770</v>
      </c>
      <c r="B4895" s="504" t="s">
        <v>1067</v>
      </c>
      <c r="C4895" s="505" t="s">
        <v>44</v>
      </c>
      <c r="D4895" s="506">
        <v>15</v>
      </c>
      <c r="E4895" s="507"/>
      <c r="F4895" s="508" t="s">
        <v>16</v>
      </c>
      <c r="G4895" s="509" t="s">
        <v>398</v>
      </c>
      <c r="H4895" s="508" t="s">
        <v>1071</v>
      </c>
      <c r="I4895" s="510"/>
      <c r="J4895" s="511"/>
      <c r="K4895" s="504"/>
      <c r="L4895" s="508" t="s">
        <v>28</v>
      </c>
      <c r="M4895" s="508">
        <v>15030</v>
      </c>
      <c r="N4895" s="512">
        <v>0.54166666666666663</v>
      </c>
    </row>
    <row r="4896" spans="1:14" x14ac:dyDescent="0.25">
      <c r="A4896" s="660">
        <f t="shared" si="139"/>
        <v>2771</v>
      </c>
      <c r="B4896" s="660"/>
      <c r="C4896" s="473"/>
      <c r="D4896" s="474"/>
      <c r="E4896" s="475"/>
      <c r="F4896" s="660"/>
      <c r="G4896" s="476"/>
      <c r="H4896" s="660"/>
      <c r="I4896" s="477"/>
      <c r="J4896" s="478"/>
      <c r="K4896" s="660"/>
      <c r="L4896" s="660"/>
      <c r="M4896" s="660"/>
      <c r="N4896" s="660"/>
    </row>
    <row r="4897" spans="1:14" x14ac:dyDescent="0.25">
      <c r="A4897" s="660">
        <f t="shared" si="139"/>
        <v>2772</v>
      </c>
      <c r="B4897" s="660"/>
      <c r="C4897" s="473"/>
      <c r="D4897" s="474"/>
      <c r="E4897" s="475"/>
      <c r="F4897" s="660"/>
      <c r="G4897" s="476"/>
      <c r="H4897" s="660"/>
      <c r="I4897" s="477"/>
      <c r="J4897" s="478"/>
      <c r="K4897" s="660"/>
      <c r="L4897" s="660"/>
      <c r="M4897" s="660"/>
      <c r="N4897" s="660"/>
    </row>
  </sheetData>
  <autoFilter ref="A2:N4883" xr:uid="{79D26EB9-2ECC-4189-8AEF-8CA7CBA20027}">
    <filterColumn colId="10">
      <filters blank="1"/>
    </filterColumn>
  </autoFilter>
  <mergeCells count="1439">
    <mergeCell ref="A4878:A4880"/>
    <mergeCell ref="A4881:A4884"/>
    <mergeCell ref="A4887:A4888"/>
    <mergeCell ref="A4866:A4867"/>
    <mergeCell ref="G4866:G4867"/>
    <mergeCell ref="A4868:A4871"/>
    <mergeCell ref="A4844:A4845"/>
    <mergeCell ref="A4846:A4847"/>
    <mergeCell ref="A4812:A4813"/>
    <mergeCell ref="A4816:A4817"/>
    <mergeCell ref="A4818:A4819"/>
    <mergeCell ref="A4820:A4822"/>
    <mergeCell ref="A4806:A4807"/>
    <mergeCell ref="A4808:A4811"/>
    <mergeCell ref="A4799:A4800"/>
    <mergeCell ref="A4788:A4790"/>
    <mergeCell ref="A4792:A4793"/>
    <mergeCell ref="G4792:G4793"/>
    <mergeCell ref="A4794:A4795"/>
    <mergeCell ref="A4872:A4873"/>
    <mergeCell ref="A4859:A4860"/>
    <mergeCell ref="A4854:A4855"/>
    <mergeCell ref="G4854:G4855"/>
    <mergeCell ref="A4856:A4858"/>
    <mergeCell ref="A4770:A4771"/>
    <mergeCell ref="A4772:A4773"/>
    <mergeCell ref="A4774:A4775"/>
    <mergeCell ref="A4776:A4777"/>
    <mergeCell ref="G4776:G4777"/>
    <mergeCell ref="G4820:G4822"/>
    <mergeCell ref="G4830:G4831"/>
    <mergeCell ref="A4832:A4833"/>
    <mergeCell ref="A4834:A4837"/>
    <mergeCell ref="A4838:A4839"/>
    <mergeCell ref="G4838:G4839"/>
    <mergeCell ref="A4840:A4841"/>
    <mergeCell ref="A4842:A4843"/>
    <mergeCell ref="A4830:A4831"/>
    <mergeCell ref="A4825:A4826"/>
    <mergeCell ref="A4745:A4747"/>
    <mergeCell ref="A4748:A4750"/>
    <mergeCell ref="A4751:A4752"/>
    <mergeCell ref="G4751:G4752"/>
    <mergeCell ref="A4721:A4722"/>
    <mergeCell ref="A4601:A4602"/>
    <mergeCell ref="A4586:A4587"/>
    <mergeCell ref="A4597:A4598"/>
    <mergeCell ref="A4709:A4711"/>
    <mergeCell ref="A4700:A4701"/>
    <mergeCell ref="G4700:G4701"/>
    <mergeCell ref="A4649:A4650"/>
    <mergeCell ref="A4627:A4628"/>
    <mergeCell ref="A4629:A4632"/>
    <mergeCell ref="A4633:A4634"/>
    <mergeCell ref="A4767:A4768"/>
    <mergeCell ref="A4635:A4636"/>
    <mergeCell ref="A4622:A4623"/>
    <mergeCell ref="A4605:A4608"/>
    <mergeCell ref="A4610:A4611"/>
    <mergeCell ref="A4615:A4616"/>
    <mergeCell ref="A4591:A4592"/>
    <mergeCell ref="A4593:A4595"/>
    <mergeCell ref="G4615:G4616"/>
    <mergeCell ref="A4617:A4618"/>
    <mergeCell ref="A4703:A4705"/>
    <mergeCell ref="A4687:A4690"/>
    <mergeCell ref="A4691:A4692"/>
    <mergeCell ref="A4693:A4694"/>
    <mergeCell ref="A4695:A4696"/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486:A489"/>
    <mergeCell ref="A490:A492"/>
    <mergeCell ref="A774:A778"/>
    <mergeCell ref="A779:A783"/>
    <mergeCell ref="A784:A785"/>
    <mergeCell ref="A786:A788"/>
    <mergeCell ref="A789:A790"/>
    <mergeCell ref="A791:A792"/>
    <mergeCell ref="A793:A796"/>
    <mergeCell ref="A917:A918"/>
    <mergeCell ref="A919:A920"/>
    <mergeCell ref="A231:A232"/>
    <mergeCell ref="A234:A237"/>
    <mergeCell ref="A238:A239"/>
    <mergeCell ref="A240:A241"/>
    <mergeCell ref="A243:A244"/>
    <mergeCell ref="A615:A617"/>
    <mergeCell ref="A618:A620"/>
    <mergeCell ref="A659:A662"/>
    <mergeCell ref="A564:A567"/>
    <mergeCell ref="A568:A570"/>
    <mergeCell ref="A801:A802"/>
    <mergeCell ref="A804:A808"/>
    <mergeCell ref="A809:A812"/>
    <mergeCell ref="A881:A882"/>
    <mergeCell ref="A364:A367"/>
    <mergeCell ref="A371:A374"/>
    <mergeCell ref="A379:A380"/>
    <mergeCell ref="A405:A406"/>
    <mergeCell ref="A408:A409"/>
    <mergeCell ref="G408:G409"/>
    <mergeCell ref="A410:A411"/>
    <mergeCell ref="A747:A750"/>
    <mergeCell ref="A751:A754"/>
    <mergeCell ref="A755:A760"/>
    <mergeCell ref="A762:A763"/>
    <mergeCell ref="A766:A768"/>
    <mergeCell ref="A769:A771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12:A613"/>
    <mergeCell ref="G815:G816"/>
    <mergeCell ref="G218:G219"/>
    <mergeCell ref="A221:A222"/>
    <mergeCell ref="A227:A230"/>
    <mergeCell ref="G654:G655"/>
    <mergeCell ref="G762:G763"/>
    <mergeCell ref="A415:A418"/>
    <mergeCell ref="A376:A377"/>
    <mergeCell ref="G496:G497"/>
    <mergeCell ref="A654:A655"/>
    <mergeCell ref="A710:A711"/>
    <mergeCell ref="A713:A715"/>
    <mergeCell ref="A556:A557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01:A603"/>
    <mergeCell ref="A607:A610"/>
    <mergeCell ref="A493:A494"/>
    <mergeCell ref="A551:A553"/>
    <mergeCell ref="G362:G363"/>
    <mergeCell ref="A381:A382"/>
    <mergeCell ref="A383:A384"/>
    <mergeCell ref="A385:A390"/>
    <mergeCell ref="A394:A395"/>
    <mergeCell ref="A398:A399"/>
    <mergeCell ref="A400:A402"/>
    <mergeCell ref="A403:A404"/>
    <mergeCell ref="A146:A147"/>
    <mergeCell ref="A148:A151"/>
    <mergeCell ref="A153:A154"/>
    <mergeCell ref="A196:A197"/>
    <mergeCell ref="A362:A363"/>
    <mergeCell ref="A471:A472"/>
    <mergeCell ref="A473:A476"/>
    <mergeCell ref="A480:A483"/>
    <mergeCell ref="A258:A259"/>
    <mergeCell ref="A260:A261"/>
    <mergeCell ref="A262:A263"/>
    <mergeCell ref="A264:A265"/>
    <mergeCell ref="A245:A246"/>
    <mergeCell ref="A247:A251"/>
    <mergeCell ref="A158:A159"/>
    <mergeCell ref="A160:A161"/>
    <mergeCell ref="A163:A166"/>
    <mergeCell ref="A167:A168"/>
    <mergeCell ref="A169:A170"/>
    <mergeCell ref="A174:A178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A180:A181"/>
    <mergeCell ref="A182:A183"/>
    <mergeCell ref="A184:A185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A73:A74"/>
    <mergeCell ref="B73:B74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B48:B50"/>
    <mergeCell ref="A51:A52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91:A92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496:A497"/>
    <mergeCell ref="G556:G557"/>
    <mergeCell ref="A559:A563"/>
    <mergeCell ref="A498:A499"/>
    <mergeCell ref="A502:A503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J734:J735"/>
    <mergeCell ref="A741:A743"/>
    <mergeCell ref="A716:A718"/>
    <mergeCell ref="A719:A726"/>
    <mergeCell ref="A727:A733"/>
    <mergeCell ref="A734:A740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13:A814"/>
    <mergeCell ref="A815:A816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884:A886"/>
    <mergeCell ref="A889:A890"/>
    <mergeCell ref="A891:A893"/>
    <mergeCell ref="A894:A896"/>
    <mergeCell ref="A897:A898"/>
    <mergeCell ref="A900:A904"/>
    <mergeCell ref="A912:A914"/>
    <mergeCell ref="A915:A916"/>
    <mergeCell ref="A907:A908"/>
    <mergeCell ref="A909:A911"/>
    <mergeCell ref="A921:A922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G3779:G3780"/>
    <mergeCell ref="G3721:G3722"/>
    <mergeCell ref="A4233:A4235"/>
    <mergeCell ref="A4237:A4239"/>
    <mergeCell ref="A4311:A4314"/>
    <mergeCell ref="A4227:A4229"/>
    <mergeCell ref="A4255:A4257"/>
    <mergeCell ref="A4290:A4291"/>
    <mergeCell ref="A4292:A4293"/>
    <mergeCell ref="A4209:A4210"/>
    <mergeCell ref="A4212:A4213"/>
    <mergeCell ref="A4214:A4216"/>
    <mergeCell ref="A4298:A4299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G3983:G3984"/>
    <mergeCell ref="A3854:A3855"/>
    <mergeCell ref="G3820:G3821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A3765:A3767"/>
    <mergeCell ref="G3909:G3911"/>
    <mergeCell ref="A3769:A3771"/>
    <mergeCell ref="A3749:A3750"/>
    <mergeCell ref="A4354:A4355"/>
    <mergeCell ref="A4367:A4369"/>
    <mergeCell ref="A4360:A4362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4193:A4195"/>
    <mergeCell ref="A4196:A4200"/>
    <mergeCell ref="A4324:A4326"/>
    <mergeCell ref="A4427:A4428"/>
    <mergeCell ref="A4259:A4260"/>
    <mergeCell ref="A4245:A4246"/>
    <mergeCell ref="A4347:A4349"/>
    <mergeCell ref="A4370:A4372"/>
    <mergeCell ref="A4315:A4316"/>
    <mergeCell ref="A4317:A4318"/>
    <mergeCell ref="A4278:A4279"/>
    <mergeCell ref="A4329:A4330"/>
    <mergeCell ref="A4090:A4092"/>
    <mergeCell ref="A4331:A4332"/>
    <mergeCell ref="A3992:A3995"/>
    <mergeCell ref="A3895:A3896"/>
    <mergeCell ref="A3960:A3961"/>
    <mergeCell ref="A3920:A3921"/>
    <mergeCell ref="A3912:A3913"/>
    <mergeCell ref="A3876:A3879"/>
    <mergeCell ref="A3945:A3946"/>
    <mergeCell ref="A3890:A3891"/>
    <mergeCell ref="A3906:A3908"/>
    <mergeCell ref="A3909:A3911"/>
    <mergeCell ref="G3895:G3896"/>
    <mergeCell ref="A3835:A3836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138:A4139"/>
    <mergeCell ref="A4140:A4142"/>
    <mergeCell ref="A3848:A3853"/>
    <mergeCell ref="A4182:A4183"/>
    <mergeCell ref="A4133:A4136"/>
    <mergeCell ref="A3842:A3843"/>
    <mergeCell ref="A3861:A3864"/>
    <mergeCell ref="A4171:A4172"/>
    <mergeCell ref="G4090:G4092"/>
    <mergeCell ref="G4064:G4065"/>
    <mergeCell ref="G4055:G4056"/>
    <mergeCell ref="A4082:A4084"/>
    <mergeCell ref="G3912:G3913"/>
    <mergeCell ref="G3949:G3950"/>
    <mergeCell ref="A3914:A3915"/>
    <mergeCell ref="A3867:A3872"/>
    <mergeCell ref="A3874:A3875"/>
    <mergeCell ref="A4507:A4508"/>
    <mergeCell ref="A4477:A4479"/>
    <mergeCell ref="A4512:A4514"/>
    <mergeCell ref="A4442:A4443"/>
    <mergeCell ref="A4120:A4122"/>
    <mergeCell ref="A3928:A3929"/>
    <mergeCell ref="A4055:A4056"/>
    <mergeCell ref="A4064:A4065"/>
    <mergeCell ref="A3976:A3977"/>
    <mergeCell ref="A3981:A3982"/>
    <mergeCell ref="A4031:A4033"/>
    <mergeCell ref="A4034:A4035"/>
    <mergeCell ref="A4099:A4101"/>
    <mergeCell ref="A4077:A4078"/>
    <mergeCell ref="A4345:A4346"/>
    <mergeCell ref="A4334:A4335"/>
    <mergeCell ref="A4012:A4014"/>
    <mergeCell ref="A4010:A4011"/>
    <mergeCell ref="A4019:A4024"/>
    <mergeCell ref="A4231:A4232"/>
    <mergeCell ref="A4374:A4375"/>
    <mergeCell ref="A4114:A4115"/>
    <mergeCell ref="A3934:A3935"/>
    <mergeCell ref="A3936:A3938"/>
    <mergeCell ref="A4006:A4008"/>
    <mergeCell ref="A4036:A4037"/>
    <mergeCell ref="A4039:A4040"/>
    <mergeCell ref="A3962:A3963"/>
    <mergeCell ref="A4357:A4359"/>
    <mergeCell ref="A4178:A4180"/>
    <mergeCell ref="A4153:A4157"/>
    <mergeCell ref="A4499:A4500"/>
    <mergeCell ref="A4501:A4502"/>
    <mergeCell ref="A4402:A4405"/>
    <mergeCell ref="A4002:A4003"/>
    <mergeCell ref="A4004:A4005"/>
    <mergeCell ref="A4240:A4243"/>
    <mergeCell ref="A4204:A4205"/>
    <mergeCell ref="A4322:A4323"/>
    <mergeCell ref="A4270:A4271"/>
    <mergeCell ref="A4414:A4415"/>
    <mergeCell ref="A4272:A4274"/>
    <mergeCell ref="A4251:A4254"/>
    <mergeCell ref="A4406:A4407"/>
    <mergeCell ref="A4384:A4386"/>
    <mergeCell ref="A4387:A4390"/>
    <mergeCell ref="A4391:A4392"/>
    <mergeCell ref="A4393:A4395"/>
    <mergeCell ref="A4429:A4430"/>
    <mergeCell ref="A4489:A4492"/>
    <mergeCell ref="A4066:A4070"/>
    <mergeCell ref="A4202:A4203"/>
    <mergeCell ref="A4422:A4423"/>
    <mergeCell ref="A4424:A4425"/>
    <mergeCell ref="A4376:A4377"/>
    <mergeCell ref="G4278:G4279"/>
    <mergeCell ref="G4251:G4254"/>
    <mergeCell ref="A4267:A4269"/>
    <mergeCell ref="A4579:A4581"/>
    <mergeCell ref="G4579:G4581"/>
    <mergeCell ref="A4582:A4584"/>
    <mergeCell ref="A4560:A4562"/>
    <mergeCell ref="A4563:A4565"/>
    <mergeCell ref="A4567:A4569"/>
    <mergeCell ref="A4570:A4571"/>
    <mergeCell ref="A4572:A4574"/>
    <mergeCell ref="A4550:A4551"/>
    <mergeCell ref="A4552:A4553"/>
    <mergeCell ref="A4431:A4432"/>
    <mergeCell ref="G4231:G4232"/>
    <mergeCell ref="A4536:A4538"/>
    <mergeCell ref="A4554:A4555"/>
    <mergeCell ref="A4543:A4544"/>
    <mergeCell ref="A4539:A4541"/>
    <mergeCell ref="G4493:G4494"/>
    <mergeCell ref="A4503:A4504"/>
    <mergeCell ref="A4505:A4506"/>
    <mergeCell ref="A4529:A4530"/>
    <mergeCell ref="A4532:A4533"/>
    <mergeCell ref="A4521:A4523"/>
    <mergeCell ref="A4524:A4526"/>
    <mergeCell ref="A4517:A4518"/>
    <mergeCell ref="A4480:A4481"/>
    <mergeCell ref="A4437:A4440"/>
    <mergeCell ref="A4515:A4516"/>
    <mergeCell ref="A4339:A4344"/>
    <mergeCell ref="A4527:A4528"/>
    <mergeCell ref="A4889:A4890"/>
    <mergeCell ref="A4891:A4892"/>
    <mergeCell ref="A4893:A4894"/>
    <mergeCell ref="G4893:G4894"/>
    <mergeCell ref="A4640:A4641"/>
    <mergeCell ref="A4643:A4645"/>
    <mergeCell ref="A4646:A4648"/>
    <mergeCell ref="A4679:A4680"/>
    <mergeCell ref="A4653:A4655"/>
    <mergeCell ref="A4656:A4657"/>
    <mergeCell ref="A4662:A4663"/>
    <mergeCell ref="A4664:A4665"/>
    <mergeCell ref="A4674:A4676"/>
    <mergeCell ref="A4677:A4678"/>
    <mergeCell ref="A4738:A4739"/>
    <mergeCell ref="A4740:A4741"/>
    <mergeCell ref="A4714:A4715"/>
    <mergeCell ref="A4785:A4787"/>
    <mergeCell ref="A4761:A4764"/>
    <mergeCell ref="A4765:A4766"/>
    <mergeCell ref="G4765:G4766"/>
    <mergeCell ref="A4754:A4755"/>
    <mergeCell ref="A4756:A4757"/>
    <mergeCell ref="G4738:G4739"/>
    <mergeCell ref="A4706:A4708"/>
    <mergeCell ref="A4681:A4682"/>
    <mergeCell ref="A4723:A4724"/>
    <mergeCell ref="A4727:A4728"/>
    <mergeCell ref="A4729:A4732"/>
    <mergeCell ref="A4734:A4736"/>
    <mergeCell ref="G4729:G4732"/>
    <mergeCell ref="A4719:A4720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User</cp:lastModifiedBy>
  <cp:revision>375</cp:revision>
  <cp:lastPrinted>2025-09-25T06:09:29Z</cp:lastPrinted>
  <dcterms:created xsi:type="dcterms:W3CDTF">2015-06-05T18:19:34Z</dcterms:created>
  <dcterms:modified xsi:type="dcterms:W3CDTF">2025-09-27T16:57:08Z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