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6B22E0B-E948-4A32-9B55-A6580314AC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85" i="1" l="1"/>
  <c r="Z189" i="1"/>
  <c r="H9" i="1"/>
  <c r="A10" i="1"/>
  <c r="Y33" i="1"/>
  <c r="Y37" i="1"/>
  <c r="Y45" i="1"/>
  <c r="Y49" i="1"/>
  <c r="Y58" i="1"/>
  <c r="Y66" i="1"/>
  <c r="Y72" i="1"/>
  <c r="Y80" i="1"/>
  <c r="Y522" i="1" s="1"/>
  <c r="Y86" i="1"/>
  <c r="Y93" i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Z412" i="1"/>
  <c r="F528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Z205" i="1" s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Z318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55" i="1"/>
  <c r="Z217" i="1"/>
  <c r="Z338" i="1"/>
  <c r="Z407" i="1"/>
  <c r="Y518" i="1"/>
  <c r="Z357" i="1"/>
  <c r="Z493" i="1"/>
  <c r="Z471" i="1"/>
  <c r="Z345" i="1"/>
  <c r="Z276" i="1"/>
  <c r="Z269" i="1"/>
  <c r="Z477" i="1"/>
  <c r="Z461" i="1"/>
  <c r="Z243" i="1"/>
  <c r="Z92" i="1"/>
  <c r="Z71" i="1"/>
  <c r="Z58" i="1"/>
  <c r="Z523" i="1" s="1"/>
  <c r="X521" i="1"/>
  <c r="Z300" i="1"/>
  <c r="Z252" i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<sst xmlns="http://schemas.openxmlformats.org/spreadsheetml/2006/main" count="2342" uniqueCount="830">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</sst>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75</v>
      </c>
      <c r="Y41" s="58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78.020833333333329</v>
      </c>
      <c r="BN41" s="64">
        <f>IFERROR(Y41*I41/H41,"0")</f>
        <v>78.64500000000001</v>
      </c>
      <c r="BO41" s="64">
        <f>IFERROR(1/J41*(X41/H41),"0")</f>
        <v>0.10850694444444443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12</v>
      </c>
      <c r="Y42" s="584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9.9444444444444429</v>
      </c>
      <c r="Y44" s="585">
        <f>IFERROR(Y41/H41,"0")+IFERROR(Y42/H42,"0")+IFERROR(Y43/H43,"0")</f>
        <v>10</v>
      </c>
      <c r="Z44" s="585">
        <f>IFERROR(IF(Z41="",0,Z41),"0")+IFERROR(IF(Z42="",0,Z42),"0")+IFERROR(IF(Z43="",0,Z43),"0")</f>
        <v>0.15992000000000001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87</v>
      </c>
      <c r="Y45" s="585">
        <f>IFERROR(SUM(Y41:Y43),"0")</f>
        <v>87.600000000000009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90</v>
      </c>
      <c r="Y53" s="584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93.624999999999986</v>
      </c>
      <c r="BN53" s="64">
        <f t="shared" si="8"/>
        <v>101.11499999999998</v>
      </c>
      <c r="BO53" s="64">
        <f t="shared" si="9"/>
        <v>0.13020833333333331</v>
      </c>
      <c r="BP53" s="64">
        <f t="shared" si="10"/>
        <v>0.140625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8.3333333333333321</v>
      </c>
      <c r="Y58" s="585">
        <f>IFERROR(Y52/H52,"0")+IFERROR(Y53/H53,"0")+IFERROR(Y54/H54,"0")+IFERROR(Y55/H55,"0")+IFERROR(Y56/H56,"0")+IFERROR(Y57/H57,"0")</f>
        <v>9</v>
      </c>
      <c r="Z58" s="585">
        <f>IFERROR(IF(Z52="",0,Z52),"0")+IFERROR(IF(Z53="",0,Z53),"0")+IFERROR(IF(Z54="",0,Z54),"0")+IFERROR(IF(Z55="",0,Z55),"0")+IFERROR(IF(Z56="",0,Z56),"0")+IFERROR(IF(Z57="",0,Z57),"0")</f>
        <v>0.17082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90</v>
      </c>
      <c r="Y59" s="585">
        <f>IFERROR(SUM(Y52:Y57),"0")</f>
        <v>97.2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140</v>
      </c>
      <c r="Y61" s="584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145.63888888888886</v>
      </c>
      <c r="BN61" s="64">
        <f>IFERROR(Y61*I61/H61,"0")</f>
        <v>146.05499999999998</v>
      </c>
      <c r="BO61" s="64">
        <f>IFERROR(1/J61*(X61/H61),"0")</f>
        <v>0.20254629629629628</v>
      </c>
      <c r="BP61" s="64">
        <f>IFERROR(1/J61*(Y61/H61),"0")</f>
        <v>0.203125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12.962962962962962</v>
      </c>
      <c r="Y65" s="585">
        <f>IFERROR(Y61/H61,"0")+IFERROR(Y62/H62,"0")+IFERROR(Y63/H63,"0")+IFERROR(Y64/H64,"0")</f>
        <v>13</v>
      </c>
      <c r="Z65" s="585">
        <f>IFERROR(IF(Z61="",0,Z61),"0")+IFERROR(IF(Z62="",0,Z62),"0")+IFERROR(IF(Z63="",0,Z63),"0")+IFERROR(IF(Z64="",0,Z64),"0")</f>
        <v>0.24674000000000001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140</v>
      </c>
      <c r="Y66" s="585">
        <f>IFERROR(SUM(Y61:Y64),"0")</f>
        <v>140.4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110</v>
      </c>
      <c r="Y89" s="584">
        <f>IFERROR(IF(X89="",0,CEILING((X89/$H89),1)*$H89),"")</f>
        <v>118.80000000000001</v>
      </c>
      <c r="Z89" s="36">
        <f>IFERROR(IF(Y89=0,"",ROUNDUP(Y89/H89,0)*0.01898),"")</f>
        <v>0.20877999999999999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114.43055555555554</v>
      </c>
      <c r="BN89" s="64">
        <f>IFERROR(Y89*I89/H89,"0")</f>
        <v>123.58499999999999</v>
      </c>
      <c r="BO89" s="64">
        <f>IFERROR(1/J89*(X89/H89),"0")</f>
        <v>0.15914351851851852</v>
      </c>
      <c r="BP89" s="64">
        <f>IFERROR(1/J89*(Y89/H89),"0")</f>
        <v>0.171875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10.185185185185185</v>
      </c>
      <c r="Y92" s="585">
        <f>IFERROR(Y89/H89,"0")+IFERROR(Y90/H90,"0")+IFERROR(Y91/H91,"0")</f>
        <v>11</v>
      </c>
      <c r="Z92" s="585">
        <f>IFERROR(IF(Z89="",0,Z89),"0")+IFERROR(IF(Z90="",0,Z90),"0")+IFERROR(IF(Z91="",0,Z91),"0")</f>
        <v>0.20877999999999999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110</v>
      </c>
      <c r="Y93" s="585">
        <f>IFERROR(SUM(Y89:Y91),"0")</f>
        <v>118.80000000000001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12.345679012345679</v>
      </c>
      <c r="Y123" s="585">
        <f>IFERROR(Y118/H118,"0")+IFERROR(Y119/H119,"0")+IFERROR(Y120/H120,"0")+IFERROR(Y121/H121,"0")+IFERROR(Y122/H122,"0")</f>
        <v>13</v>
      </c>
      <c r="Z123" s="585">
        <f>IFERROR(IF(Z118="",0,Z118),"0")+IFERROR(IF(Z119="",0,Z119),"0")+IFERROR(IF(Z120="",0,Z120),"0")+IFERROR(IF(Z121="",0,Z121),"0")+IFERROR(IF(Z122="",0,Z122),"0")</f>
        <v>0.24674000000000001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100</v>
      </c>
      <c r="Y124" s="585">
        <f>IFERROR(SUM(Y118:Y122),"0")</f>
        <v>105.3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120</v>
      </c>
      <c r="Y303" s="584">
        <f t="shared" ref="Y303:Y309" si="53">IFERROR(IF(X303="",0,CEILING((X303/$H303),1)*$H303),"")</f>
        <v>121.80000000000001</v>
      </c>
      <c r="Z303" s="36">
        <f>IFERROR(IF(Y303=0,"",ROUNDUP(Y303/H303,0)*0.00902),"")</f>
        <v>0.26158000000000003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127.71428571428571</v>
      </c>
      <c r="BN303" s="64">
        <f t="shared" ref="BN303:BN309" si="55">IFERROR(Y303*I303/H303,"0")</f>
        <v>129.63</v>
      </c>
      <c r="BO303" s="64">
        <f t="shared" ref="BO303:BO309" si="56">IFERROR(1/J303*(X303/H303),"0")</f>
        <v>0.21645021645021645</v>
      </c>
      <c r="BP303" s="64">
        <f t="shared" ref="BP303:BP309" si="57">IFERROR(1/J303*(Y303/H303),"0")</f>
        <v>0.2196969696969697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280</v>
      </c>
      <c r="Y304" s="584">
        <f t="shared" si="53"/>
        <v>281.40000000000003</v>
      </c>
      <c r="Z304" s="36">
        <f>IFERROR(IF(Y304=0,"",ROUNDUP(Y304/H304,0)*0.00902),"")</f>
        <v>0.60433999999999999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297.99999999999994</v>
      </c>
      <c r="BN304" s="64">
        <f t="shared" si="55"/>
        <v>299.49</v>
      </c>
      <c r="BO304" s="64">
        <f t="shared" si="56"/>
        <v>0.50505050505050497</v>
      </c>
      <c r="BP304" s="64">
        <f t="shared" si="57"/>
        <v>0.50757575757575757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95.238095238095227</v>
      </c>
      <c r="Y310" s="585">
        <f>IFERROR(Y303/H303,"0")+IFERROR(Y304/H304,"0")+IFERROR(Y305/H305,"0")+IFERROR(Y306/H306,"0")+IFERROR(Y307/H307,"0")+IFERROR(Y308/H308,"0")+IFERROR(Y309/H309,"0")</f>
        <v>96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0.86592000000000002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400</v>
      </c>
      <c r="Y311" s="585">
        <f>IFERROR(SUM(Y303:Y309),"0")</f>
        <v>403.20000000000005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800</v>
      </c>
      <c r="Y313" s="584">
        <f>IFERROR(IF(X313="",0,CEILING((X313/$H313),1)*$H313),"")</f>
        <v>803.4</v>
      </c>
      <c r="Z313" s="36">
        <f>IFERROR(IF(Y313=0,"",ROUNDUP(Y313/H313,0)*0.01898),"")</f>
        <v>1.9549400000000001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852.61538461538476</v>
      </c>
      <c r="BN313" s="64">
        <f>IFERROR(Y313*I313/H313,"0")</f>
        <v>856.23900000000003</v>
      </c>
      <c r="BO313" s="64">
        <f>IFERROR(1/J313*(X313/H313),"0")</f>
        <v>1.6025641025641026</v>
      </c>
      <c r="BP313" s="64">
        <f>IFERROR(1/J313*(Y313/H313),"0")</f>
        <v>1.609375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102.56410256410257</v>
      </c>
      <c r="Y318" s="585">
        <f>IFERROR(Y313/H313,"0")+IFERROR(Y314/H314,"0")+IFERROR(Y315/H315,"0")+IFERROR(Y316/H316,"0")+IFERROR(Y317/H317,"0")</f>
        <v>103</v>
      </c>
      <c r="Z318" s="585">
        <f>IFERROR(IF(Z313="",0,Z313),"0")+IFERROR(IF(Z314="",0,Z314),"0")+IFERROR(IF(Z315="",0,Z315),"0")+IFERROR(IF(Z316="",0,Z316),"0")+IFERROR(IF(Z317="",0,Z317),"0")</f>
        <v>1.9549400000000001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800</v>
      </c>
      <c r="Y319" s="585">
        <f>IFERROR(SUM(Y313:Y317),"0")</f>
        <v>803.4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70</v>
      </c>
      <c r="Y342" s="584">
        <f>IFERROR(IF(X342="",0,CEILING((X342/$H342),1)*$H342),"")</f>
        <v>72.899999999999991</v>
      </c>
      <c r="Z342" s="36">
        <f>IFERROR(IF(Y342=0,"",ROUNDUP(Y342/H342,0)*0.01898),"")</f>
        <v>0.17082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74.485185185185173</v>
      </c>
      <c r="BN342" s="64">
        <f>IFERROR(Y342*I342/H342,"0")</f>
        <v>77.570999999999998</v>
      </c>
      <c r="BO342" s="64">
        <f>IFERROR(1/J342*(X342/H342),"0")</f>
        <v>0.13503086419753088</v>
      </c>
      <c r="BP342" s="64">
        <f>IFERROR(1/J342*(Y342/H342),"0")</f>
        <v>0.140625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8.6419753086419764</v>
      </c>
      <c r="Y345" s="585">
        <f>IFERROR(Y342/H342,"0")+IFERROR(Y343/H343,"0")+IFERROR(Y344/H344,"0")</f>
        <v>9</v>
      </c>
      <c r="Z345" s="585">
        <f>IFERROR(IF(Z342="",0,Z342),"0")+IFERROR(IF(Z343="",0,Z343),"0")+IFERROR(IF(Z344="",0,Z344),"0")</f>
        <v>0.17082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70</v>
      </c>
      <c r="Y346" s="585">
        <f>IFERROR(SUM(Y342:Y344),"0")</f>
        <v>72.899999999999991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270</v>
      </c>
      <c r="Y350" s="584">
        <f t="shared" ref="Y350:Y356" si="58">IFERROR(IF(X350="",0,CEILING((X350/$H350),1)*$H350),"")</f>
        <v>270</v>
      </c>
      <c r="Z350" s="36">
        <f>IFERROR(IF(Y350=0,"",ROUNDUP(Y350/H350,0)*0.02175),"")</f>
        <v>0.39149999999999996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278.64000000000004</v>
      </c>
      <c r="BN350" s="64">
        <f t="shared" ref="BN350:BN356" si="60">IFERROR(Y350*I350/H350,"0")</f>
        <v>278.64000000000004</v>
      </c>
      <c r="BO350" s="64">
        <f t="shared" ref="BO350:BO356" si="61">IFERROR(1/J350*(X350/H350),"0")</f>
        <v>0.375</v>
      </c>
      <c r="BP350" s="64">
        <f t="shared" ref="BP350:BP356" si="62">IFERROR(1/J350*(Y350/H350),"0")</f>
        <v>0.375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180</v>
      </c>
      <c r="Y351" s="584">
        <f t="shared" si="58"/>
        <v>180</v>
      </c>
      <c r="Z351" s="36">
        <f>IFERROR(IF(Y351=0,"",ROUNDUP(Y351/H351,0)*0.02175),"")</f>
        <v>0.26100000000000001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185.76000000000002</v>
      </c>
      <c r="BN351" s="64">
        <f t="shared" si="60"/>
        <v>185.76000000000002</v>
      </c>
      <c r="BO351" s="64">
        <f t="shared" si="61"/>
        <v>0.25</v>
      </c>
      <c r="BP351" s="64">
        <f t="shared" si="62"/>
        <v>0.25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1000</v>
      </c>
      <c r="Y352" s="584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96.666666666666671</v>
      </c>
      <c r="Y357" s="585">
        <f>IFERROR(Y350/H350,"0")+IFERROR(Y351/H351,"0")+IFERROR(Y352/H352,"0")+IFERROR(Y353/H353,"0")+IFERROR(Y354/H354,"0")+IFERROR(Y355/H355,"0")+IFERROR(Y356/H356,"0")</f>
        <v>97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2.10975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1450</v>
      </c>
      <c r="Y358" s="585">
        <f>IFERROR(SUM(Y350:Y356),"0")</f>
        <v>1455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800</v>
      </c>
      <c r="Y360" s="584">
        <f>IFERROR(IF(X360="",0,CEILING((X360/$H360),1)*$H360),"")</f>
        <v>810</v>
      </c>
      <c r="Z360" s="36">
        <f>IFERROR(IF(Y360=0,"",ROUNDUP(Y360/H360,0)*0.02175),"")</f>
        <v>1.1744999999999999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825.6</v>
      </c>
      <c r="BN360" s="64">
        <f>IFERROR(Y360*I360/H360,"0")</f>
        <v>835.92000000000007</v>
      </c>
      <c r="BO360" s="64">
        <f>IFERROR(1/J360*(X360/H360),"0")</f>
        <v>1.1111111111111112</v>
      </c>
      <c r="BP360" s="64">
        <f>IFERROR(1/J360*(Y360/H360),"0")</f>
        <v>1.125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53.333333333333336</v>
      </c>
      <c r="Y362" s="585">
        <f>IFERROR(Y360/H360,"0")+IFERROR(Y361/H361,"0")</f>
        <v>54</v>
      </c>
      <c r="Z362" s="585">
        <f>IFERROR(IF(Z360="",0,Z360),"0")+IFERROR(IF(Z361="",0,Z361),"0")</f>
        <v>1.1744999999999999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800</v>
      </c>
      <c r="Y363" s="585">
        <f>IFERROR(SUM(Y360:Y361),"0")</f>
        <v>810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150</v>
      </c>
      <c r="Y386" s="584">
        <f>IFERROR(IF(X386="",0,CEILING((X386/$H386),1)*$H386),"")</f>
        <v>153</v>
      </c>
      <c r="Z386" s="36">
        <f>IFERROR(IF(Y386=0,"",ROUNDUP(Y386/H386,0)*0.01898),"")</f>
        <v>0.32266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158.64999999999998</v>
      </c>
      <c r="BN386" s="64">
        <f>IFERROR(Y386*I386/H386,"0")</f>
        <v>161.82299999999998</v>
      </c>
      <c r="BO386" s="64">
        <f>IFERROR(1/J386*(X386/H386),"0")</f>
        <v>0.26041666666666669</v>
      </c>
      <c r="BP386" s="64">
        <f>IFERROR(1/J386*(Y386/H386),"0")</f>
        <v>0.265625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16.666666666666668</v>
      </c>
      <c r="Y388" s="585">
        <f>IFERROR(Y386/H386,"0")+IFERROR(Y387/H387,"0")</f>
        <v>17</v>
      </c>
      <c r="Z388" s="585">
        <f>IFERROR(IF(Z386="",0,Z386),"0")+IFERROR(IF(Z387="",0,Z387),"0")</f>
        <v>0.32266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150</v>
      </c>
      <c r="Y389" s="585">
        <f>IFERROR(SUM(Y386:Y387),"0")</f>
        <v>153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12.6</v>
      </c>
      <c r="Y397" s="584">
        <f t="shared" ref="Y397:Y406" si="63">IFERROR(IF(X397="",0,CEILING((X397/$H397),1)*$H397),"")</f>
        <v>16.200000000000003</v>
      </c>
      <c r="Z397" s="36">
        <f>IFERROR(IF(Y397=0,"",ROUNDUP(Y397/H397,0)*0.00902),"")</f>
        <v>2.7060000000000001E-2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13.09</v>
      </c>
      <c r="BN397" s="64">
        <f t="shared" ref="BN397:BN406" si="65">IFERROR(Y397*I397/H397,"0")</f>
        <v>16.830000000000002</v>
      </c>
      <c r="BO397" s="64">
        <f t="shared" ref="BO397:BO406" si="66">IFERROR(1/J397*(X397/H397),"0")</f>
        <v>1.7676767676767676E-2</v>
      </c>
      <c r="BP397" s="64">
        <f t="shared" ref="BP397:BP406" si="67">IFERROR(1/J397*(Y397/H397),"0")</f>
        <v>2.2727272727272731E-2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46.2</v>
      </c>
      <c r="Y400" s="584">
        <f t="shared" si="63"/>
        <v>48.6</v>
      </c>
      <c r="Z400" s="36">
        <f>IFERROR(IF(Y400=0,"",ROUNDUP(Y400/H400,0)*0.00902),"")</f>
        <v>8.1180000000000002E-2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47.99666666666667</v>
      </c>
      <c r="BN400" s="64">
        <f t="shared" si="65"/>
        <v>50.49</v>
      </c>
      <c r="BO400" s="64">
        <f t="shared" si="66"/>
        <v>6.4814814814814811E-2</v>
      </c>
      <c r="BP400" s="64">
        <f t="shared" si="67"/>
        <v>6.8181818181818177E-2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10.888888888888889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0.10824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58.800000000000004</v>
      </c>
      <c r="Y408" s="585">
        <f>IFERROR(SUM(Y397:Y406),"0")</f>
        <v>64.800000000000011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320</v>
      </c>
      <c r="Y442" s="584">
        <f t="shared" si="69"/>
        <v>322.08000000000004</v>
      </c>
      <c r="Z442" s="36">
        <f t="shared" si="70"/>
        <v>0.72955999999999999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341.81818181818181</v>
      </c>
      <c r="BN442" s="64">
        <f t="shared" si="72"/>
        <v>344.04</v>
      </c>
      <c r="BO442" s="64">
        <f t="shared" si="73"/>
        <v>0.58275058275058278</v>
      </c>
      <c r="BP442" s="64">
        <f t="shared" si="74"/>
        <v>0.58653846153846168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89.015151515151501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1.0764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470</v>
      </c>
      <c r="Y456" s="585">
        <f>IFERROR(SUM(Y440:Y454),"0")</f>
        <v>475.20000000000005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320</v>
      </c>
      <c r="Y458" s="584">
        <f>IFERROR(IF(X458="",0,CEILING((X458/$H458),1)*$H458),"")</f>
        <v>322.08000000000004</v>
      </c>
      <c r="Z458" s="36">
        <f>IFERROR(IF(Y458=0,"",ROUNDUP(Y458/H458,0)*0.01196),"")</f>
        <v>0.72955999999999999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341.81818181818181</v>
      </c>
      <c r="BN458" s="64">
        <f>IFERROR(Y458*I458/H458,"0")</f>
        <v>344.04</v>
      </c>
      <c r="BO458" s="64">
        <f>IFERROR(1/J458*(X458/H458),"0")</f>
        <v>0.58275058275058278</v>
      </c>
      <c r="BP458" s="64">
        <f>IFERROR(1/J458*(Y458/H458),"0")</f>
        <v>0.58653846153846168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60.606060606060602</v>
      </c>
      <c r="Y461" s="585">
        <f>IFERROR(Y458/H458,"0")+IFERROR(Y459/H459,"0")+IFERROR(Y460/H460,"0")</f>
        <v>61.000000000000007</v>
      </c>
      <c r="Z461" s="585">
        <f>IFERROR(IF(Z458="",0,Z458),"0")+IFERROR(IF(Z459="",0,Z459),"0")+IFERROR(IF(Z460="",0,Z460),"0")</f>
        <v>0.72955999999999999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320</v>
      </c>
      <c r="Y462" s="585">
        <f>IFERROR(SUM(Y458:Y460),"0")</f>
        <v>322.08000000000004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70</v>
      </c>
      <c r="Y464" s="584">
        <f t="shared" ref="Y464:Y470" si="75">IFERROR(IF(X464="",0,CEILING((X464/$H464),1)*$H464),"")</f>
        <v>73.92</v>
      </c>
      <c r="Z464" s="36">
        <f>IFERROR(IF(Y464=0,"",ROUNDUP(Y464/H464,0)*0.01196),"")</f>
        <v>0.16744000000000001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74.772727272727266</v>
      </c>
      <c r="BN464" s="64">
        <f t="shared" ref="BN464:BN470" si="77">IFERROR(Y464*I464/H464,"0")</f>
        <v>78.959999999999994</v>
      </c>
      <c r="BO464" s="64">
        <f t="shared" ref="BO464:BO470" si="78">IFERROR(1/J464*(X464/H464),"0")</f>
        <v>0.12747668997668998</v>
      </c>
      <c r="BP464" s="64">
        <f t="shared" ref="BP464:BP470" si="79">IFERROR(1/J464*(Y464/H464),"0")</f>
        <v>0.13461538461538464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80</v>
      </c>
      <c r="Y465" s="584">
        <f t="shared" si="75"/>
        <v>84.48</v>
      </c>
      <c r="Z465" s="36">
        <f>IFERROR(IF(Y465=0,"",ROUNDUP(Y465/H465,0)*0.01196),"")</f>
        <v>0.19136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85.454545454545453</v>
      </c>
      <c r="BN465" s="64">
        <f t="shared" si="77"/>
        <v>90.24</v>
      </c>
      <c r="BO465" s="64">
        <f t="shared" si="78"/>
        <v>0.14568764568764569</v>
      </c>
      <c r="BP465" s="64">
        <f t="shared" si="79"/>
        <v>0.15384615384615385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56.818181818181813</v>
      </c>
      <c r="Y471" s="585">
        <f>IFERROR(Y464/H464,"0")+IFERROR(Y465/H465,"0")+IFERROR(Y466/H466,"0")+IFERROR(Y467/H467,"0")+IFERROR(Y468/H468,"0")+IFERROR(Y469/H469,"0")+IFERROR(Y470/H470,"0")</f>
        <v>59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0.70564000000000004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300</v>
      </c>
      <c r="Y472" s="585">
        <f>IFERROR(SUM(Y464:Y470),"0")</f>
        <v>311.52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70</v>
      </c>
      <c r="Y484" s="584">
        <f>IFERROR(IF(X484="",0,CEILING((X484/$H484),1)*$H484),"")</f>
        <v>72</v>
      </c>
      <c r="Z484" s="36">
        <f>IFERROR(IF(Y484=0,"",ROUNDUP(Y484/H484,0)*0.01898),"")</f>
        <v>0.11388000000000001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72.537500000000009</v>
      </c>
      <c r="BN484" s="64">
        <f>IFERROR(Y484*I484/H484,"0")</f>
        <v>74.61</v>
      </c>
      <c r="BO484" s="64">
        <f>IFERROR(1/J484*(X484/H484),"0")</f>
        <v>9.1145833333333329E-2</v>
      </c>
      <c r="BP484" s="64">
        <f>IFERROR(1/J484*(Y484/H484),"0")</f>
        <v>9.375E-2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5.833333333333333</v>
      </c>
      <c r="Y486" s="585">
        <f>IFERROR(Y482/H482,"0")+IFERROR(Y483/H483,"0")+IFERROR(Y484/H484,"0")+IFERROR(Y485/H485,"0")</f>
        <v>6</v>
      </c>
      <c r="Z486" s="585">
        <f>IFERROR(IF(Z482="",0,Z482),"0")+IFERROR(IF(Z483="",0,Z483),"0")+IFERROR(IF(Z484="",0,Z484),"0")+IFERROR(IF(Z485="",0,Z485),"0")</f>
        <v>0.11388000000000001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70</v>
      </c>
      <c r="Y487" s="585">
        <f>IFERROR(SUM(Y482:Y485),"0")</f>
        <v>72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100</v>
      </c>
      <c r="Y497" s="584">
        <f>IFERROR(IF(X497="",0,CEILING((X497/$H497),1)*$H497),"")</f>
        <v>100.80000000000001</v>
      </c>
      <c r="Z497" s="36">
        <f>IFERROR(IF(Y497=0,"",ROUNDUP(Y497/H497,0)*0.00902),"")</f>
        <v>0.21648000000000001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106.42857142857143</v>
      </c>
      <c r="BN497" s="64">
        <f>IFERROR(Y497*I497/H497,"0")</f>
        <v>107.28</v>
      </c>
      <c r="BO497" s="64">
        <f>IFERROR(1/J497*(X497/H497),"0")</f>
        <v>0.18037518037518038</v>
      </c>
      <c r="BP497" s="64">
        <f>IFERROR(1/J497*(Y497/H497),"0")</f>
        <v>0.18181818181818182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23.80952380952381</v>
      </c>
      <c r="Y498" s="585">
        <f>IFERROR(Y496/H496,"0")+IFERROR(Y497/H497,"0")</f>
        <v>24</v>
      </c>
      <c r="Z498" s="585">
        <f>IFERROR(IF(Z496="",0,Z496),"0")+IFERROR(IF(Z497="",0,Z497),"0")</f>
        <v>0.21648000000000001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100</v>
      </c>
      <c r="Y499" s="585">
        <f>IFERROR(SUM(Y496:Y497),"0")</f>
        <v>100.80000000000001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24</v>
      </c>
      <c r="Y501" s="584">
        <f>IFERROR(IF(X501="",0,CEILING((X501/$H501),1)*$H501),"")</f>
        <v>27</v>
      </c>
      <c r="Z501" s="36">
        <f>IFERROR(IF(Y501=0,"",ROUNDUP(Y501/H501,0)*0.01898),"")</f>
        <v>5.6940000000000004E-2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25.384</v>
      </c>
      <c r="BN501" s="64">
        <f>IFERROR(Y501*I501/H501,"0")</f>
        <v>28.556999999999999</v>
      </c>
      <c r="BO501" s="64">
        <f>IFERROR(1/J501*(X501/H501),"0")</f>
        <v>4.1666666666666664E-2</v>
      </c>
      <c r="BP501" s="64">
        <f>IFERROR(1/J501*(Y501/H501),"0")</f>
        <v>4.6875E-2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2.6666666666666665</v>
      </c>
      <c r="Y504" s="585">
        <f>IFERROR(Y501/H501,"0")+IFERROR(Y502/H502,"0")+IFERROR(Y503/H503,"0")</f>
        <v>3</v>
      </c>
      <c r="Z504" s="585">
        <f>IFERROR(IF(Z501="",0,Z501),"0")+IFERROR(IF(Z502="",0,Z502),"0")+IFERROR(IF(Z503="",0,Z503),"0")</f>
        <v>5.6940000000000004E-2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24</v>
      </c>
      <c r="Y505" s="585">
        <f>IFERROR(SUM(Y501:Y503),"0")</f>
        <v>27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5539.8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5620.2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5813.8983865393875</v>
      </c>
      <c r="Y519" s="585">
        <f>IFERROR(SUM(BN22:BN515),"0")</f>
        <v>5898.3990000000003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10</v>
      </c>
      <c r="Y520" s="38">
        <f>ROUNDUP(SUM(BP22:BP515),0)</f>
        <v>10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6063.8983865393875</v>
      </c>
      <c r="Y521" s="585">
        <f>GrossWeightTotalR+PalletQtyTotalR*25</f>
        <v>6148.3990000000003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676.52025135358485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687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10.638730000000002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87.600000000000009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237.60000000000002</v>
      </c>
      <c r="E528" s="46">
        <f>IFERROR(Y89*1,"0")+IFERROR(Y90*1,"0")+IFERROR(Y91*1,"0")+IFERROR(Y95*1,"0")+IFERROR(Y96*1,"0")+IFERROR(Y97*1,"0")+IFERROR(Y98*1,"0")+IFERROR(Y99*1,"0")+IFERROR(Y100*1,"0")</f>
        <v>118.80000000000001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1206.5999999999999</v>
      </c>
      <c r="S528" s="46">
        <f>IFERROR(Y342*1,"0")+IFERROR(Y343*1,"0")+IFERROR(Y344*1,"0")</f>
        <v>72.899999999999991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2265</v>
      </c>
      <c r="U528" s="46">
        <f>IFERROR(Y375*1,"0")+IFERROR(Y376*1,"0")+IFERROR(Y377*1,"0")+IFERROR(Y378*1,"0")+IFERROR(Y382*1,"0")+IFERROR(Y386*1,"0")+IFERROR(Y387*1,"0")+IFERROR(Y391*1,"0")</f>
        <v>153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64.800000000000011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1108.8000000000002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199.8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