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463B44BB-BF93-4588-A879-473FC71CF0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0" i="1" l="1"/>
  <c r="AI98" i="1"/>
  <c r="AI91" i="1"/>
  <c r="AI87" i="1"/>
  <c r="AI60" i="1"/>
  <c r="AI43" i="1"/>
  <c r="AI32" i="1"/>
  <c r="N70" i="1"/>
  <c r="N5" i="1" s="1"/>
  <c r="E70" i="1"/>
  <c r="L70" i="1" s="1"/>
  <c r="F75" i="1"/>
  <c r="E75" i="1"/>
  <c r="M75" i="1" s="1"/>
  <c r="R75" i="1" s="1"/>
  <c r="F74" i="1"/>
  <c r="F5" i="1" s="1"/>
  <c r="E74" i="1"/>
  <c r="E5" i="1" s="1"/>
  <c r="M7" i="1"/>
  <c r="R7" i="1" s="1"/>
  <c r="M8" i="1"/>
  <c r="M9" i="1"/>
  <c r="R9" i="1" s="1"/>
  <c r="S9" i="1" s="1"/>
  <c r="AI9" i="1" s="1"/>
  <c r="M10" i="1"/>
  <c r="R10" i="1" s="1"/>
  <c r="M11" i="1"/>
  <c r="R11" i="1" s="1"/>
  <c r="M12" i="1"/>
  <c r="R12" i="1" s="1"/>
  <c r="M13" i="1"/>
  <c r="R13" i="1" s="1"/>
  <c r="M14" i="1"/>
  <c r="R14" i="1" s="1"/>
  <c r="S14" i="1" s="1"/>
  <c r="AI14" i="1" s="1"/>
  <c r="M15" i="1"/>
  <c r="R15" i="1" s="1"/>
  <c r="M16" i="1"/>
  <c r="R16" i="1" s="1"/>
  <c r="M17" i="1"/>
  <c r="R17" i="1" s="1"/>
  <c r="M18" i="1"/>
  <c r="R18" i="1" s="1"/>
  <c r="S18" i="1" s="1"/>
  <c r="AI18" i="1" s="1"/>
  <c r="M19" i="1"/>
  <c r="R19" i="1" s="1"/>
  <c r="V19" i="1" s="1"/>
  <c r="M20" i="1"/>
  <c r="R20" i="1" s="1"/>
  <c r="M21" i="1"/>
  <c r="R21" i="1" s="1"/>
  <c r="S21" i="1" s="1"/>
  <c r="AI21" i="1" s="1"/>
  <c r="M22" i="1"/>
  <c r="R22" i="1" s="1"/>
  <c r="V22" i="1" s="1"/>
  <c r="M23" i="1"/>
  <c r="R23" i="1" s="1"/>
  <c r="M24" i="1"/>
  <c r="R24" i="1" s="1"/>
  <c r="S24" i="1" s="1"/>
  <c r="AI24" i="1" s="1"/>
  <c r="M25" i="1"/>
  <c r="R25" i="1" s="1"/>
  <c r="M26" i="1"/>
  <c r="R26" i="1" s="1"/>
  <c r="S26" i="1" s="1"/>
  <c r="AI26" i="1" s="1"/>
  <c r="M27" i="1"/>
  <c r="R27" i="1" s="1"/>
  <c r="M28" i="1"/>
  <c r="R28" i="1" s="1"/>
  <c r="S28" i="1" s="1"/>
  <c r="AI28" i="1" s="1"/>
  <c r="M29" i="1"/>
  <c r="R29" i="1" s="1"/>
  <c r="M30" i="1"/>
  <c r="R30" i="1" s="1"/>
  <c r="M31" i="1"/>
  <c r="R31" i="1" s="1"/>
  <c r="M32" i="1"/>
  <c r="R32" i="1" s="1"/>
  <c r="M33" i="1"/>
  <c r="R33" i="1" s="1"/>
  <c r="S33" i="1" s="1"/>
  <c r="AI33" i="1" s="1"/>
  <c r="M34" i="1"/>
  <c r="R34" i="1" s="1"/>
  <c r="M35" i="1"/>
  <c r="R35" i="1" s="1"/>
  <c r="M36" i="1"/>
  <c r="R36" i="1" s="1"/>
  <c r="V36" i="1" s="1"/>
  <c r="M37" i="1"/>
  <c r="R37" i="1" s="1"/>
  <c r="S37" i="1" s="1"/>
  <c r="AI37" i="1" s="1"/>
  <c r="M38" i="1"/>
  <c r="R38" i="1" s="1"/>
  <c r="V38" i="1" s="1"/>
  <c r="M39" i="1"/>
  <c r="R39" i="1" s="1"/>
  <c r="M40" i="1"/>
  <c r="R40" i="1" s="1"/>
  <c r="M41" i="1"/>
  <c r="R41" i="1" s="1"/>
  <c r="S41" i="1" s="1"/>
  <c r="AI41" i="1" s="1"/>
  <c r="M42" i="1"/>
  <c r="R42" i="1" s="1"/>
  <c r="V42" i="1" s="1"/>
  <c r="M43" i="1"/>
  <c r="R43" i="1" s="1"/>
  <c r="M44" i="1"/>
  <c r="R44" i="1" s="1"/>
  <c r="M45" i="1"/>
  <c r="R45" i="1" s="1"/>
  <c r="S45" i="1" s="1"/>
  <c r="AI45" i="1" s="1"/>
  <c r="M46" i="1"/>
  <c r="R46" i="1" s="1"/>
  <c r="M47" i="1"/>
  <c r="R47" i="1" s="1"/>
  <c r="M48" i="1"/>
  <c r="R48" i="1" s="1"/>
  <c r="M49" i="1"/>
  <c r="R49" i="1" s="1"/>
  <c r="S49" i="1" s="1"/>
  <c r="AI49" i="1" s="1"/>
  <c r="M50" i="1"/>
  <c r="R50" i="1" s="1"/>
  <c r="M51" i="1"/>
  <c r="R51" i="1" s="1"/>
  <c r="S51" i="1" s="1"/>
  <c r="AI51" i="1" s="1"/>
  <c r="M52" i="1"/>
  <c r="R52" i="1" s="1"/>
  <c r="M53" i="1"/>
  <c r="R53" i="1" s="1"/>
  <c r="M54" i="1"/>
  <c r="R54" i="1" s="1"/>
  <c r="M55" i="1"/>
  <c r="R55" i="1" s="1"/>
  <c r="S55" i="1" s="1"/>
  <c r="AI55" i="1" s="1"/>
  <c r="M56" i="1"/>
  <c r="R56" i="1" s="1"/>
  <c r="M57" i="1"/>
  <c r="R57" i="1" s="1"/>
  <c r="M58" i="1"/>
  <c r="R58" i="1" s="1"/>
  <c r="M59" i="1"/>
  <c r="R59" i="1" s="1"/>
  <c r="V59" i="1" s="1"/>
  <c r="M60" i="1"/>
  <c r="R60" i="1" s="1"/>
  <c r="M61" i="1"/>
  <c r="R61" i="1" s="1"/>
  <c r="M62" i="1"/>
  <c r="R62" i="1" s="1"/>
  <c r="AI62" i="1" s="1"/>
  <c r="M63" i="1"/>
  <c r="R63" i="1" s="1"/>
  <c r="M64" i="1"/>
  <c r="R64" i="1" s="1"/>
  <c r="S64" i="1" s="1"/>
  <c r="AI64" i="1" s="1"/>
  <c r="M65" i="1"/>
  <c r="R65" i="1" s="1"/>
  <c r="M66" i="1"/>
  <c r="R66" i="1" s="1"/>
  <c r="M67" i="1"/>
  <c r="R67" i="1" s="1"/>
  <c r="M68" i="1"/>
  <c r="R68" i="1" s="1"/>
  <c r="S68" i="1" s="1"/>
  <c r="AI68" i="1" s="1"/>
  <c r="M69" i="1"/>
  <c r="R69" i="1" s="1"/>
  <c r="AI69" i="1" s="1"/>
  <c r="M71" i="1"/>
  <c r="R71" i="1" s="1"/>
  <c r="V71" i="1" s="1"/>
  <c r="M72" i="1"/>
  <c r="R72" i="1" s="1"/>
  <c r="V72" i="1" s="1"/>
  <c r="M73" i="1"/>
  <c r="R73" i="1" s="1"/>
  <c r="M76" i="1"/>
  <c r="R76" i="1" s="1"/>
  <c r="S76" i="1" s="1"/>
  <c r="AI76" i="1" s="1"/>
  <c r="M77" i="1"/>
  <c r="R77" i="1" s="1"/>
  <c r="S77" i="1" s="1"/>
  <c r="AI77" i="1" s="1"/>
  <c r="M78" i="1"/>
  <c r="R78" i="1" s="1"/>
  <c r="S78" i="1" s="1"/>
  <c r="AI78" i="1" s="1"/>
  <c r="M79" i="1"/>
  <c r="R79" i="1" s="1"/>
  <c r="M80" i="1"/>
  <c r="R80" i="1" s="1"/>
  <c r="S80" i="1" s="1"/>
  <c r="AI80" i="1" s="1"/>
  <c r="M81" i="1"/>
  <c r="R81" i="1" s="1"/>
  <c r="M82" i="1"/>
  <c r="R82" i="1" s="1"/>
  <c r="S82" i="1" s="1"/>
  <c r="AI82" i="1" s="1"/>
  <c r="M83" i="1"/>
  <c r="R83" i="1" s="1"/>
  <c r="S83" i="1" s="1"/>
  <c r="M84" i="1"/>
  <c r="R84" i="1" s="1"/>
  <c r="S84" i="1" s="1"/>
  <c r="AI84" i="1" s="1"/>
  <c r="M85" i="1"/>
  <c r="R85" i="1" s="1"/>
  <c r="S85" i="1" s="1"/>
  <c r="AI85" i="1" s="1"/>
  <c r="M86" i="1"/>
  <c r="R86" i="1" s="1"/>
  <c r="W86" i="1" s="1"/>
  <c r="M87" i="1"/>
  <c r="R87" i="1" s="1"/>
  <c r="W87" i="1" s="1"/>
  <c r="M88" i="1"/>
  <c r="R88" i="1" s="1"/>
  <c r="W88" i="1" s="1"/>
  <c r="M89" i="1"/>
  <c r="R89" i="1" s="1"/>
  <c r="W89" i="1" s="1"/>
  <c r="M90" i="1"/>
  <c r="R90" i="1" s="1"/>
  <c r="W90" i="1" s="1"/>
  <c r="M91" i="1"/>
  <c r="R91" i="1" s="1"/>
  <c r="W91" i="1" s="1"/>
  <c r="M92" i="1"/>
  <c r="R92" i="1" s="1"/>
  <c r="W92" i="1" s="1"/>
  <c r="M93" i="1"/>
  <c r="R93" i="1" s="1"/>
  <c r="M94" i="1"/>
  <c r="R94" i="1" s="1"/>
  <c r="W94" i="1" s="1"/>
  <c r="M95" i="1"/>
  <c r="R95" i="1" s="1"/>
  <c r="M96" i="1"/>
  <c r="R96" i="1" s="1"/>
  <c r="W96" i="1" s="1"/>
  <c r="M97" i="1"/>
  <c r="R97" i="1" s="1"/>
  <c r="M98" i="1"/>
  <c r="R98" i="1" s="1"/>
  <c r="W98" i="1" s="1"/>
  <c r="M99" i="1"/>
  <c r="R99" i="1" s="1"/>
  <c r="M100" i="1"/>
  <c r="R100" i="1" s="1"/>
  <c r="W100" i="1" s="1"/>
  <c r="M101" i="1"/>
  <c r="R101" i="1" s="1"/>
  <c r="AI101" i="1" s="1"/>
  <c r="M102" i="1"/>
  <c r="R102" i="1" s="1"/>
  <c r="W102" i="1" s="1"/>
  <c r="M103" i="1"/>
  <c r="R103" i="1" s="1"/>
  <c r="W103" i="1" s="1"/>
  <c r="M104" i="1"/>
  <c r="R104" i="1" s="1"/>
  <c r="W104" i="1" s="1"/>
  <c r="M105" i="1"/>
  <c r="R105" i="1" s="1"/>
  <c r="W105" i="1" s="1"/>
  <c r="M106" i="1"/>
  <c r="R106" i="1" s="1"/>
  <c r="W106" i="1" s="1"/>
  <c r="M107" i="1"/>
  <c r="R107" i="1" s="1"/>
  <c r="M108" i="1"/>
  <c r="R108" i="1" s="1"/>
  <c r="W108" i="1" s="1"/>
  <c r="M109" i="1"/>
  <c r="R109" i="1" s="1"/>
  <c r="M110" i="1"/>
  <c r="R110" i="1" s="1"/>
  <c r="W110" i="1" s="1"/>
  <c r="M111" i="1"/>
  <c r="R111" i="1" s="1"/>
  <c r="W111" i="1" s="1"/>
  <c r="M112" i="1"/>
  <c r="R112" i="1" s="1"/>
  <c r="W112" i="1" s="1"/>
  <c r="M6" i="1"/>
  <c r="R6" i="1" s="1"/>
  <c r="V6" i="1" s="1"/>
  <c r="L112" i="1"/>
  <c r="L111" i="1"/>
  <c r="L110" i="1"/>
  <c r="AI109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9" i="1"/>
  <c r="L58" i="1"/>
  <c r="AI57" i="1"/>
  <c r="L57" i="1"/>
  <c r="L56" i="1"/>
  <c r="L55" i="1"/>
  <c r="L54" i="1"/>
  <c r="AI5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AI7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K5" i="1"/>
  <c r="S96" i="1" l="1"/>
  <c r="S108" i="1"/>
  <c r="AI108" i="1" s="1"/>
  <c r="S47" i="1"/>
  <c r="AI47" i="1" s="1"/>
  <c r="S102" i="1"/>
  <c r="AI102" i="1" s="1"/>
  <c r="S75" i="1"/>
  <c r="AI75" i="1" s="1"/>
  <c r="S94" i="1"/>
  <c r="AI94" i="1" s="1"/>
  <c r="AI96" i="1"/>
  <c r="S105" i="1"/>
  <c r="AI105" i="1" s="1"/>
  <c r="W107" i="1"/>
  <c r="S107" i="1"/>
  <c r="AI107" i="1" s="1"/>
  <c r="W99" i="1"/>
  <c r="AI99" i="1"/>
  <c r="W97" i="1"/>
  <c r="AI97" i="1"/>
  <c r="W95" i="1"/>
  <c r="S95" i="1"/>
  <c r="AI95" i="1" s="1"/>
  <c r="AI83" i="1"/>
  <c r="AI81" i="1"/>
  <c r="S79" i="1"/>
  <c r="AI79" i="1" s="1"/>
  <c r="S73" i="1"/>
  <c r="AI73" i="1" s="1"/>
  <c r="V68" i="1"/>
  <c r="V64" i="1"/>
  <c r="V60" i="1"/>
  <c r="AI58" i="1"/>
  <c r="S56" i="1"/>
  <c r="AI56" i="1" s="1"/>
  <c r="AI54" i="1"/>
  <c r="AI52" i="1"/>
  <c r="S50" i="1"/>
  <c r="AI50" i="1" s="1"/>
  <c r="AI48" i="1"/>
  <c r="AI46" i="1"/>
  <c r="AI44" i="1"/>
  <c r="V32" i="1"/>
  <c r="V28" i="1"/>
  <c r="V24" i="1"/>
  <c r="S20" i="1"/>
  <c r="AI20" i="1" s="1"/>
  <c r="V14" i="1"/>
  <c r="V10" i="1"/>
  <c r="AI10" i="1"/>
  <c r="S12" i="1"/>
  <c r="AI12" i="1" s="1"/>
  <c r="S16" i="1"/>
  <c r="AI16" i="1" s="1"/>
  <c r="S30" i="1"/>
  <c r="AI30" i="1" s="1"/>
  <c r="S34" i="1"/>
  <c r="AI34" i="1" s="1"/>
  <c r="S40" i="1"/>
  <c r="AI40" i="1" s="1"/>
  <c r="S66" i="1"/>
  <c r="AI66" i="1" s="1"/>
  <c r="AI89" i="1"/>
  <c r="V61" i="1"/>
  <c r="S13" i="1"/>
  <c r="AI13" i="1" s="1"/>
  <c r="S15" i="1"/>
  <c r="AI15" i="1" s="1"/>
  <c r="S17" i="1"/>
  <c r="AI17" i="1" s="1"/>
  <c r="AI23" i="1"/>
  <c r="S25" i="1"/>
  <c r="AI25" i="1" s="1"/>
  <c r="S27" i="1"/>
  <c r="AI27" i="1" s="1"/>
  <c r="S29" i="1"/>
  <c r="AI29" i="1" s="1"/>
  <c r="AI31" i="1"/>
  <c r="S35" i="1"/>
  <c r="AI35" i="1" s="1"/>
  <c r="S39" i="1"/>
  <c r="AI39" i="1" s="1"/>
  <c r="AI61" i="1"/>
  <c r="AI63" i="1"/>
  <c r="S65" i="1"/>
  <c r="AI65" i="1" s="1"/>
  <c r="AI67" i="1"/>
  <c r="AI88" i="1"/>
  <c r="S90" i="1"/>
  <c r="AI90" i="1" s="1"/>
  <c r="S92" i="1"/>
  <c r="AI92" i="1" s="1"/>
  <c r="S104" i="1"/>
  <c r="AI104" i="1" s="1"/>
  <c r="V84" i="1"/>
  <c r="V82" i="1"/>
  <c r="V80" i="1"/>
  <c r="V78" i="1"/>
  <c r="V76" i="1"/>
  <c r="V57" i="1"/>
  <c r="V53" i="1"/>
  <c r="V51" i="1"/>
  <c r="V45" i="1"/>
  <c r="V43" i="1"/>
  <c r="V37" i="1"/>
  <c r="V21" i="1"/>
  <c r="V9" i="1"/>
  <c r="V7" i="1"/>
  <c r="M74" i="1"/>
  <c r="R74" i="1" s="1"/>
  <c r="M70" i="1"/>
  <c r="R70" i="1" s="1"/>
  <c r="L74" i="1"/>
  <c r="L75" i="1"/>
  <c r="V75" i="1"/>
  <c r="V91" i="1"/>
  <c r="V111" i="1"/>
  <c r="V103" i="1"/>
  <c r="V87" i="1"/>
  <c r="W109" i="1"/>
  <c r="V109" i="1"/>
  <c r="W101" i="1"/>
  <c r="V101" i="1"/>
  <c r="W93" i="1"/>
  <c r="V93" i="1"/>
  <c r="V85" i="1"/>
  <c r="W85" i="1"/>
  <c r="V77" i="1"/>
  <c r="W77" i="1"/>
  <c r="V69" i="1"/>
  <c r="W69" i="1"/>
  <c r="V62" i="1"/>
  <c r="W62" i="1"/>
  <c r="V55" i="1"/>
  <c r="W55" i="1"/>
  <c r="V49" i="1"/>
  <c r="W49" i="1"/>
  <c r="V41" i="1"/>
  <c r="W41" i="1"/>
  <c r="V33" i="1"/>
  <c r="W33" i="1"/>
  <c r="V26" i="1"/>
  <c r="W26" i="1"/>
  <c r="V18" i="1"/>
  <c r="W18" i="1"/>
  <c r="V11" i="1"/>
  <c r="W11" i="1"/>
  <c r="W6" i="1"/>
  <c r="V112" i="1"/>
  <c r="V110" i="1"/>
  <c r="V106" i="1"/>
  <c r="V100" i="1"/>
  <c r="V98" i="1"/>
  <c r="V97" i="1"/>
  <c r="V88" i="1"/>
  <c r="V86" i="1"/>
  <c r="W84" i="1"/>
  <c r="W82" i="1"/>
  <c r="W80" i="1"/>
  <c r="W78" i="1"/>
  <c r="W76" i="1"/>
  <c r="W72" i="1"/>
  <c r="W68" i="1"/>
  <c r="W65" i="1"/>
  <c r="W63" i="1"/>
  <c r="W61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5" i="1"/>
  <c r="W23" i="1"/>
  <c r="W21" i="1"/>
  <c r="W19" i="1"/>
  <c r="W17" i="1"/>
  <c r="W15" i="1"/>
  <c r="W13" i="1"/>
  <c r="W12" i="1"/>
  <c r="W10" i="1"/>
  <c r="W83" i="1"/>
  <c r="W81" i="1"/>
  <c r="W79" i="1"/>
  <c r="W75" i="1"/>
  <c r="W73" i="1"/>
  <c r="W71" i="1"/>
  <c r="W67" i="1"/>
  <c r="W66" i="1"/>
  <c r="W64" i="1"/>
  <c r="W60" i="1"/>
  <c r="W59" i="1"/>
  <c r="W57" i="1"/>
  <c r="W53" i="1"/>
  <c r="W51" i="1"/>
  <c r="W47" i="1"/>
  <c r="W45" i="1"/>
  <c r="W43" i="1"/>
  <c r="W39" i="1"/>
  <c r="W37" i="1"/>
  <c r="W35" i="1"/>
  <c r="W31" i="1"/>
  <c r="W29" i="1"/>
  <c r="W27" i="1"/>
  <c r="W24" i="1"/>
  <c r="W22" i="1"/>
  <c r="W20" i="1"/>
  <c r="W16" i="1"/>
  <c r="W14" i="1"/>
  <c r="W9" i="1"/>
  <c r="W7" i="1"/>
  <c r="R8" i="1"/>
  <c r="V105" i="1" l="1"/>
  <c r="V108" i="1"/>
  <c r="V94" i="1"/>
  <c r="V102" i="1"/>
  <c r="W70" i="1"/>
  <c r="S70" i="1"/>
  <c r="AI70" i="1" s="1"/>
  <c r="V47" i="1"/>
  <c r="V95" i="1"/>
  <c r="V107" i="1"/>
  <c r="V90" i="1"/>
  <c r="V104" i="1"/>
  <c r="V34" i="1"/>
  <c r="V17" i="1"/>
  <c r="V29" i="1"/>
  <c r="V92" i="1"/>
  <c r="V96" i="1"/>
  <c r="V13" i="1"/>
  <c r="V25" i="1"/>
  <c r="V35" i="1"/>
  <c r="V65" i="1"/>
  <c r="V66" i="1"/>
  <c r="S74" i="1"/>
  <c r="AI74" i="1" s="1"/>
  <c r="V30" i="1"/>
  <c r="AI8" i="1"/>
  <c r="V89" i="1"/>
  <c r="V99" i="1"/>
  <c r="V15" i="1"/>
  <c r="V23" i="1"/>
  <c r="V27" i="1"/>
  <c r="V31" i="1"/>
  <c r="V39" i="1"/>
  <c r="V63" i="1"/>
  <c r="V67" i="1"/>
  <c r="V12" i="1"/>
  <c r="V16" i="1"/>
  <c r="V20" i="1"/>
  <c r="V40" i="1"/>
  <c r="V44" i="1"/>
  <c r="V46" i="1"/>
  <c r="V48" i="1"/>
  <c r="V50" i="1"/>
  <c r="V52" i="1"/>
  <c r="V54" i="1"/>
  <c r="V56" i="1"/>
  <c r="V58" i="1"/>
  <c r="V73" i="1"/>
  <c r="V79" i="1"/>
  <c r="V81" i="1"/>
  <c r="V83" i="1"/>
  <c r="M5" i="1"/>
  <c r="W74" i="1"/>
  <c r="L5" i="1"/>
  <c r="R5" i="1"/>
  <c r="V8" i="1"/>
  <c r="W8" i="1"/>
  <c r="V70" i="1" l="1"/>
  <c r="AI5" i="1"/>
  <c r="S5" i="1"/>
  <c r="V74" i="1"/>
</calcChain>
</file>

<file path=xl/sharedStrings.xml><?xml version="1.0" encoding="utf-8"?>
<sst xmlns="http://schemas.openxmlformats.org/spreadsheetml/2006/main" count="412" uniqueCount="167">
  <si>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</si>
  <si>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</si>
  <si>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</si>
  <si>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</si>
  <si>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</si>
  <si>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</si>
  <si>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</si>
  <si>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</si>
  <si>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</si>
  <si>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</si>
  <si>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</si>
  <si>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</si>
  <si>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</si>
  <si>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</si>
  <si>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</si>
  <si>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</si>
  <si>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</si>
  <si>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</si>
  <si>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</si>
  <si>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</si>
  <si>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</si>
  <si>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</si>
  <si>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</si>
  <si>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</si>
  <si>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</si>
  <si>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</si>
  <si>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</si>
  <si>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</si>
  <si>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</si>
  <si>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</si>
  <si>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</si>
  <si>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</si>
  <si>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</si>
  <si>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</si>
  <si>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</si>
  <si>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</si>
  <si>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</si>
  <si>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</si>
  <si>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</si>
  <si>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</si>
  <si>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</si>
  <si>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</si>
  <si>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</si>
  <si>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</si>
  <si>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</si>
  <si>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</si>
  <si>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</si>
  <si>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</si>
  <si>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</si>
  <si>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</si>
  <si>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</si>
  <si>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</si>
  <si>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</si>
  <si>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</si>
  <si>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</si>
  <si>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</si>
  <si>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</si>
  <si>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</si>
  <si>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</si>
  <si>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</si>
  <si>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</si>
  <si>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</si>
  <si>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</si>
  <si>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</si>
  <si>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</si>
  <si>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</si>
  <si>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</si>
  <si>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</si>
  <si>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</si>
  <si>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</si>
  <si>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</si>
  <si>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</si>
  <si>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</si>
  <si>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</si>
  <si>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</si>
  <si>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</si>
  <si>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</si>
  <si>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</si>
  <si>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</si>
  <si>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</si>
  <si>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</si>
  <si>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</si>
  <si>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</si>
  <si>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</si>
  <si>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</si>
  <si>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</si>
  <si>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</si>
  <si>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</si>
  <si>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</si>
  <si>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</si>
  <si>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</si>
  <si>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7066 СОЧНЫЕ ПМ сос п/о мгс 0,41кг 10шт 50с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</si>
  <si>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</si>
  <si>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</si>
  <si>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</si>
  <si>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</si>
  <si>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</si>
  <si>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</si>
  <si>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</si>
  <si>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</si>
  <si>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</si>
  <si>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</si>
  <si>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</si>
  <si>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</si>
  <si>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</si>
  <si>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</si>
  <si>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</si>
  <si>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</si>
  <si>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</si>
  <si>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</si>
  <si>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</si>
  <si>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</si>
  <si>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</si>
  <si>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</si>
  <si>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</si>
  <si>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</si>
  <si>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</si>
  <si>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</si>
  <si>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</si>
  <si>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</si>
  <si>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</si>
  <si>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</si>
  <si>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</si>
  <si>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</si>
  <si>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</si>
  <si>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</si>
  <si>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</si>
  <si>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</si>
  <si>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</si>
  <si>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</si>
  <si>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</si>
  <si>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</si>
  <si>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</si>
  <si>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</si>
  <si>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</si>
  <si>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</si>
  <si>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</si>
  <si>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</si>
  <si>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</si>
  <si>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</si>
  <si>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</si>
  <si>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</si>
  <si>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Зверев обнулил (завод не отгружает)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</si>
  <si>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</si>
  <si>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</si>
  <si>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</si>
  <si>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</si>
  <si>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</si>
  <si>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</si>
  <si>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</si>
  <si>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</si>
  <si>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</si>
  <si>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</si>
  <si>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</si>
  <si>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</si>
  <si>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</si>
  <si>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</si>
  <si>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</si>
  <si>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</si>
  <si>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</si>
  <si>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</si>
  <si>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</si>
  <si>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</si>
  <si>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</si>
  <si>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</si>
  <si>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</si>
  <si>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MML / 06,03,25 в уценку 85шт.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</si>
</sst>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2.285156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23296.451999999997</v>
      </c>
      <c r="F5" s="4">
        <f>SUM(F6:F493)</f>
        <v>13364.944000000001</v>
      </c>
      <c r="G5" s="8"/>
      <c r="H5" s="1"/>
      <c r="I5" s="1"/>
      <c r="J5" s="1"/>
      <c r="K5" s="4">
        <f>SUM(K6:K493)</f>
        <v>14680.32</v>
      </c>
      <c r="L5" s="4">
        <f>SUM(L6:L493)</f>
        <v>8616.1320000000032</v>
      </c>
      <c r="M5" s="4">
        <f>SUM(M6:M493)</f>
        <v>14180.787000000004</v>
      </c>
      <c r="N5" s="4">
        <f>SUM(N6:N493)</f>
        <v>9115.6650000000009</v>
      </c>
      <c r="O5" s="4">
        <f>SUM(O6:O493)</f>
        <v>5170</v>
      </c>
      <c r="P5" s="4">
        <f>SUM(P6:P493)</f>
        <v>6812</v>
      </c>
      <c r="Q5" s="4">
        <f>SUM(Q6:Q493)</f>
        <v>3904</v>
      </c>
      <c r="R5" s="4">
        <f>SUM(R6:R493)</f>
        <v>2836.1574000000001</v>
      </c>
      <c r="S5" s="4">
        <f>SUM(S6:S493)</f>
        <v>11836.0952</v>
      </c>
      <c r="T5" s="4">
        <f>SUM(T6:T493)</f>
        <v>0</v>
      </c>
      <c r="U5" s="1"/>
      <c r="V5" s="1"/>
      <c r="W5" s="1"/>
      <c r="X5" s="4">
        <f>SUM(X6:X493)</f>
        <v>2590.0045999999993</v>
      </c>
      <c r="Y5" s="4">
        <f>SUM(Y6:Y493)</f>
        <v>3203.3773999999999</v>
      </c>
      <c r="Z5" s="4">
        <f>SUM(Z6:Z493)</f>
        <v>2120.1582000000012</v>
      </c>
      <c r="AA5" s="4">
        <f>SUM(AA6:AA493)</f>
        <v>2457.8071999999997</v>
      </c>
      <c r="AB5" s="4">
        <f>SUM(AB6:AB493)</f>
        <v>2839.7541999999994</v>
      </c>
      <c r="AC5" s="4">
        <f>SUM(AC6:AC493)</f>
        <v>2585.6357999999987</v>
      </c>
      <c r="AD5" s="4">
        <f>SUM(AD6:AD493)</f>
        <v>2229.7734000000005</v>
      </c>
      <c r="AE5" s="4">
        <f>SUM(AE6:AE493)</f>
        <v>2447.5600000000009</v>
      </c>
      <c r="AF5" s="4">
        <f>SUM(AF6:AF493)</f>
        <v>1753.4642000000003</v>
      </c>
      <c r="AG5" s="4">
        <f>SUM(AG6:AG493)</f>
        <v>2210.8045999999995</v>
      </c>
      <c r="AH5" s="1"/>
      <c r="AI5" s="4">
        <f>SUM(AI6:AI493)</f>
        <v>7061.6831999999986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40</v>
      </c>
      <c r="B6" s="15" t="s">
        <v>38</v>
      </c>
      <c r="C6" s="15"/>
      <c r="D6" s="15">
        <v>11.782</v>
      </c>
      <c r="E6" s="15">
        <v>11.782</v>
      </c>
      <c r="F6" s="15"/>
      <c r="G6" s="16">
        <v>0</v>
      </c>
      <c r="H6" s="15" t="e">
        <v>#N/A</v>
      </c>
      <c r="I6" s="15" t="s">
        <v>39</v>
      </c>
      <c r="J6" s="15"/>
      <c r="K6" s="15"/>
      <c r="L6" s="15">
        <f t="shared" ref="L6:L34" si="0">E6-K6</f>
        <v>11.782</v>
      </c>
      <c r="M6" s="15">
        <f>E6-N6</f>
        <v>0</v>
      </c>
      <c r="N6" s="15">
        <v>11.782</v>
      </c>
      <c r="O6" s="15"/>
      <c r="P6" s="15">
        <v>0</v>
      </c>
      <c r="Q6" s="15"/>
      <c r="R6" s="15">
        <f>M6/5</f>
        <v>0</v>
      </c>
      <c r="S6" s="17"/>
      <c r="T6" s="17"/>
      <c r="U6" s="15"/>
      <c r="V6" s="15" t="e">
        <f>(F6+O6+P6+Q6+S6)/R6</f>
        <v>#DIV/0!</v>
      </c>
      <c r="W6" s="15" t="e">
        <f>(F6+O6+P6+Q6)/R6</f>
        <v>#DIV/0!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/>
      <c r="AI6" s="1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42</v>
      </c>
      <c r="C7" s="1">
        <v>263</v>
      </c>
      <c r="D7" s="1">
        <v>363</v>
      </c>
      <c r="E7" s="1">
        <v>274</v>
      </c>
      <c r="F7" s="1">
        <v>266</v>
      </c>
      <c r="G7" s="8">
        <v>0.4</v>
      </c>
      <c r="H7" s="1">
        <v>60</v>
      </c>
      <c r="I7" s="1" t="s">
        <v>43</v>
      </c>
      <c r="J7" s="1"/>
      <c r="K7" s="1">
        <v>275</v>
      </c>
      <c r="L7" s="1">
        <f t="shared" si="0"/>
        <v>-1</v>
      </c>
      <c r="M7" s="1">
        <f t="shared" ref="M7:M65" si="1">E7-N7</f>
        <v>234</v>
      </c>
      <c r="N7" s="1">
        <v>40</v>
      </c>
      <c r="O7" s="1"/>
      <c r="P7" s="1">
        <v>200</v>
      </c>
      <c r="Q7" s="1">
        <v>200</v>
      </c>
      <c r="R7" s="1">
        <f t="shared" ref="R7:R65" si="2">M7/5</f>
        <v>46.8</v>
      </c>
      <c r="S7" s="5"/>
      <c r="T7" s="5"/>
      <c r="U7" s="1"/>
      <c r="V7" s="1">
        <f t="shared" ref="V7:V65" si="3">(F7+O7+P7+Q7+S7)/R7</f>
        <v>14.230769230769232</v>
      </c>
      <c r="W7" s="1">
        <f t="shared" ref="W7:W65" si="4">(F7+O7+P7+Q7)/R7</f>
        <v>14.230769230769232</v>
      </c>
      <c r="X7" s="1">
        <v>58.6</v>
      </c>
      <c r="Y7" s="1">
        <v>56.2</v>
      </c>
      <c r="Z7" s="1">
        <v>15.6</v>
      </c>
      <c r="AA7" s="1">
        <v>33.6</v>
      </c>
      <c r="AB7" s="1">
        <v>66.8</v>
      </c>
      <c r="AC7" s="1">
        <v>23.6</v>
      </c>
      <c r="AD7" s="1">
        <v>41.8</v>
      </c>
      <c r="AE7" s="1">
        <v>41.6</v>
      </c>
      <c r="AF7" s="1">
        <v>14.4</v>
      </c>
      <c r="AG7" s="1">
        <v>35.200000000000003</v>
      </c>
      <c r="AH7" s="1" t="s">
        <v>44</v>
      </c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45</v>
      </c>
      <c r="B8" s="1" t="s">
        <v>38</v>
      </c>
      <c r="C8" s="1">
        <v>6.4850000000000003</v>
      </c>
      <c r="D8" s="1">
        <v>72.430000000000007</v>
      </c>
      <c r="E8" s="1">
        <v>41.466000000000001</v>
      </c>
      <c r="F8" s="1">
        <v>31.988</v>
      </c>
      <c r="G8" s="8">
        <v>1</v>
      </c>
      <c r="H8" s="1">
        <v>120</v>
      </c>
      <c r="I8" s="1" t="s">
        <v>43</v>
      </c>
      <c r="J8" s="1"/>
      <c r="K8" s="1">
        <v>24.475999999999999</v>
      </c>
      <c r="L8" s="1">
        <f t="shared" si="0"/>
        <v>16.990000000000002</v>
      </c>
      <c r="M8" s="1">
        <f t="shared" si="1"/>
        <v>21.756</v>
      </c>
      <c r="N8" s="1">
        <v>19.71</v>
      </c>
      <c r="O8" s="1"/>
      <c r="P8" s="1">
        <v>50</v>
      </c>
      <c r="Q8" s="1"/>
      <c r="R8" s="1">
        <f t="shared" si="2"/>
        <v>4.3512000000000004</v>
      </c>
      <c r="S8" s="5"/>
      <c r="T8" s="5"/>
      <c r="U8" s="1"/>
      <c r="V8" s="1">
        <f t="shared" si="3"/>
        <v>18.842618128332411</v>
      </c>
      <c r="W8" s="1">
        <f t="shared" si="4"/>
        <v>18.842618128332411</v>
      </c>
      <c r="X8" s="1">
        <v>3.8014000000000001</v>
      </c>
      <c r="Y8" s="1">
        <v>5.4866000000000001</v>
      </c>
      <c r="Z8" s="1">
        <v>2.0973999999999999</v>
      </c>
      <c r="AA8" s="1">
        <v>3.1841999999999979</v>
      </c>
      <c r="AB8" s="1">
        <v>2.5592000000000001</v>
      </c>
      <c r="AC8" s="1">
        <v>4.6882000000000001</v>
      </c>
      <c r="AD8" s="1">
        <v>3.6566000000000001</v>
      </c>
      <c r="AE8" s="1">
        <v>4.8512000000000004</v>
      </c>
      <c r="AF8" s="1">
        <v>2.4891999999999981</v>
      </c>
      <c r="AG8" s="1">
        <v>6.4730000000000008</v>
      </c>
      <c r="AH8" s="1" t="s">
        <v>44</v>
      </c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46</v>
      </c>
      <c r="B9" s="1" t="s">
        <v>38</v>
      </c>
      <c r="C9" s="1">
        <v>170.33600000000001</v>
      </c>
      <c r="D9" s="1">
        <v>980.03399999999999</v>
      </c>
      <c r="E9" s="1">
        <v>563.99300000000005</v>
      </c>
      <c r="F9" s="1">
        <v>167.483</v>
      </c>
      <c r="G9" s="8">
        <v>1</v>
      </c>
      <c r="H9" s="1">
        <v>60</v>
      </c>
      <c r="I9" s="1" t="s">
        <v>43</v>
      </c>
      <c r="J9" s="1"/>
      <c r="K9" s="1">
        <v>354.4</v>
      </c>
      <c r="L9" s="1">
        <f t="shared" si="0"/>
        <v>209.59300000000007</v>
      </c>
      <c r="M9" s="1">
        <f t="shared" si="1"/>
        <v>301.87900000000008</v>
      </c>
      <c r="N9" s="1">
        <v>262.11399999999998</v>
      </c>
      <c r="O9" s="1">
        <v>200</v>
      </c>
      <c r="P9" s="1">
        <v>230</v>
      </c>
      <c r="Q9" s="1">
        <v>100</v>
      </c>
      <c r="R9" s="1">
        <f t="shared" si="2"/>
        <v>60.375800000000012</v>
      </c>
      <c r="S9" s="5">
        <f t="shared" ref="S8:S10" si="5">14*R9-Q9-P9-O9-F9</f>
        <v>147.77820000000014</v>
      </c>
      <c r="T9" s="5"/>
      <c r="U9" s="1"/>
      <c r="V9" s="1">
        <f t="shared" si="3"/>
        <v>14</v>
      </c>
      <c r="W9" s="1">
        <f t="shared" si="4"/>
        <v>11.552360382802378</v>
      </c>
      <c r="X9" s="1">
        <v>65.179400000000001</v>
      </c>
      <c r="Y9" s="1">
        <v>66.014600000000002</v>
      </c>
      <c r="Z9" s="1">
        <v>57.743999999999993</v>
      </c>
      <c r="AA9" s="1">
        <v>67.385000000000005</v>
      </c>
      <c r="AB9" s="1">
        <v>64.848199999999991</v>
      </c>
      <c r="AC9" s="1">
        <v>73.055599999999998</v>
      </c>
      <c r="AD9" s="1">
        <v>57.397199999999998</v>
      </c>
      <c r="AE9" s="1">
        <v>56.106000000000023</v>
      </c>
      <c r="AF9" s="1">
        <v>49.461199999999998</v>
      </c>
      <c r="AG9" s="1">
        <v>61.498599999999989</v>
      </c>
      <c r="AH9" s="1" t="s">
        <v>44</v>
      </c>
      <c r="AI9" s="1">
        <f>G9*S9</f>
        <v>147.77820000000014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38</v>
      </c>
      <c r="C10" s="1"/>
      <c r="D10" s="1">
        <v>70.884</v>
      </c>
      <c r="E10" s="1">
        <v>35.366</v>
      </c>
      <c r="F10" s="1">
        <v>32.612000000000002</v>
      </c>
      <c r="G10" s="8">
        <v>1</v>
      </c>
      <c r="H10" s="1">
        <v>120</v>
      </c>
      <c r="I10" s="1" t="s">
        <v>43</v>
      </c>
      <c r="J10" s="1"/>
      <c r="K10" s="1">
        <v>12.992000000000001</v>
      </c>
      <c r="L10" s="1">
        <f t="shared" si="0"/>
        <v>22.373999999999999</v>
      </c>
      <c r="M10" s="1">
        <f t="shared" si="1"/>
        <v>15.584</v>
      </c>
      <c r="N10" s="1">
        <v>19.782</v>
      </c>
      <c r="O10" s="1"/>
      <c r="P10" s="1">
        <v>15</v>
      </c>
      <c r="Q10" s="1"/>
      <c r="R10" s="1">
        <f t="shared" si="2"/>
        <v>3.1168</v>
      </c>
      <c r="S10" s="5"/>
      <c r="T10" s="5"/>
      <c r="U10" s="1"/>
      <c r="V10" s="1">
        <f t="shared" si="3"/>
        <v>15.275924024640657</v>
      </c>
      <c r="W10" s="1">
        <f t="shared" si="4"/>
        <v>15.275924024640657</v>
      </c>
      <c r="X10" s="1">
        <v>1.6952</v>
      </c>
      <c r="Y10" s="1">
        <v>5.6595999999999993</v>
      </c>
      <c r="Z10" s="1">
        <v>2.2909999999999999</v>
      </c>
      <c r="AA10" s="1">
        <v>2.3843999999999999</v>
      </c>
      <c r="AB10" s="1">
        <v>1.8939999999999999</v>
      </c>
      <c r="AC10" s="1">
        <v>5.0682</v>
      </c>
      <c r="AD10" s="1">
        <v>1.0848</v>
      </c>
      <c r="AE10" s="1">
        <v>4.7033999999999994</v>
      </c>
      <c r="AF10" s="1">
        <v>1.6849999999999989</v>
      </c>
      <c r="AG10" s="1">
        <v>5.7644000000000002</v>
      </c>
      <c r="AH10" s="1"/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48</v>
      </c>
      <c r="B11" s="15" t="s">
        <v>38</v>
      </c>
      <c r="C11" s="15"/>
      <c r="D11" s="15">
        <v>61.34</v>
      </c>
      <c r="E11" s="15">
        <v>61.34</v>
      </c>
      <c r="F11" s="15"/>
      <c r="G11" s="16">
        <v>0</v>
      </c>
      <c r="H11" s="15" t="e">
        <v>#N/A</v>
      </c>
      <c r="I11" s="15" t="s">
        <v>39</v>
      </c>
      <c r="J11" s="15"/>
      <c r="K11" s="15"/>
      <c r="L11" s="15">
        <f t="shared" si="0"/>
        <v>61.34</v>
      </c>
      <c r="M11" s="15">
        <f t="shared" si="1"/>
        <v>0</v>
      </c>
      <c r="N11" s="15">
        <v>61.34</v>
      </c>
      <c r="O11" s="15"/>
      <c r="P11" s="15">
        <v>0</v>
      </c>
      <c r="Q11" s="15"/>
      <c r="R11" s="15">
        <f t="shared" si="2"/>
        <v>0</v>
      </c>
      <c r="S11" s="17"/>
      <c r="T11" s="17"/>
      <c r="U11" s="15"/>
      <c r="V11" s="15" t="e">
        <f t="shared" si="3"/>
        <v>#DIV/0!</v>
      </c>
      <c r="W11" s="15" t="e">
        <f t="shared" si="4"/>
        <v>#DIV/0!</v>
      </c>
      <c r="X11" s="15">
        <v>0</v>
      </c>
      <c r="Y11" s="15">
        <v>0</v>
      </c>
      <c r="Z11" s="15">
        <v>-0.27319999999999989</v>
      </c>
      <c r="AA11" s="15">
        <v>0</v>
      </c>
      <c r="AB11" s="15">
        <v>0</v>
      </c>
      <c r="AC11" s="15">
        <v>0</v>
      </c>
      <c r="AD11" s="15">
        <v>0</v>
      </c>
      <c r="AE11" s="15">
        <v>-0.26899999999999979</v>
      </c>
      <c r="AF11" s="15">
        <v>13.4468</v>
      </c>
      <c r="AG11" s="15">
        <v>26.906999999999989</v>
      </c>
      <c r="AH11" s="15" t="s">
        <v>49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38</v>
      </c>
      <c r="C12" s="1">
        <v>29.577000000000002</v>
      </c>
      <c r="D12" s="1">
        <v>58.017000000000003</v>
      </c>
      <c r="E12" s="1">
        <v>60.658999999999999</v>
      </c>
      <c r="F12" s="1">
        <v>14.727</v>
      </c>
      <c r="G12" s="8">
        <v>1</v>
      </c>
      <c r="H12" s="1">
        <v>60</v>
      </c>
      <c r="I12" s="1" t="s">
        <v>43</v>
      </c>
      <c r="J12" s="1"/>
      <c r="K12" s="1">
        <v>59.5</v>
      </c>
      <c r="L12" s="1">
        <f t="shared" si="0"/>
        <v>1.1589999999999989</v>
      </c>
      <c r="M12" s="1">
        <f t="shared" si="1"/>
        <v>60.658999999999999</v>
      </c>
      <c r="N12" s="1"/>
      <c r="O12" s="1"/>
      <c r="P12" s="1">
        <v>80</v>
      </c>
      <c r="Q12" s="1">
        <v>70</v>
      </c>
      <c r="R12" s="1">
        <f t="shared" si="2"/>
        <v>12.1318</v>
      </c>
      <c r="S12" s="5">
        <f t="shared" ref="S12:S18" si="6">14*R12-Q12-P12-O12-F12</f>
        <v>5.1182000000000052</v>
      </c>
      <c r="T12" s="5"/>
      <c r="U12" s="1"/>
      <c r="V12" s="1">
        <f t="shared" si="3"/>
        <v>14</v>
      </c>
      <c r="W12" s="1">
        <f t="shared" si="4"/>
        <v>13.578117014787583</v>
      </c>
      <c r="X12" s="1">
        <v>16.717400000000001</v>
      </c>
      <c r="Y12" s="1">
        <v>10.634600000000001</v>
      </c>
      <c r="Z12" s="1">
        <v>11.0174</v>
      </c>
      <c r="AA12" s="1">
        <v>10.723800000000001</v>
      </c>
      <c r="AB12" s="1">
        <v>6.1980000000000004</v>
      </c>
      <c r="AC12" s="1">
        <v>17.535</v>
      </c>
      <c r="AD12" s="1">
        <v>13.7456</v>
      </c>
      <c r="AE12" s="1">
        <v>8.8886000000000003</v>
      </c>
      <c r="AF12" s="1">
        <v>11.1188</v>
      </c>
      <c r="AG12" s="1">
        <v>15.1266</v>
      </c>
      <c r="AH12" s="1"/>
      <c r="AI12" s="1">
        <f>G12*S12</f>
        <v>5.1182000000000052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38</v>
      </c>
      <c r="C13" s="1">
        <v>140.721</v>
      </c>
      <c r="D13" s="1">
        <v>523.73599999999999</v>
      </c>
      <c r="E13" s="1">
        <v>386.53699999999998</v>
      </c>
      <c r="F13" s="1">
        <v>214.46799999999999</v>
      </c>
      <c r="G13" s="8">
        <v>1</v>
      </c>
      <c r="H13" s="1">
        <v>60</v>
      </c>
      <c r="I13" s="1" t="s">
        <v>43</v>
      </c>
      <c r="J13" s="1"/>
      <c r="K13" s="1">
        <v>279.89999999999998</v>
      </c>
      <c r="L13" s="1">
        <f t="shared" si="0"/>
        <v>106.637</v>
      </c>
      <c r="M13" s="1">
        <f t="shared" si="1"/>
        <v>285.54899999999998</v>
      </c>
      <c r="N13" s="1">
        <v>100.988</v>
      </c>
      <c r="O13" s="1">
        <v>200</v>
      </c>
      <c r="P13" s="1">
        <v>40</v>
      </c>
      <c r="Q13" s="1">
        <v>30</v>
      </c>
      <c r="R13" s="1">
        <f t="shared" si="2"/>
        <v>57.109799999999993</v>
      </c>
      <c r="S13" s="5">
        <f t="shared" si="6"/>
        <v>315.06919999999991</v>
      </c>
      <c r="T13" s="5"/>
      <c r="U13" s="1"/>
      <c r="V13" s="1">
        <f t="shared" si="3"/>
        <v>14</v>
      </c>
      <c r="W13" s="1">
        <f t="shared" si="4"/>
        <v>8.4830974718874881</v>
      </c>
      <c r="X13" s="1">
        <v>51.847000000000023</v>
      </c>
      <c r="Y13" s="1">
        <v>61.661999999999992</v>
      </c>
      <c r="Z13" s="1">
        <v>50.743199999999987</v>
      </c>
      <c r="AA13" s="1">
        <v>24.515399999999989</v>
      </c>
      <c r="AB13" s="1">
        <v>54.789199999999987</v>
      </c>
      <c r="AC13" s="1">
        <v>66.315600000000003</v>
      </c>
      <c r="AD13" s="1">
        <v>43.561999999999998</v>
      </c>
      <c r="AE13" s="1">
        <v>50.871599999999987</v>
      </c>
      <c r="AF13" s="1">
        <v>44.753599999999977</v>
      </c>
      <c r="AG13" s="1">
        <v>60.102800000000023</v>
      </c>
      <c r="AH13" s="1"/>
      <c r="AI13" s="1">
        <f>G13*S13</f>
        <v>315.06919999999991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42</v>
      </c>
      <c r="C14" s="1">
        <v>282</v>
      </c>
      <c r="D14" s="1">
        <v>58</v>
      </c>
      <c r="E14" s="1">
        <v>164</v>
      </c>
      <c r="F14" s="1">
        <v>99</v>
      </c>
      <c r="G14" s="8">
        <v>0.25</v>
      </c>
      <c r="H14" s="1">
        <v>120</v>
      </c>
      <c r="I14" s="1" t="s">
        <v>43</v>
      </c>
      <c r="J14" s="1"/>
      <c r="K14" s="1">
        <v>165</v>
      </c>
      <c r="L14" s="1">
        <f t="shared" si="0"/>
        <v>-1</v>
      </c>
      <c r="M14" s="1">
        <f t="shared" si="1"/>
        <v>164</v>
      </c>
      <c r="N14" s="1"/>
      <c r="O14" s="1"/>
      <c r="P14" s="1">
        <v>110</v>
      </c>
      <c r="Q14" s="1">
        <v>80</v>
      </c>
      <c r="R14" s="1">
        <f t="shared" si="2"/>
        <v>32.799999999999997</v>
      </c>
      <c r="S14" s="5">
        <f t="shared" si="6"/>
        <v>170.19999999999993</v>
      </c>
      <c r="T14" s="5"/>
      <c r="U14" s="1"/>
      <c r="V14" s="1">
        <f t="shared" si="3"/>
        <v>14</v>
      </c>
      <c r="W14" s="1">
        <f t="shared" si="4"/>
        <v>8.8109756097560989</v>
      </c>
      <c r="X14" s="1">
        <v>30</v>
      </c>
      <c r="Y14" s="1">
        <v>20.399999999999999</v>
      </c>
      <c r="Z14" s="1">
        <v>35.200000000000003</v>
      </c>
      <c r="AA14" s="1">
        <v>31.4</v>
      </c>
      <c r="AB14" s="1">
        <v>23.6</v>
      </c>
      <c r="AC14" s="1">
        <v>32.4</v>
      </c>
      <c r="AD14" s="1">
        <v>34.799999999999997</v>
      </c>
      <c r="AE14" s="1">
        <v>28.8</v>
      </c>
      <c r="AF14" s="1">
        <v>21.8</v>
      </c>
      <c r="AG14" s="1">
        <v>34</v>
      </c>
      <c r="AH14" s="1"/>
      <c r="AI14" s="1">
        <f>G14*S14</f>
        <v>42.549999999999983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38</v>
      </c>
      <c r="C15" s="1">
        <v>42.343000000000004</v>
      </c>
      <c r="D15" s="1">
        <v>98.873999999999995</v>
      </c>
      <c r="E15" s="1">
        <v>86.956000000000003</v>
      </c>
      <c r="F15" s="1">
        <v>31.233000000000001</v>
      </c>
      <c r="G15" s="8">
        <v>1</v>
      </c>
      <c r="H15" s="1">
        <v>60</v>
      </c>
      <c r="I15" s="1" t="s">
        <v>43</v>
      </c>
      <c r="J15" s="1"/>
      <c r="K15" s="1">
        <v>86.6</v>
      </c>
      <c r="L15" s="1">
        <f t="shared" si="0"/>
        <v>0.35600000000000875</v>
      </c>
      <c r="M15" s="1">
        <f t="shared" si="1"/>
        <v>86.956000000000003</v>
      </c>
      <c r="N15" s="1"/>
      <c r="O15" s="1"/>
      <c r="P15" s="1">
        <v>100</v>
      </c>
      <c r="Q15" s="1"/>
      <c r="R15" s="1">
        <f t="shared" si="2"/>
        <v>17.391200000000001</v>
      </c>
      <c r="S15" s="5">
        <f t="shared" si="6"/>
        <v>112.24380000000002</v>
      </c>
      <c r="T15" s="5"/>
      <c r="U15" s="1"/>
      <c r="V15" s="1">
        <f t="shared" si="3"/>
        <v>14</v>
      </c>
      <c r="W15" s="1">
        <f t="shared" si="4"/>
        <v>7.5459427756566537</v>
      </c>
      <c r="X15" s="1">
        <v>14.589</v>
      </c>
      <c r="Y15" s="1">
        <v>12.537000000000001</v>
      </c>
      <c r="Z15" s="1">
        <v>11.4566</v>
      </c>
      <c r="AA15" s="1">
        <v>3.021599999999999</v>
      </c>
      <c r="AB15" s="1">
        <v>9.1920000000000019</v>
      </c>
      <c r="AC15" s="1">
        <v>13.047800000000001</v>
      </c>
      <c r="AD15" s="1">
        <v>8.2901999999999987</v>
      </c>
      <c r="AE15" s="1">
        <v>9.0975999999999999</v>
      </c>
      <c r="AF15" s="1">
        <v>10.911199999999999</v>
      </c>
      <c r="AG15" s="1">
        <v>13.3592</v>
      </c>
      <c r="AH15" s="1"/>
      <c r="AI15" s="1">
        <f>G15*S15</f>
        <v>112.24380000000002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42</v>
      </c>
      <c r="C16" s="1">
        <v>315</v>
      </c>
      <c r="D16" s="1">
        <v>343</v>
      </c>
      <c r="E16" s="1">
        <v>349</v>
      </c>
      <c r="F16" s="1">
        <v>236</v>
      </c>
      <c r="G16" s="8">
        <v>0.25</v>
      </c>
      <c r="H16" s="1">
        <v>120</v>
      </c>
      <c r="I16" s="1" t="s">
        <v>43</v>
      </c>
      <c r="J16" s="1"/>
      <c r="K16" s="1">
        <v>350</v>
      </c>
      <c r="L16" s="1">
        <f t="shared" si="0"/>
        <v>-1</v>
      </c>
      <c r="M16" s="1">
        <f t="shared" si="1"/>
        <v>245</v>
      </c>
      <c r="N16" s="1">
        <v>104</v>
      </c>
      <c r="O16" s="1"/>
      <c r="P16" s="1">
        <v>180</v>
      </c>
      <c r="Q16" s="1">
        <v>120</v>
      </c>
      <c r="R16" s="1">
        <f t="shared" si="2"/>
        <v>49</v>
      </c>
      <c r="S16" s="5">
        <f t="shared" si="6"/>
        <v>150</v>
      </c>
      <c r="T16" s="5"/>
      <c r="U16" s="1"/>
      <c r="V16" s="1">
        <f t="shared" si="3"/>
        <v>14</v>
      </c>
      <c r="W16" s="1">
        <f t="shared" si="4"/>
        <v>10.938775510204081</v>
      </c>
      <c r="X16" s="1">
        <v>50.4</v>
      </c>
      <c r="Y16" s="1">
        <v>53.8</v>
      </c>
      <c r="Z16" s="1">
        <v>50.4</v>
      </c>
      <c r="AA16" s="1">
        <v>48.6</v>
      </c>
      <c r="AB16" s="1">
        <v>40.6</v>
      </c>
      <c r="AC16" s="1">
        <v>48.2</v>
      </c>
      <c r="AD16" s="1">
        <v>45.4</v>
      </c>
      <c r="AE16" s="1">
        <v>37.200000000000003</v>
      </c>
      <c r="AF16" s="1">
        <v>47.4</v>
      </c>
      <c r="AG16" s="1">
        <v>42.4</v>
      </c>
      <c r="AH16" s="1" t="s">
        <v>44</v>
      </c>
      <c r="AI16" s="1">
        <f>G16*S16</f>
        <v>37.5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42</v>
      </c>
      <c r="C17" s="1">
        <v>41</v>
      </c>
      <c r="D17" s="1">
        <v>243</v>
      </c>
      <c r="E17" s="1">
        <v>94</v>
      </c>
      <c r="F17" s="1">
        <v>69</v>
      </c>
      <c r="G17" s="8">
        <v>0.4</v>
      </c>
      <c r="H17" s="1">
        <v>60</v>
      </c>
      <c r="I17" s="1" t="s">
        <v>43</v>
      </c>
      <c r="J17" s="1"/>
      <c r="K17" s="1">
        <v>94</v>
      </c>
      <c r="L17" s="1">
        <f t="shared" si="0"/>
        <v>0</v>
      </c>
      <c r="M17" s="1">
        <f t="shared" si="1"/>
        <v>94</v>
      </c>
      <c r="N17" s="1"/>
      <c r="O17" s="1"/>
      <c r="P17" s="1">
        <v>90</v>
      </c>
      <c r="Q17" s="1">
        <v>60</v>
      </c>
      <c r="R17" s="1">
        <f t="shared" si="2"/>
        <v>18.8</v>
      </c>
      <c r="S17" s="5">
        <f t="shared" si="6"/>
        <v>44.199999999999989</v>
      </c>
      <c r="T17" s="5"/>
      <c r="U17" s="1"/>
      <c r="V17" s="1">
        <f t="shared" si="3"/>
        <v>13.999999999999998</v>
      </c>
      <c r="W17" s="1">
        <f t="shared" si="4"/>
        <v>11.648936170212766</v>
      </c>
      <c r="X17" s="1">
        <v>25.4</v>
      </c>
      <c r="Y17" s="1">
        <v>19.8</v>
      </c>
      <c r="Z17" s="1">
        <v>17.399999999999999</v>
      </c>
      <c r="AA17" s="1">
        <v>19.2</v>
      </c>
      <c r="AB17" s="1">
        <v>13.4</v>
      </c>
      <c r="AC17" s="1">
        <v>19.2</v>
      </c>
      <c r="AD17" s="1">
        <v>16.600000000000001</v>
      </c>
      <c r="AE17" s="1">
        <v>14.8</v>
      </c>
      <c r="AF17" s="1">
        <v>14.4</v>
      </c>
      <c r="AG17" s="1">
        <v>9.1999999999999993</v>
      </c>
      <c r="AH17" s="1"/>
      <c r="AI17" s="1">
        <f>G17*S17</f>
        <v>17.679999999999996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38</v>
      </c>
      <c r="C18" s="1">
        <v>350.52</v>
      </c>
      <c r="D18" s="1">
        <v>769.92899999999997</v>
      </c>
      <c r="E18" s="1">
        <v>368.97399999999999</v>
      </c>
      <c r="F18" s="1">
        <v>356.13400000000001</v>
      </c>
      <c r="G18" s="8">
        <v>1</v>
      </c>
      <c r="H18" s="1">
        <v>45</v>
      </c>
      <c r="I18" s="1" t="s">
        <v>43</v>
      </c>
      <c r="J18" s="1"/>
      <c r="K18" s="1">
        <v>342.71</v>
      </c>
      <c r="L18" s="1">
        <f t="shared" si="0"/>
        <v>26.26400000000001</v>
      </c>
      <c r="M18" s="1">
        <f t="shared" si="1"/>
        <v>368.97399999999999</v>
      </c>
      <c r="N18" s="1"/>
      <c r="O18" s="1"/>
      <c r="P18" s="1">
        <v>80</v>
      </c>
      <c r="Q18" s="1">
        <v>70</v>
      </c>
      <c r="R18" s="1">
        <f t="shared" si="2"/>
        <v>73.794799999999995</v>
      </c>
      <c r="S18" s="5">
        <f t="shared" si="6"/>
        <v>526.99319999999989</v>
      </c>
      <c r="T18" s="5"/>
      <c r="U18" s="1"/>
      <c r="V18" s="1">
        <f t="shared" si="3"/>
        <v>14</v>
      </c>
      <c r="W18" s="1">
        <f t="shared" si="4"/>
        <v>6.8586675483909438</v>
      </c>
      <c r="X18" s="1">
        <v>60.906399999999998</v>
      </c>
      <c r="Y18" s="1">
        <v>66.009799999999998</v>
      </c>
      <c r="Z18" s="1">
        <v>62.093800000000002</v>
      </c>
      <c r="AA18" s="1">
        <v>56.831000000000003</v>
      </c>
      <c r="AB18" s="1">
        <v>64.650000000000006</v>
      </c>
      <c r="AC18" s="1">
        <v>60.746400000000008</v>
      </c>
      <c r="AD18" s="1">
        <v>50.914999999999999</v>
      </c>
      <c r="AE18" s="1">
        <v>68.290199999999999</v>
      </c>
      <c r="AF18" s="1">
        <v>73.460999999999984</v>
      </c>
      <c r="AG18" s="1">
        <v>83.468399999999974</v>
      </c>
      <c r="AH18" s="1"/>
      <c r="AI18" s="1">
        <f>G18*S18</f>
        <v>526.99319999999989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57</v>
      </c>
      <c r="B19" s="15" t="s">
        <v>42</v>
      </c>
      <c r="C19" s="15"/>
      <c r="D19" s="15">
        <v>152</v>
      </c>
      <c r="E19" s="15">
        <v>152</v>
      </c>
      <c r="F19" s="15"/>
      <c r="G19" s="16">
        <v>0</v>
      </c>
      <c r="H19" s="15" t="e">
        <v>#N/A</v>
      </c>
      <c r="I19" s="15" t="s">
        <v>39</v>
      </c>
      <c r="J19" s="15"/>
      <c r="K19" s="15"/>
      <c r="L19" s="15">
        <f t="shared" si="0"/>
        <v>152</v>
      </c>
      <c r="M19" s="15">
        <f t="shared" si="1"/>
        <v>0</v>
      </c>
      <c r="N19" s="15">
        <v>152</v>
      </c>
      <c r="O19" s="15"/>
      <c r="P19" s="15">
        <v>0</v>
      </c>
      <c r="Q19" s="15"/>
      <c r="R19" s="15">
        <f t="shared" si="2"/>
        <v>0</v>
      </c>
      <c r="S19" s="17"/>
      <c r="T19" s="17"/>
      <c r="U19" s="15"/>
      <c r="V19" s="15" t="e">
        <f t="shared" si="3"/>
        <v>#DIV/0!</v>
      </c>
      <c r="W19" s="15" t="e">
        <f t="shared" si="4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/>
      <c r="AI19" s="15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42</v>
      </c>
      <c r="C20" s="1">
        <v>220</v>
      </c>
      <c r="D20" s="1">
        <v>803</v>
      </c>
      <c r="E20" s="1">
        <v>322</v>
      </c>
      <c r="F20" s="1">
        <v>434</v>
      </c>
      <c r="G20" s="8">
        <v>0.12</v>
      </c>
      <c r="H20" s="1">
        <v>60</v>
      </c>
      <c r="I20" s="1" t="s">
        <v>43</v>
      </c>
      <c r="J20" s="1"/>
      <c r="K20" s="1">
        <v>323</v>
      </c>
      <c r="L20" s="1">
        <f t="shared" si="0"/>
        <v>-1</v>
      </c>
      <c r="M20" s="1">
        <f t="shared" si="1"/>
        <v>266</v>
      </c>
      <c r="N20" s="1">
        <v>56</v>
      </c>
      <c r="O20" s="1"/>
      <c r="P20" s="1">
        <v>150</v>
      </c>
      <c r="Q20" s="1"/>
      <c r="R20" s="1">
        <f t="shared" si="2"/>
        <v>53.2</v>
      </c>
      <c r="S20" s="5">
        <f t="shared" ref="S20:S21" si="7">14*R20-Q20-P20-O20-F20</f>
        <v>160.80000000000007</v>
      </c>
      <c r="T20" s="5"/>
      <c r="U20" s="1"/>
      <c r="V20" s="1">
        <f t="shared" si="3"/>
        <v>14</v>
      </c>
      <c r="W20" s="1">
        <f t="shared" si="4"/>
        <v>10.977443609022556</v>
      </c>
      <c r="X20" s="1">
        <v>44</v>
      </c>
      <c r="Y20" s="1">
        <v>64.599999999999994</v>
      </c>
      <c r="Z20" s="1">
        <v>24.6</v>
      </c>
      <c r="AA20" s="1">
        <v>59</v>
      </c>
      <c r="AB20" s="1">
        <v>43.2</v>
      </c>
      <c r="AC20" s="1">
        <v>26.6</v>
      </c>
      <c r="AD20" s="1">
        <v>40.4</v>
      </c>
      <c r="AE20" s="1">
        <v>44.6</v>
      </c>
      <c r="AF20" s="1">
        <v>19.600000000000001</v>
      </c>
      <c r="AG20" s="1">
        <v>37.6</v>
      </c>
      <c r="AH20" s="1" t="s">
        <v>44</v>
      </c>
      <c r="AI20" s="1">
        <f>G20*S20</f>
        <v>19.296000000000006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42</v>
      </c>
      <c r="C21" s="1">
        <v>205</v>
      </c>
      <c r="D21" s="1">
        <v>683</v>
      </c>
      <c r="E21" s="1">
        <v>296</v>
      </c>
      <c r="F21" s="1">
        <v>312</v>
      </c>
      <c r="G21" s="8">
        <v>0.25</v>
      </c>
      <c r="H21" s="1">
        <v>120</v>
      </c>
      <c r="I21" s="1" t="s">
        <v>43</v>
      </c>
      <c r="J21" s="1"/>
      <c r="K21" s="1">
        <v>296</v>
      </c>
      <c r="L21" s="1">
        <f t="shared" si="0"/>
        <v>0</v>
      </c>
      <c r="M21" s="1">
        <f t="shared" si="1"/>
        <v>240</v>
      </c>
      <c r="N21" s="1">
        <v>56</v>
      </c>
      <c r="O21" s="1">
        <v>200</v>
      </c>
      <c r="P21" s="1">
        <v>60</v>
      </c>
      <c r="Q21" s="1">
        <v>40</v>
      </c>
      <c r="R21" s="1">
        <f t="shared" si="2"/>
        <v>48</v>
      </c>
      <c r="S21" s="5">
        <f t="shared" si="7"/>
        <v>60</v>
      </c>
      <c r="T21" s="5"/>
      <c r="U21" s="1"/>
      <c r="V21" s="1">
        <f t="shared" si="3"/>
        <v>14</v>
      </c>
      <c r="W21" s="1">
        <f t="shared" si="4"/>
        <v>12.75</v>
      </c>
      <c r="X21" s="1">
        <v>27.8</v>
      </c>
      <c r="Y21" s="1">
        <v>68.2</v>
      </c>
      <c r="Z21" s="1">
        <v>46.8</v>
      </c>
      <c r="AA21" s="1">
        <v>35.799999999999997</v>
      </c>
      <c r="AB21" s="1">
        <v>45.8</v>
      </c>
      <c r="AC21" s="1">
        <v>47</v>
      </c>
      <c r="AD21" s="1">
        <v>32.200000000000003</v>
      </c>
      <c r="AE21" s="1">
        <v>41.8</v>
      </c>
      <c r="AF21" s="1">
        <v>44</v>
      </c>
      <c r="AG21" s="1">
        <v>49.2</v>
      </c>
      <c r="AH21" s="1" t="s">
        <v>44</v>
      </c>
      <c r="AI21" s="1">
        <f>G21*S21</f>
        <v>15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60</v>
      </c>
      <c r="B22" s="15" t="s">
        <v>42</v>
      </c>
      <c r="C22" s="15"/>
      <c r="D22" s="15">
        <v>80</v>
      </c>
      <c r="E22" s="15">
        <v>80</v>
      </c>
      <c r="F22" s="15"/>
      <c r="G22" s="16">
        <v>0</v>
      </c>
      <c r="H22" s="15" t="e">
        <v>#N/A</v>
      </c>
      <c r="I22" s="15" t="s">
        <v>39</v>
      </c>
      <c r="J22" s="15"/>
      <c r="K22" s="15"/>
      <c r="L22" s="15">
        <f t="shared" si="0"/>
        <v>80</v>
      </c>
      <c r="M22" s="15">
        <f t="shared" si="1"/>
        <v>0</v>
      </c>
      <c r="N22" s="15">
        <v>80</v>
      </c>
      <c r="O22" s="15"/>
      <c r="P22" s="15">
        <v>0</v>
      </c>
      <c r="Q22" s="15"/>
      <c r="R22" s="15">
        <f t="shared" si="2"/>
        <v>0</v>
      </c>
      <c r="S22" s="17"/>
      <c r="T22" s="17"/>
      <c r="U22" s="15"/>
      <c r="V22" s="15" t="e">
        <f t="shared" si="3"/>
        <v>#DIV/0!</v>
      </c>
      <c r="W22" s="15" t="e">
        <f t="shared" si="4"/>
        <v>#DIV/0!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/>
      <c r="AI22" s="15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38</v>
      </c>
      <c r="C23" s="1">
        <v>8.1080000000000005</v>
      </c>
      <c r="D23" s="1">
        <v>40.886000000000003</v>
      </c>
      <c r="E23" s="1">
        <v>8.3420000000000005</v>
      </c>
      <c r="F23" s="1">
        <v>37.923999999999999</v>
      </c>
      <c r="G23" s="8">
        <v>1</v>
      </c>
      <c r="H23" s="1">
        <v>120</v>
      </c>
      <c r="I23" s="1" t="s">
        <v>43</v>
      </c>
      <c r="J23" s="1"/>
      <c r="K23" s="1">
        <v>16</v>
      </c>
      <c r="L23" s="1">
        <f t="shared" si="0"/>
        <v>-7.6579999999999995</v>
      </c>
      <c r="M23" s="1">
        <f t="shared" si="1"/>
        <v>8.3420000000000005</v>
      </c>
      <c r="N23" s="1"/>
      <c r="O23" s="1"/>
      <c r="P23" s="1">
        <v>30</v>
      </c>
      <c r="Q23" s="1"/>
      <c r="R23" s="1">
        <f t="shared" si="2"/>
        <v>1.6684000000000001</v>
      </c>
      <c r="S23" s="5"/>
      <c r="T23" s="5"/>
      <c r="U23" s="1"/>
      <c r="V23" s="1">
        <f t="shared" si="3"/>
        <v>40.712059458163509</v>
      </c>
      <c r="W23" s="1">
        <f t="shared" si="4"/>
        <v>40.712059458163509</v>
      </c>
      <c r="X23" s="1">
        <v>4.1772000000000009</v>
      </c>
      <c r="Y23" s="1">
        <v>4.7030000000000003</v>
      </c>
      <c r="Z23" s="1">
        <v>1.6554</v>
      </c>
      <c r="AA23" s="1">
        <v>1.3293999999999999</v>
      </c>
      <c r="AB23" s="1">
        <v>1.6356000000000011</v>
      </c>
      <c r="AC23" s="1">
        <v>3.4807999999999999</v>
      </c>
      <c r="AD23" s="1">
        <v>3.2877999999999998</v>
      </c>
      <c r="AE23" s="1">
        <v>2.9515999999999991</v>
      </c>
      <c r="AF23" s="1">
        <v>2.3633999999999999</v>
      </c>
      <c r="AG23" s="1">
        <v>5.5464000000000011</v>
      </c>
      <c r="AH23" s="1"/>
      <c r="AI23" s="1">
        <f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42</v>
      </c>
      <c r="C24" s="1">
        <v>22</v>
      </c>
      <c r="D24" s="1">
        <v>532</v>
      </c>
      <c r="E24" s="1">
        <v>194</v>
      </c>
      <c r="F24" s="1">
        <v>344</v>
      </c>
      <c r="G24" s="8">
        <v>0.4</v>
      </c>
      <c r="H24" s="1">
        <v>45</v>
      </c>
      <c r="I24" s="1" t="s">
        <v>43</v>
      </c>
      <c r="J24" s="1"/>
      <c r="K24" s="1">
        <v>194</v>
      </c>
      <c r="L24" s="1">
        <f t="shared" si="0"/>
        <v>0</v>
      </c>
      <c r="M24" s="1">
        <f t="shared" si="1"/>
        <v>194</v>
      </c>
      <c r="N24" s="1"/>
      <c r="O24" s="1"/>
      <c r="P24" s="1">
        <v>0</v>
      </c>
      <c r="Q24" s="1">
        <v>90</v>
      </c>
      <c r="R24" s="1">
        <f t="shared" si="2"/>
        <v>38.799999999999997</v>
      </c>
      <c r="S24" s="5">
        <f t="shared" ref="S23:S35" si="8">14*R24-Q24-P24-O24-F24</f>
        <v>109.19999999999993</v>
      </c>
      <c r="T24" s="5"/>
      <c r="U24" s="1"/>
      <c r="V24" s="1">
        <f t="shared" si="3"/>
        <v>14</v>
      </c>
      <c r="W24" s="1">
        <f t="shared" si="4"/>
        <v>11.185567010309279</v>
      </c>
      <c r="X24" s="1">
        <v>43</v>
      </c>
      <c r="Y24" s="1">
        <v>56</v>
      </c>
      <c r="Z24" s="1">
        <v>1.4</v>
      </c>
      <c r="AA24" s="1">
        <v>10.199999999999999</v>
      </c>
      <c r="AB24" s="1">
        <v>44.6</v>
      </c>
      <c r="AC24" s="1">
        <v>11.6</v>
      </c>
      <c r="AD24" s="1">
        <v>24.8</v>
      </c>
      <c r="AE24" s="1">
        <v>18.399999999999999</v>
      </c>
      <c r="AF24" s="1">
        <v>31.6</v>
      </c>
      <c r="AG24" s="1">
        <v>39.200000000000003</v>
      </c>
      <c r="AH24" s="1"/>
      <c r="AI24" s="1">
        <f>G24*S24</f>
        <v>43.679999999999978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38</v>
      </c>
      <c r="C25" s="1">
        <v>242.471</v>
      </c>
      <c r="D25" s="1">
        <v>278.96300000000002</v>
      </c>
      <c r="E25" s="1">
        <v>185.197</v>
      </c>
      <c r="F25" s="1">
        <v>208.15700000000001</v>
      </c>
      <c r="G25" s="8">
        <v>1</v>
      </c>
      <c r="H25" s="1">
        <v>60</v>
      </c>
      <c r="I25" s="1" t="s">
        <v>43</v>
      </c>
      <c r="J25" s="1"/>
      <c r="K25" s="1">
        <v>176.6</v>
      </c>
      <c r="L25" s="1">
        <f t="shared" si="0"/>
        <v>8.5970000000000084</v>
      </c>
      <c r="M25" s="1">
        <f t="shared" si="1"/>
        <v>185.197</v>
      </c>
      <c r="N25" s="1"/>
      <c r="O25" s="1"/>
      <c r="P25" s="1">
        <v>0</v>
      </c>
      <c r="Q25" s="1">
        <v>30</v>
      </c>
      <c r="R25" s="1">
        <f t="shared" si="2"/>
        <v>37.039400000000001</v>
      </c>
      <c r="S25" s="5">
        <f t="shared" si="8"/>
        <v>280.39459999999997</v>
      </c>
      <c r="T25" s="5"/>
      <c r="U25" s="1"/>
      <c r="V25" s="1">
        <f t="shared" si="3"/>
        <v>14</v>
      </c>
      <c r="W25" s="1">
        <f t="shared" si="4"/>
        <v>6.4298287769240323</v>
      </c>
      <c r="X25" s="1">
        <v>26.540199999999999</v>
      </c>
      <c r="Y25" s="1">
        <v>34.049400000000013</v>
      </c>
      <c r="Z25" s="1">
        <v>34.8108</v>
      </c>
      <c r="AA25" s="1">
        <v>28.040600000000001</v>
      </c>
      <c r="AB25" s="1">
        <v>34.970799999999997</v>
      </c>
      <c r="AC25" s="1">
        <v>42.596600000000002</v>
      </c>
      <c r="AD25" s="1">
        <v>31.910599999999999</v>
      </c>
      <c r="AE25" s="1">
        <v>30.489599999999999</v>
      </c>
      <c r="AF25" s="1">
        <v>28.898800000000001</v>
      </c>
      <c r="AG25" s="1">
        <v>37.494600000000013</v>
      </c>
      <c r="AH25" s="1"/>
      <c r="AI25" s="1">
        <f>G25*S25</f>
        <v>280.39459999999997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42</v>
      </c>
      <c r="C26" s="1">
        <v>177</v>
      </c>
      <c r="D26" s="1">
        <v>652</v>
      </c>
      <c r="E26" s="1">
        <v>162</v>
      </c>
      <c r="F26" s="1">
        <v>347</v>
      </c>
      <c r="G26" s="8">
        <v>0.22</v>
      </c>
      <c r="H26" s="1">
        <v>120</v>
      </c>
      <c r="I26" s="1" t="s">
        <v>43</v>
      </c>
      <c r="J26" s="1"/>
      <c r="K26" s="1">
        <v>169</v>
      </c>
      <c r="L26" s="1">
        <f t="shared" si="0"/>
        <v>-7</v>
      </c>
      <c r="M26" s="1">
        <f t="shared" si="1"/>
        <v>162</v>
      </c>
      <c r="N26" s="1"/>
      <c r="O26" s="1"/>
      <c r="P26" s="1">
        <v>0</v>
      </c>
      <c r="Q26" s="1">
        <v>50</v>
      </c>
      <c r="R26" s="1">
        <f t="shared" si="2"/>
        <v>32.4</v>
      </c>
      <c r="S26" s="5">
        <f t="shared" si="8"/>
        <v>56.599999999999966</v>
      </c>
      <c r="T26" s="5"/>
      <c r="U26" s="1"/>
      <c r="V26" s="1">
        <f t="shared" si="3"/>
        <v>14</v>
      </c>
      <c r="W26" s="1">
        <f t="shared" si="4"/>
        <v>12.253086419753087</v>
      </c>
      <c r="X26" s="1">
        <v>7.6</v>
      </c>
      <c r="Y26" s="1">
        <v>39.6</v>
      </c>
      <c r="Z26" s="1">
        <v>28</v>
      </c>
      <c r="AA26" s="1">
        <v>13.4</v>
      </c>
      <c r="AB26" s="1">
        <v>26.4</v>
      </c>
      <c r="AC26" s="1">
        <v>24.4</v>
      </c>
      <c r="AD26" s="1">
        <v>8.6</v>
      </c>
      <c r="AE26" s="1">
        <v>25.4</v>
      </c>
      <c r="AF26" s="1">
        <v>14.2</v>
      </c>
      <c r="AG26" s="1">
        <v>21.2</v>
      </c>
      <c r="AH26" s="1"/>
      <c r="AI26" s="1">
        <f>G26*S26</f>
        <v>12.451999999999993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42</v>
      </c>
      <c r="C27" s="1"/>
      <c r="D27" s="1">
        <v>140</v>
      </c>
      <c r="E27" s="1">
        <v>36</v>
      </c>
      <c r="F27" s="1">
        <v>96</v>
      </c>
      <c r="G27" s="8">
        <v>0.09</v>
      </c>
      <c r="H27" s="1">
        <v>45</v>
      </c>
      <c r="I27" s="1" t="s">
        <v>43</v>
      </c>
      <c r="J27" s="1"/>
      <c r="K27" s="1">
        <v>38</v>
      </c>
      <c r="L27" s="1">
        <f t="shared" si="0"/>
        <v>-2</v>
      </c>
      <c r="M27" s="1">
        <f t="shared" si="1"/>
        <v>36</v>
      </c>
      <c r="N27" s="1"/>
      <c r="O27" s="1"/>
      <c r="P27" s="1">
        <v>0</v>
      </c>
      <c r="Q27" s="1"/>
      <c r="R27" s="1">
        <f t="shared" si="2"/>
        <v>7.2</v>
      </c>
      <c r="S27" s="5">
        <f t="shared" si="8"/>
        <v>4.7999999999999972</v>
      </c>
      <c r="T27" s="5"/>
      <c r="U27" s="1"/>
      <c r="V27" s="1">
        <f t="shared" si="3"/>
        <v>14</v>
      </c>
      <c r="W27" s="1">
        <f t="shared" si="4"/>
        <v>13.333333333333332</v>
      </c>
      <c r="X27" s="1">
        <v>4.8</v>
      </c>
      <c r="Y27" s="1">
        <v>16.8</v>
      </c>
      <c r="Z27" s="1">
        <v>8</v>
      </c>
      <c r="AA27" s="1">
        <v>8.1999999999999993</v>
      </c>
      <c r="AB27" s="1">
        <v>11.8</v>
      </c>
      <c r="AC27" s="1">
        <v>13.4</v>
      </c>
      <c r="AD27" s="1">
        <v>7.8</v>
      </c>
      <c r="AE27" s="1">
        <v>11.6</v>
      </c>
      <c r="AF27" s="1">
        <v>-0.4</v>
      </c>
      <c r="AG27" s="1">
        <v>8.8000000000000007</v>
      </c>
      <c r="AH27" s="1"/>
      <c r="AI27" s="1">
        <f>G27*S27</f>
        <v>0.43199999999999972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38</v>
      </c>
      <c r="C28" s="1">
        <v>262.74900000000002</v>
      </c>
      <c r="D28" s="1">
        <v>995.84400000000005</v>
      </c>
      <c r="E28" s="1">
        <v>291.57900000000001</v>
      </c>
      <c r="F28" s="1">
        <v>430.03300000000002</v>
      </c>
      <c r="G28" s="8">
        <v>1</v>
      </c>
      <c r="H28" s="1">
        <v>45</v>
      </c>
      <c r="I28" s="1" t="s">
        <v>43</v>
      </c>
      <c r="J28" s="1"/>
      <c r="K28" s="1">
        <v>283.892</v>
      </c>
      <c r="L28" s="1">
        <f t="shared" si="0"/>
        <v>7.6870000000000118</v>
      </c>
      <c r="M28" s="1">
        <f t="shared" si="1"/>
        <v>291.57900000000001</v>
      </c>
      <c r="N28" s="1"/>
      <c r="O28" s="1"/>
      <c r="P28" s="1">
        <v>0</v>
      </c>
      <c r="Q28" s="1"/>
      <c r="R28" s="1">
        <f t="shared" si="2"/>
        <v>58.315800000000003</v>
      </c>
      <c r="S28" s="5">
        <f t="shared" si="8"/>
        <v>386.38819999999998</v>
      </c>
      <c r="T28" s="5"/>
      <c r="U28" s="1"/>
      <c r="V28" s="1">
        <f t="shared" si="3"/>
        <v>14</v>
      </c>
      <c r="W28" s="1">
        <f t="shared" si="4"/>
        <v>7.3742107627778406</v>
      </c>
      <c r="X28" s="1">
        <v>43.335799999999999</v>
      </c>
      <c r="Y28" s="1">
        <v>64.100200000000001</v>
      </c>
      <c r="Z28" s="1">
        <v>53.619399999999999</v>
      </c>
      <c r="AA28" s="1">
        <v>36.131400000000014</v>
      </c>
      <c r="AB28" s="1">
        <v>60.12</v>
      </c>
      <c r="AC28" s="1">
        <v>60.603400000000008</v>
      </c>
      <c r="AD28" s="1">
        <v>39.859400000000008</v>
      </c>
      <c r="AE28" s="1">
        <v>43.773600000000002</v>
      </c>
      <c r="AF28" s="1">
        <v>37.223599999999998</v>
      </c>
      <c r="AG28" s="1">
        <v>48.410799999999988</v>
      </c>
      <c r="AH28" s="1"/>
      <c r="AI28" s="1">
        <f>G28*S28</f>
        <v>386.38819999999998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42</v>
      </c>
      <c r="C29" s="1"/>
      <c r="D29" s="1">
        <v>286</v>
      </c>
      <c r="E29" s="1">
        <v>65</v>
      </c>
      <c r="F29" s="1">
        <v>107</v>
      </c>
      <c r="G29" s="8">
        <v>0.4</v>
      </c>
      <c r="H29" s="1" t="e">
        <v>#N/A</v>
      </c>
      <c r="I29" s="1" t="s">
        <v>43</v>
      </c>
      <c r="J29" s="1"/>
      <c r="K29" s="1">
        <v>72</v>
      </c>
      <c r="L29" s="1">
        <f t="shared" si="0"/>
        <v>-7</v>
      </c>
      <c r="M29" s="1">
        <f t="shared" si="1"/>
        <v>65</v>
      </c>
      <c r="N29" s="1"/>
      <c r="O29" s="1"/>
      <c r="P29" s="1">
        <v>0</v>
      </c>
      <c r="Q29" s="1">
        <v>50</v>
      </c>
      <c r="R29" s="1">
        <f t="shared" si="2"/>
        <v>13</v>
      </c>
      <c r="S29" s="5">
        <f t="shared" si="8"/>
        <v>25</v>
      </c>
      <c r="T29" s="5"/>
      <c r="U29" s="1"/>
      <c r="V29" s="1">
        <f t="shared" si="3"/>
        <v>14</v>
      </c>
      <c r="W29" s="1">
        <f t="shared" si="4"/>
        <v>12.076923076923077</v>
      </c>
      <c r="X29" s="1">
        <v>8</v>
      </c>
      <c r="Y29" s="1">
        <v>22.4</v>
      </c>
      <c r="Z29" s="1">
        <v>11.2</v>
      </c>
      <c r="AA29" s="1">
        <v>14</v>
      </c>
      <c r="AB29" s="1">
        <v>17.2</v>
      </c>
      <c r="AC29" s="1">
        <v>13</v>
      </c>
      <c r="AD29" s="1">
        <v>10</v>
      </c>
      <c r="AE29" s="1">
        <v>16.2</v>
      </c>
      <c r="AF29" s="1">
        <v>11.6</v>
      </c>
      <c r="AG29" s="1">
        <v>15.4</v>
      </c>
      <c r="AH29" s="1" t="s">
        <v>44</v>
      </c>
      <c r="AI29" s="1">
        <f>G29*S29</f>
        <v>10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42</v>
      </c>
      <c r="C30" s="1">
        <v>461</v>
      </c>
      <c r="D30" s="1">
        <v>948</v>
      </c>
      <c r="E30" s="1">
        <v>473</v>
      </c>
      <c r="F30" s="1">
        <v>426</v>
      </c>
      <c r="G30" s="8">
        <v>0.4</v>
      </c>
      <c r="H30" s="1">
        <v>60</v>
      </c>
      <c r="I30" s="1" t="s">
        <v>43</v>
      </c>
      <c r="J30" s="1"/>
      <c r="K30" s="1">
        <v>471.3</v>
      </c>
      <c r="L30" s="1">
        <f t="shared" si="0"/>
        <v>1.6999999999999886</v>
      </c>
      <c r="M30" s="1">
        <f t="shared" si="1"/>
        <v>473</v>
      </c>
      <c r="N30" s="1"/>
      <c r="O30" s="1">
        <v>200</v>
      </c>
      <c r="P30" s="1">
        <v>300</v>
      </c>
      <c r="Q30" s="1">
        <v>200</v>
      </c>
      <c r="R30" s="1">
        <f t="shared" si="2"/>
        <v>94.6</v>
      </c>
      <c r="S30" s="5">
        <f t="shared" si="8"/>
        <v>198.39999999999986</v>
      </c>
      <c r="T30" s="5"/>
      <c r="U30" s="1"/>
      <c r="V30" s="1">
        <f t="shared" si="3"/>
        <v>14</v>
      </c>
      <c r="W30" s="1">
        <f t="shared" si="4"/>
        <v>11.902748414376322</v>
      </c>
      <c r="X30" s="1">
        <v>100.6</v>
      </c>
      <c r="Y30" s="1">
        <v>107.2</v>
      </c>
      <c r="Z30" s="1">
        <v>92.4</v>
      </c>
      <c r="AA30" s="1">
        <v>97.4</v>
      </c>
      <c r="AB30" s="1">
        <v>106</v>
      </c>
      <c r="AC30" s="1">
        <v>103.8</v>
      </c>
      <c r="AD30" s="1">
        <v>50.8</v>
      </c>
      <c r="AE30" s="1">
        <v>93</v>
      </c>
      <c r="AF30" s="1">
        <v>87.4</v>
      </c>
      <c r="AG30" s="1">
        <v>78.599999999999994</v>
      </c>
      <c r="AH30" s="1" t="s">
        <v>44</v>
      </c>
      <c r="AI30" s="1">
        <f>G30*S30</f>
        <v>79.359999999999957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42</v>
      </c>
      <c r="C31" s="1">
        <v>81</v>
      </c>
      <c r="D31" s="1">
        <v>496</v>
      </c>
      <c r="E31" s="1">
        <v>247</v>
      </c>
      <c r="F31" s="1">
        <v>260</v>
      </c>
      <c r="G31" s="8">
        <v>0.4</v>
      </c>
      <c r="H31" s="1">
        <v>60</v>
      </c>
      <c r="I31" s="1" t="s">
        <v>43</v>
      </c>
      <c r="J31" s="1"/>
      <c r="K31" s="1">
        <v>248</v>
      </c>
      <c r="L31" s="1">
        <f t="shared" si="0"/>
        <v>-1</v>
      </c>
      <c r="M31" s="1">
        <f t="shared" si="1"/>
        <v>247</v>
      </c>
      <c r="N31" s="1"/>
      <c r="O31" s="1">
        <v>200</v>
      </c>
      <c r="P31" s="1">
        <v>180</v>
      </c>
      <c r="Q31" s="1">
        <v>200</v>
      </c>
      <c r="R31" s="1">
        <f t="shared" si="2"/>
        <v>49.4</v>
      </c>
      <c r="S31" s="5"/>
      <c r="T31" s="5"/>
      <c r="U31" s="1"/>
      <c r="V31" s="1">
        <f t="shared" si="3"/>
        <v>17.004048582995953</v>
      </c>
      <c r="W31" s="1">
        <f t="shared" si="4"/>
        <v>17.004048582995953</v>
      </c>
      <c r="X31" s="1">
        <v>77.8</v>
      </c>
      <c r="Y31" s="1">
        <v>73.599999999999994</v>
      </c>
      <c r="Z31" s="1">
        <v>34.6</v>
      </c>
      <c r="AA31" s="1">
        <v>72.599999999999994</v>
      </c>
      <c r="AB31" s="1">
        <v>74</v>
      </c>
      <c r="AC31" s="1">
        <v>36.4</v>
      </c>
      <c r="AD31" s="1">
        <v>69</v>
      </c>
      <c r="AE31" s="1">
        <v>61.2</v>
      </c>
      <c r="AF31" s="1">
        <v>53</v>
      </c>
      <c r="AG31" s="1">
        <v>61.8</v>
      </c>
      <c r="AH31" s="1"/>
      <c r="AI31" s="1">
        <f>G31*S31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42</v>
      </c>
      <c r="C32" s="1">
        <v>23</v>
      </c>
      <c r="D32" s="1">
        <v>838</v>
      </c>
      <c r="E32" s="1">
        <v>301</v>
      </c>
      <c r="F32" s="1">
        <v>241</v>
      </c>
      <c r="G32" s="8">
        <v>0.4</v>
      </c>
      <c r="H32" s="1">
        <v>60</v>
      </c>
      <c r="I32" s="1" t="s">
        <v>43</v>
      </c>
      <c r="J32" s="1"/>
      <c r="K32" s="1">
        <v>341</v>
      </c>
      <c r="L32" s="1">
        <f t="shared" si="0"/>
        <v>-40</v>
      </c>
      <c r="M32" s="1">
        <f t="shared" si="1"/>
        <v>301</v>
      </c>
      <c r="N32" s="1"/>
      <c r="O32" s="1">
        <v>300</v>
      </c>
      <c r="P32" s="1">
        <v>240</v>
      </c>
      <c r="Q32" s="1">
        <v>240</v>
      </c>
      <c r="R32" s="1">
        <f t="shared" si="2"/>
        <v>60.2</v>
      </c>
      <c r="S32" s="5"/>
      <c r="T32" s="5"/>
      <c r="U32" s="1"/>
      <c r="V32" s="1">
        <f t="shared" si="3"/>
        <v>16.960132890365447</v>
      </c>
      <c r="W32" s="1">
        <f t="shared" si="4"/>
        <v>16.960132890365447</v>
      </c>
      <c r="X32" s="1">
        <v>91.2</v>
      </c>
      <c r="Y32" s="1">
        <v>94.6</v>
      </c>
      <c r="Z32" s="1">
        <v>41.2</v>
      </c>
      <c r="AA32" s="1">
        <v>81.2</v>
      </c>
      <c r="AB32" s="1">
        <v>101.8</v>
      </c>
      <c r="AC32" s="1">
        <v>69.8</v>
      </c>
      <c r="AD32" s="1">
        <v>81.2</v>
      </c>
      <c r="AE32" s="1">
        <v>65.400000000000006</v>
      </c>
      <c r="AF32" s="1">
        <v>60.6</v>
      </c>
      <c r="AG32" s="1">
        <v>64</v>
      </c>
      <c r="AH32" s="1"/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42</v>
      </c>
      <c r="C33" s="1"/>
      <c r="D33" s="1">
        <v>360</v>
      </c>
      <c r="E33" s="1">
        <v>93</v>
      </c>
      <c r="F33" s="1">
        <v>146</v>
      </c>
      <c r="G33" s="8">
        <v>0.1</v>
      </c>
      <c r="H33" s="1">
        <v>45</v>
      </c>
      <c r="I33" s="1" t="s">
        <v>43</v>
      </c>
      <c r="J33" s="1"/>
      <c r="K33" s="1">
        <v>109</v>
      </c>
      <c r="L33" s="1">
        <f t="shared" si="0"/>
        <v>-16</v>
      </c>
      <c r="M33" s="1">
        <f t="shared" si="1"/>
        <v>93</v>
      </c>
      <c r="N33" s="1"/>
      <c r="O33" s="1"/>
      <c r="P33" s="1">
        <v>0</v>
      </c>
      <c r="Q33" s="1">
        <v>50</v>
      </c>
      <c r="R33" s="1">
        <f t="shared" si="2"/>
        <v>18.600000000000001</v>
      </c>
      <c r="S33" s="5">
        <f t="shared" si="8"/>
        <v>64.400000000000034</v>
      </c>
      <c r="T33" s="5"/>
      <c r="U33" s="1"/>
      <c r="V33" s="1">
        <f t="shared" si="3"/>
        <v>14</v>
      </c>
      <c r="W33" s="1">
        <f t="shared" si="4"/>
        <v>10.53763440860215</v>
      </c>
      <c r="X33" s="1">
        <v>20.8</v>
      </c>
      <c r="Y33" s="1">
        <v>28.2</v>
      </c>
      <c r="Z33" s="1">
        <v>-1.8</v>
      </c>
      <c r="AA33" s="1">
        <v>16</v>
      </c>
      <c r="AB33" s="1">
        <v>23.8</v>
      </c>
      <c r="AC33" s="1">
        <v>13</v>
      </c>
      <c r="AD33" s="1">
        <v>18.399999999999999</v>
      </c>
      <c r="AE33" s="1">
        <v>26</v>
      </c>
      <c r="AF33" s="1">
        <v>17.2</v>
      </c>
      <c r="AG33" s="1">
        <v>20.2</v>
      </c>
      <c r="AH33" s="1"/>
      <c r="AI33" s="1">
        <f>G33*S33</f>
        <v>6.4400000000000039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42</v>
      </c>
      <c r="C34" s="1">
        <v>13</v>
      </c>
      <c r="D34" s="1">
        <v>364</v>
      </c>
      <c r="E34" s="1">
        <v>186</v>
      </c>
      <c r="F34" s="1">
        <v>110</v>
      </c>
      <c r="G34" s="8">
        <v>0.1</v>
      </c>
      <c r="H34" s="1">
        <v>60</v>
      </c>
      <c r="I34" s="1" t="s">
        <v>43</v>
      </c>
      <c r="J34" s="1"/>
      <c r="K34" s="1">
        <v>208</v>
      </c>
      <c r="L34" s="1">
        <f t="shared" si="0"/>
        <v>-22</v>
      </c>
      <c r="M34" s="1">
        <f t="shared" si="1"/>
        <v>186</v>
      </c>
      <c r="N34" s="1"/>
      <c r="O34" s="1">
        <v>100</v>
      </c>
      <c r="P34" s="1">
        <v>180</v>
      </c>
      <c r="Q34" s="1">
        <v>70</v>
      </c>
      <c r="R34" s="1">
        <f t="shared" si="2"/>
        <v>37.200000000000003</v>
      </c>
      <c r="S34" s="5">
        <f t="shared" si="8"/>
        <v>60.800000000000068</v>
      </c>
      <c r="T34" s="5"/>
      <c r="U34" s="1"/>
      <c r="V34" s="1">
        <f t="shared" si="3"/>
        <v>14</v>
      </c>
      <c r="W34" s="1">
        <f t="shared" si="4"/>
        <v>12.365591397849462</v>
      </c>
      <c r="X34" s="1">
        <v>44.6</v>
      </c>
      <c r="Y34" s="1">
        <v>44.2</v>
      </c>
      <c r="Z34" s="1">
        <v>23.6</v>
      </c>
      <c r="AA34" s="1">
        <v>37</v>
      </c>
      <c r="AB34" s="1">
        <v>39.6</v>
      </c>
      <c r="AC34" s="1">
        <v>38.799999999999997</v>
      </c>
      <c r="AD34" s="1">
        <v>34</v>
      </c>
      <c r="AE34" s="1">
        <v>31.2</v>
      </c>
      <c r="AF34" s="1">
        <v>41</v>
      </c>
      <c r="AG34" s="1">
        <v>23.8</v>
      </c>
      <c r="AH34" s="1" t="s">
        <v>44</v>
      </c>
      <c r="AI34" s="1">
        <f>G34*S34</f>
        <v>6.0800000000000072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42</v>
      </c>
      <c r="C35" s="1">
        <v>88</v>
      </c>
      <c r="D35" s="1">
        <v>641</v>
      </c>
      <c r="E35" s="1">
        <v>369</v>
      </c>
      <c r="F35" s="1">
        <v>201</v>
      </c>
      <c r="G35" s="8">
        <v>0.1</v>
      </c>
      <c r="H35" s="1">
        <v>60</v>
      </c>
      <c r="I35" s="1" t="s">
        <v>43</v>
      </c>
      <c r="J35" s="1"/>
      <c r="K35" s="1">
        <v>170</v>
      </c>
      <c r="L35" s="1">
        <f t="shared" ref="L35:L63" si="9">E35-K35</f>
        <v>199</v>
      </c>
      <c r="M35" s="1">
        <f t="shared" si="1"/>
        <v>169</v>
      </c>
      <c r="N35" s="1">
        <v>200</v>
      </c>
      <c r="O35" s="1"/>
      <c r="P35" s="1">
        <v>120</v>
      </c>
      <c r="Q35" s="1">
        <v>80</v>
      </c>
      <c r="R35" s="1">
        <f t="shared" si="2"/>
        <v>33.799999999999997</v>
      </c>
      <c r="S35" s="5">
        <f t="shared" si="8"/>
        <v>72.199999999999932</v>
      </c>
      <c r="T35" s="5"/>
      <c r="U35" s="1"/>
      <c r="V35" s="1">
        <f t="shared" si="3"/>
        <v>14</v>
      </c>
      <c r="W35" s="1">
        <f t="shared" si="4"/>
        <v>11.863905325443788</v>
      </c>
      <c r="X35" s="1">
        <v>37</v>
      </c>
      <c r="Y35" s="1">
        <v>38.6</v>
      </c>
      <c r="Z35" s="1">
        <v>24.4</v>
      </c>
      <c r="AA35" s="1">
        <v>36.200000000000003</v>
      </c>
      <c r="AB35" s="1">
        <v>29</v>
      </c>
      <c r="AC35" s="1">
        <v>17</v>
      </c>
      <c r="AD35" s="1">
        <v>26.8</v>
      </c>
      <c r="AE35" s="1">
        <v>39.6</v>
      </c>
      <c r="AF35" s="1">
        <v>-0.8</v>
      </c>
      <c r="AG35" s="1">
        <v>20.2</v>
      </c>
      <c r="AH35" s="1" t="s">
        <v>44</v>
      </c>
      <c r="AI35" s="1">
        <f>G35*S35</f>
        <v>7.2199999999999935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74</v>
      </c>
      <c r="B36" s="15" t="s">
        <v>38</v>
      </c>
      <c r="C36" s="15"/>
      <c r="D36" s="15">
        <v>101.1</v>
      </c>
      <c r="E36" s="15">
        <v>101.1</v>
      </c>
      <c r="F36" s="15"/>
      <c r="G36" s="16">
        <v>0</v>
      </c>
      <c r="H36" s="15" t="e">
        <v>#N/A</v>
      </c>
      <c r="I36" s="15" t="s">
        <v>39</v>
      </c>
      <c r="J36" s="15"/>
      <c r="K36" s="15"/>
      <c r="L36" s="15">
        <f t="shared" si="9"/>
        <v>101.1</v>
      </c>
      <c r="M36" s="15">
        <f t="shared" si="1"/>
        <v>0</v>
      </c>
      <c r="N36" s="15">
        <v>101.1</v>
      </c>
      <c r="O36" s="15"/>
      <c r="P36" s="15"/>
      <c r="Q36" s="15"/>
      <c r="R36" s="15">
        <f t="shared" si="2"/>
        <v>0</v>
      </c>
      <c r="S36" s="17"/>
      <c r="T36" s="17"/>
      <c r="U36" s="15"/>
      <c r="V36" s="15" t="e">
        <f t="shared" si="3"/>
        <v>#DIV/0!</v>
      </c>
      <c r="W36" s="15" t="e">
        <f t="shared" si="4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/>
      <c r="AI36" s="15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42</v>
      </c>
      <c r="C37" s="1"/>
      <c r="D37" s="1">
        <v>929</v>
      </c>
      <c r="E37" s="1">
        <v>474</v>
      </c>
      <c r="F37" s="1">
        <v>281</v>
      </c>
      <c r="G37" s="8">
        <v>0.4</v>
      </c>
      <c r="H37" s="1">
        <v>45</v>
      </c>
      <c r="I37" s="1" t="s">
        <v>43</v>
      </c>
      <c r="J37" s="1"/>
      <c r="K37" s="1">
        <v>232</v>
      </c>
      <c r="L37" s="1">
        <f t="shared" si="9"/>
        <v>242</v>
      </c>
      <c r="M37" s="1">
        <f t="shared" si="1"/>
        <v>234</v>
      </c>
      <c r="N37" s="1">
        <v>240</v>
      </c>
      <c r="O37" s="1">
        <v>200</v>
      </c>
      <c r="P37" s="1">
        <v>0</v>
      </c>
      <c r="Q37" s="1"/>
      <c r="R37" s="1">
        <f t="shared" si="2"/>
        <v>46.8</v>
      </c>
      <c r="S37" s="5">
        <f>14*R37-Q37-P37-O37-F37</f>
        <v>174.19999999999993</v>
      </c>
      <c r="T37" s="5"/>
      <c r="U37" s="1"/>
      <c r="V37" s="1">
        <f t="shared" si="3"/>
        <v>14</v>
      </c>
      <c r="W37" s="1">
        <f t="shared" si="4"/>
        <v>10.277777777777779</v>
      </c>
      <c r="X37" s="1">
        <v>24.2</v>
      </c>
      <c r="Y37" s="1">
        <v>79</v>
      </c>
      <c r="Z37" s="1">
        <v>2.2000000000000002</v>
      </c>
      <c r="AA37" s="1">
        <v>30</v>
      </c>
      <c r="AB37" s="1">
        <v>61.8</v>
      </c>
      <c r="AC37" s="1">
        <v>19.8</v>
      </c>
      <c r="AD37" s="1">
        <v>39.6</v>
      </c>
      <c r="AE37" s="1">
        <v>47.8</v>
      </c>
      <c r="AF37" s="1">
        <v>35.200000000000003</v>
      </c>
      <c r="AG37" s="1">
        <v>36.799999999999997</v>
      </c>
      <c r="AH37" s="1"/>
      <c r="AI37" s="1">
        <f>G37*S37</f>
        <v>69.679999999999978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76</v>
      </c>
      <c r="B38" s="15" t="s">
        <v>42</v>
      </c>
      <c r="C38" s="15">
        <v>3</v>
      </c>
      <c r="D38" s="15"/>
      <c r="E38" s="15">
        <v>-2</v>
      </c>
      <c r="F38" s="15"/>
      <c r="G38" s="16">
        <v>0</v>
      </c>
      <c r="H38" s="15" t="e">
        <v>#N/A</v>
      </c>
      <c r="I38" s="15" t="s">
        <v>39</v>
      </c>
      <c r="J38" s="15"/>
      <c r="K38" s="15">
        <v>1</v>
      </c>
      <c r="L38" s="15">
        <f t="shared" si="9"/>
        <v>-3</v>
      </c>
      <c r="M38" s="15">
        <f t="shared" si="1"/>
        <v>-2</v>
      </c>
      <c r="N38" s="15"/>
      <c r="O38" s="15"/>
      <c r="P38" s="15">
        <v>0</v>
      </c>
      <c r="Q38" s="15"/>
      <c r="R38" s="15">
        <f t="shared" si="2"/>
        <v>-0.4</v>
      </c>
      <c r="S38" s="17"/>
      <c r="T38" s="17"/>
      <c r="U38" s="15"/>
      <c r="V38" s="15">
        <f t="shared" si="3"/>
        <v>0</v>
      </c>
      <c r="W38" s="15">
        <f t="shared" si="4"/>
        <v>0</v>
      </c>
      <c r="X38" s="15">
        <v>-0.6</v>
      </c>
      <c r="Y38" s="15">
        <v>0.4</v>
      </c>
      <c r="Z38" s="15">
        <v>0</v>
      </c>
      <c r="AA38" s="15">
        <v>0.4</v>
      </c>
      <c r="AB38" s="15">
        <v>2.2000000000000002</v>
      </c>
      <c r="AC38" s="15">
        <v>4</v>
      </c>
      <c r="AD38" s="15">
        <v>1.6</v>
      </c>
      <c r="AE38" s="15">
        <v>5.6</v>
      </c>
      <c r="AF38" s="15">
        <v>0.6</v>
      </c>
      <c r="AG38" s="15">
        <v>2.4</v>
      </c>
      <c r="AH38" s="15"/>
      <c r="AI38" s="15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38</v>
      </c>
      <c r="C39" s="1">
        <v>155.87100000000001</v>
      </c>
      <c r="D39" s="1">
        <v>233.227</v>
      </c>
      <c r="E39" s="1">
        <v>151.898</v>
      </c>
      <c r="F39" s="1">
        <v>163.49700000000001</v>
      </c>
      <c r="G39" s="8">
        <v>1</v>
      </c>
      <c r="H39" s="1">
        <v>60</v>
      </c>
      <c r="I39" s="1" t="s">
        <v>43</v>
      </c>
      <c r="J39" s="1"/>
      <c r="K39" s="1">
        <v>147.19999999999999</v>
      </c>
      <c r="L39" s="1">
        <f t="shared" si="9"/>
        <v>4.6980000000000075</v>
      </c>
      <c r="M39" s="1">
        <f t="shared" si="1"/>
        <v>151.898</v>
      </c>
      <c r="N39" s="1"/>
      <c r="O39" s="1"/>
      <c r="P39" s="1">
        <v>100</v>
      </c>
      <c r="Q39" s="1">
        <v>120</v>
      </c>
      <c r="R39" s="1">
        <f t="shared" si="2"/>
        <v>30.3796</v>
      </c>
      <c r="S39" s="5">
        <f t="shared" ref="S39:S41" si="10">14*R39-Q39-P39-O39-F39</f>
        <v>41.817399999999964</v>
      </c>
      <c r="T39" s="5"/>
      <c r="U39" s="1"/>
      <c r="V39" s="1">
        <f t="shared" si="3"/>
        <v>14</v>
      </c>
      <c r="W39" s="1">
        <f t="shared" si="4"/>
        <v>12.623503930268997</v>
      </c>
      <c r="X39" s="1">
        <v>35.927599999999998</v>
      </c>
      <c r="Y39" s="1">
        <v>33.181800000000003</v>
      </c>
      <c r="Z39" s="1">
        <v>28.456199999999999</v>
      </c>
      <c r="AA39" s="1">
        <v>41.143799999999999</v>
      </c>
      <c r="AB39" s="1">
        <v>23.216799999999999</v>
      </c>
      <c r="AC39" s="1">
        <v>34.612400000000001</v>
      </c>
      <c r="AD39" s="1">
        <v>38.884599999999999</v>
      </c>
      <c r="AE39" s="1">
        <v>26.727399999999999</v>
      </c>
      <c r="AF39" s="1">
        <v>30.028400000000001</v>
      </c>
      <c r="AG39" s="1">
        <v>41.2986</v>
      </c>
      <c r="AH39" s="1"/>
      <c r="AI39" s="1">
        <f>G39*S39</f>
        <v>41.817399999999964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38</v>
      </c>
      <c r="C40" s="1">
        <v>0.10100000000000001</v>
      </c>
      <c r="D40" s="1">
        <v>726.75699999999995</v>
      </c>
      <c r="E40" s="1">
        <v>454.411</v>
      </c>
      <c r="F40" s="1">
        <v>144.809</v>
      </c>
      <c r="G40" s="8">
        <v>1</v>
      </c>
      <c r="H40" s="1">
        <v>45</v>
      </c>
      <c r="I40" s="1" t="s">
        <v>43</v>
      </c>
      <c r="J40" s="1"/>
      <c r="K40" s="1">
        <v>139</v>
      </c>
      <c r="L40" s="1">
        <f t="shared" si="9"/>
        <v>315.411</v>
      </c>
      <c r="M40" s="1">
        <f t="shared" si="1"/>
        <v>144.11500000000001</v>
      </c>
      <c r="N40" s="1">
        <v>310.29599999999999</v>
      </c>
      <c r="O40" s="1">
        <v>100</v>
      </c>
      <c r="P40" s="1">
        <v>20</v>
      </c>
      <c r="Q40" s="1">
        <v>40</v>
      </c>
      <c r="R40" s="1">
        <f t="shared" si="2"/>
        <v>28.823</v>
      </c>
      <c r="S40" s="5">
        <f t="shared" si="10"/>
        <v>98.712999999999994</v>
      </c>
      <c r="T40" s="5"/>
      <c r="U40" s="1"/>
      <c r="V40" s="1">
        <f t="shared" si="3"/>
        <v>13.999999999999998</v>
      </c>
      <c r="W40" s="1">
        <f t="shared" si="4"/>
        <v>10.575200360822953</v>
      </c>
      <c r="X40" s="1">
        <v>32.454000000000001</v>
      </c>
      <c r="Y40" s="1">
        <v>45.600800000000007</v>
      </c>
      <c r="Z40" s="1">
        <v>0.279200000000003</v>
      </c>
      <c r="AA40" s="1">
        <v>24.77480000000001</v>
      </c>
      <c r="AB40" s="1">
        <v>42.441800000000008</v>
      </c>
      <c r="AC40" s="1">
        <v>23.382000000000001</v>
      </c>
      <c r="AD40" s="1">
        <v>28.097999999999999</v>
      </c>
      <c r="AE40" s="1">
        <v>34.483400000000003</v>
      </c>
      <c r="AF40" s="1">
        <v>21.465399999999999</v>
      </c>
      <c r="AG40" s="1">
        <v>28.608799999999999</v>
      </c>
      <c r="AH40" s="1"/>
      <c r="AI40" s="1">
        <f>G40*S40</f>
        <v>98.712999999999994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38</v>
      </c>
      <c r="C41" s="1">
        <v>464.30900000000003</v>
      </c>
      <c r="D41" s="1">
        <v>954.34500000000003</v>
      </c>
      <c r="E41" s="1">
        <v>544.423</v>
      </c>
      <c r="F41" s="1">
        <v>426.279</v>
      </c>
      <c r="G41" s="8">
        <v>1</v>
      </c>
      <c r="H41" s="1">
        <v>45</v>
      </c>
      <c r="I41" s="1" t="s">
        <v>43</v>
      </c>
      <c r="J41" s="1"/>
      <c r="K41" s="1">
        <v>221</v>
      </c>
      <c r="L41" s="1">
        <f t="shared" si="9"/>
        <v>323.423</v>
      </c>
      <c r="M41" s="1">
        <f t="shared" si="1"/>
        <v>231.64999999999998</v>
      </c>
      <c r="N41" s="1">
        <v>312.77300000000002</v>
      </c>
      <c r="O41" s="1"/>
      <c r="P41" s="1">
        <v>0</v>
      </c>
      <c r="Q41" s="1"/>
      <c r="R41" s="1">
        <f t="shared" si="2"/>
        <v>46.33</v>
      </c>
      <c r="S41" s="5">
        <f t="shared" si="10"/>
        <v>222.34100000000001</v>
      </c>
      <c r="T41" s="5"/>
      <c r="U41" s="1"/>
      <c r="V41" s="1">
        <f t="shared" si="3"/>
        <v>14</v>
      </c>
      <c r="W41" s="1">
        <f t="shared" si="4"/>
        <v>9.2009281243254915</v>
      </c>
      <c r="X41" s="1">
        <v>16.440999999999999</v>
      </c>
      <c r="Y41" s="1">
        <v>48.303999999999988</v>
      </c>
      <c r="Z41" s="1">
        <v>50.658800000000006</v>
      </c>
      <c r="AA41" s="1">
        <v>33.056600000000003</v>
      </c>
      <c r="AB41" s="1">
        <v>39.499600000000001</v>
      </c>
      <c r="AC41" s="1">
        <v>51.622199999999999</v>
      </c>
      <c r="AD41" s="1">
        <v>33.297199999999997</v>
      </c>
      <c r="AE41" s="1">
        <v>34.4816</v>
      </c>
      <c r="AF41" s="1">
        <v>28.029199999999989</v>
      </c>
      <c r="AG41" s="1">
        <v>32.1066</v>
      </c>
      <c r="AH41" s="1"/>
      <c r="AI41" s="1">
        <f>G41*S41</f>
        <v>222.34100000000001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80</v>
      </c>
      <c r="B42" s="15" t="s">
        <v>42</v>
      </c>
      <c r="C42" s="15"/>
      <c r="D42" s="15">
        <v>60</v>
      </c>
      <c r="E42" s="15">
        <v>60</v>
      </c>
      <c r="F42" s="15"/>
      <c r="G42" s="16">
        <v>0</v>
      </c>
      <c r="H42" s="15" t="e">
        <v>#N/A</v>
      </c>
      <c r="I42" s="15" t="s">
        <v>39</v>
      </c>
      <c r="J42" s="15"/>
      <c r="K42" s="15"/>
      <c r="L42" s="15">
        <f t="shared" si="9"/>
        <v>60</v>
      </c>
      <c r="M42" s="15">
        <f t="shared" si="1"/>
        <v>0</v>
      </c>
      <c r="N42" s="15">
        <v>60</v>
      </c>
      <c r="O42" s="15"/>
      <c r="P42" s="15">
        <v>0</v>
      </c>
      <c r="Q42" s="15"/>
      <c r="R42" s="15">
        <f t="shared" si="2"/>
        <v>0</v>
      </c>
      <c r="S42" s="17"/>
      <c r="T42" s="17"/>
      <c r="U42" s="15"/>
      <c r="V42" s="15" t="e">
        <f t="shared" si="3"/>
        <v>#DIV/0!</v>
      </c>
      <c r="W42" s="15" t="e">
        <f t="shared" si="4"/>
        <v>#DIV/0!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/>
      <c r="AI42" s="15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42</v>
      </c>
      <c r="C43" s="1">
        <v>3</v>
      </c>
      <c r="D43" s="1"/>
      <c r="E43" s="1">
        <v>-1</v>
      </c>
      <c r="F43" s="1"/>
      <c r="G43" s="8">
        <v>0.09</v>
      </c>
      <c r="H43" s="1">
        <v>45</v>
      </c>
      <c r="I43" s="1" t="s">
        <v>43</v>
      </c>
      <c r="J43" s="1"/>
      <c r="K43" s="1">
        <v>4</v>
      </c>
      <c r="L43" s="1">
        <f t="shared" si="9"/>
        <v>-5</v>
      </c>
      <c r="M43" s="1">
        <f t="shared" si="1"/>
        <v>-1</v>
      </c>
      <c r="N43" s="1"/>
      <c r="O43" s="1"/>
      <c r="P43" s="1">
        <v>19</v>
      </c>
      <c r="Q43" s="1"/>
      <c r="R43" s="1">
        <f t="shared" si="2"/>
        <v>-0.2</v>
      </c>
      <c r="S43" s="5">
        <v>10</v>
      </c>
      <c r="T43" s="5"/>
      <c r="U43" s="1"/>
      <c r="V43" s="1">
        <f t="shared" si="3"/>
        <v>-145</v>
      </c>
      <c r="W43" s="1">
        <f t="shared" si="4"/>
        <v>-95</v>
      </c>
      <c r="X43" s="1">
        <v>2</v>
      </c>
      <c r="Y43" s="1">
        <v>-0.4</v>
      </c>
      <c r="Z43" s="1">
        <v>0.2</v>
      </c>
      <c r="AA43" s="1">
        <v>1.2</v>
      </c>
      <c r="AB43" s="1">
        <v>2.8</v>
      </c>
      <c r="AC43" s="1">
        <v>4.2</v>
      </c>
      <c r="AD43" s="1">
        <v>0.2</v>
      </c>
      <c r="AE43" s="1">
        <v>1.8</v>
      </c>
      <c r="AF43" s="1">
        <v>5.2</v>
      </c>
      <c r="AG43" s="1">
        <v>5.6</v>
      </c>
      <c r="AH43" s="1"/>
      <c r="AI43" s="1">
        <f>G43*S43</f>
        <v>0.89999999999999991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82</v>
      </c>
      <c r="B44" s="1" t="s">
        <v>42</v>
      </c>
      <c r="C44" s="1"/>
      <c r="D44" s="1"/>
      <c r="E44" s="1"/>
      <c r="F44" s="1"/>
      <c r="G44" s="8">
        <v>0.35</v>
      </c>
      <c r="H44" s="1">
        <v>45</v>
      </c>
      <c r="I44" s="1" t="s">
        <v>43</v>
      </c>
      <c r="J44" s="1"/>
      <c r="K44" s="1"/>
      <c r="L44" s="1">
        <f t="shared" si="9"/>
        <v>0</v>
      </c>
      <c r="M44" s="1">
        <f t="shared" si="1"/>
        <v>0</v>
      </c>
      <c r="N44" s="1"/>
      <c r="O44" s="1"/>
      <c r="P44" s="1">
        <v>0</v>
      </c>
      <c r="Q44" s="1">
        <v>96</v>
      </c>
      <c r="R44" s="1">
        <f t="shared" si="2"/>
        <v>0</v>
      </c>
      <c r="S44" s="5"/>
      <c r="T44" s="5"/>
      <c r="U44" s="1"/>
      <c r="V44" s="1" t="e">
        <f t="shared" si="3"/>
        <v>#DIV/0!</v>
      </c>
      <c r="W44" s="1" t="e">
        <f t="shared" si="4"/>
        <v>#DIV/0!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83</v>
      </c>
      <c r="AI44" s="1">
        <f>G44*S44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38</v>
      </c>
      <c r="C45" s="1">
        <v>290.18900000000002</v>
      </c>
      <c r="D45" s="1">
        <v>261.584</v>
      </c>
      <c r="E45" s="1">
        <v>496.87700000000001</v>
      </c>
      <c r="F45" s="1">
        <v>-0.20100000000000001</v>
      </c>
      <c r="G45" s="8">
        <v>1</v>
      </c>
      <c r="H45" s="1">
        <v>45</v>
      </c>
      <c r="I45" s="1" t="s">
        <v>43</v>
      </c>
      <c r="J45" s="1"/>
      <c r="K45" s="1">
        <v>302</v>
      </c>
      <c r="L45" s="1">
        <f t="shared" si="9"/>
        <v>194.87700000000001</v>
      </c>
      <c r="M45" s="1">
        <f t="shared" si="1"/>
        <v>188.57499999999999</v>
      </c>
      <c r="N45" s="1">
        <v>308.30200000000002</v>
      </c>
      <c r="O45" s="1"/>
      <c r="P45" s="1">
        <v>200</v>
      </c>
      <c r="Q45" s="1">
        <v>150</v>
      </c>
      <c r="R45" s="1">
        <f t="shared" si="2"/>
        <v>37.714999999999996</v>
      </c>
      <c r="S45" s="5">
        <f t="shared" ref="S43:S58" si="11">14*R45-Q45-P45-O45-F45</f>
        <v>178.21099999999998</v>
      </c>
      <c r="T45" s="5"/>
      <c r="U45" s="1"/>
      <c r="V45" s="1">
        <f t="shared" si="3"/>
        <v>14.000000000000002</v>
      </c>
      <c r="W45" s="1">
        <f t="shared" si="4"/>
        <v>9.2747978257987533</v>
      </c>
      <c r="X45" s="1">
        <v>37.833799999999997</v>
      </c>
      <c r="Y45" s="1">
        <v>30.785</v>
      </c>
      <c r="Z45" s="1">
        <v>38.028399999999998</v>
      </c>
      <c r="AA45" s="1">
        <v>36.332000000000008</v>
      </c>
      <c r="AB45" s="1">
        <v>17.5702</v>
      </c>
      <c r="AC45" s="1">
        <v>33.548400000000001</v>
      </c>
      <c r="AD45" s="1">
        <v>24.808800000000002</v>
      </c>
      <c r="AE45" s="1">
        <v>20.728000000000002</v>
      </c>
      <c r="AF45" s="1">
        <v>23.415199999999999</v>
      </c>
      <c r="AG45" s="1">
        <v>28.3766</v>
      </c>
      <c r="AH45" s="1"/>
      <c r="AI45" s="1">
        <f>G45*S45</f>
        <v>178.21099999999998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42</v>
      </c>
      <c r="C46" s="1">
        <v>80</v>
      </c>
      <c r="D46" s="1">
        <v>643</v>
      </c>
      <c r="E46" s="1">
        <v>211</v>
      </c>
      <c r="F46" s="1">
        <v>294</v>
      </c>
      <c r="G46" s="8">
        <v>0.3</v>
      </c>
      <c r="H46" s="1" t="e">
        <v>#N/A</v>
      </c>
      <c r="I46" s="1" t="s">
        <v>43</v>
      </c>
      <c r="J46" s="1"/>
      <c r="K46" s="1">
        <v>210</v>
      </c>
      <c r="L46" s="1">
        <f t="shared" si="9"/>
        <v>1</v>
      </c>
      <c r="M46" s="1">
        <f t="shared" si="1"/>
        <v>211</v>
      </c>
      <c r="N46" s="1"/>
      <c r="O46" s="1">
        <v>100</v>
      </c>
      <c r="P46" s="1">
        <v>250</v>
      </c>
      <c r="Q46" s="1">
        <v>200</v>
      </c>
      <c r="R46" s="1">
        <f t="shared" si="2"/>
        <v>42.2</v>
      </c>
      <c r="S46" s="5"/>
      <c r="T46" s="5"/>
      <c r="U46" s="1"/>
      <c r="V46" s="1">
        <f t="shared" si="3"/>
        <v>20</v>
      </c>
      <c r="W46" s="1">
        <f t="shared" si="4"/>
        <v>20</v>
      </c>
      <c r="X46" s="1">
        <v>71</v>
      </c>
      <c r="Y46" s="1">
        <v>63.4</v>
      </c>
      <c r="Z46" s="1">
        <v>48.6</v>
      </c>
      <c r="AA46" s="1">
        <v>31.8</v>
      </c>
      <c r="AB46" s="1">
        <v>24.4</v>
      </c>
      <c r="AC46" s="1">
        <v>38</v>
      </c>
      <c r="AD46" s="1">
        <v>41.6</v>
      </c>
      <c r="AE46" s="1">
        <v>16.399999999999999</v>
      </c>
      <c r="AF46" s="1">
        <v>0</v>
      </c>
      <c r="AG46" s="1">
        <v>0</v>
      </c>
      <c r="AH46" s="1" t="s">
        <v>44</v>
      </c>
      <c r="AI46" s="1">
        <f>G46*S46</f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38</v>
      </c>
      <c r="C47" s="1">
        <v>107.788</v>
      </c>
      <c r="D47" s="1">
        <v>2.746</v>
      </c>
      <c r="E47" s="1">
        <v>54.933999999999997</v>
      </c>
      <c r="F47" s="1"/>
      <c r="G47" s="8">
        <v>1</v>
      </c>
      <c r="H47" s="1">
        <v>30</v>
      </c>
      <c r="I47" s="1" t="s">
        <v>43</v>
      </c>
      <c r="J47" s="1"/>
      <c r="K47" s="1">
        <v>51.6</v>
      </c>
      <c r="L47" s="1">
        <f t="shared" si="9"/>
        <v>3.3339999999999961</v>
      </c>
      <c r="M47" s="1">
        <f t="shared" si="1"/>
        <v>54.933999999999997</v>
      </c>
      <c r="N47" s="1"/>
      <c r="O47" s="1"/>
      <c r="P47" s="1">
        <v>0</v>
      </c>
      <c r="Q47" s="1"/>
      <c r="R47" s="1">
        <f t="shared" si="2"/>
        <v>10.986799999999999</v>
      </c>
      <c r="S47" s="5">
        <f>9*R47-Q47-P47-O47-F47</f>
        <v>98.881199999999993</v>
      </c>
      <c r="T47" s="5"/>
      <c r="U47" s="1"/>
      <c r="V47" s="1">
        <f t="shared" si="3"/>
        <v>9</v>
      </c>
      <c r="W47" s="1">
        <f t="shared" si="4"/>
        <v>0</v>
      </c>
      <c r="X47" s="1">
        <v>3.032</v>
      </c>
      <c r="Y47" s="1">
        <v>5.2308000000000003</v>
      </c>
      <c r="Z47" s="1">
        <v>10.2088</v>
      </c>
      <c r="AA47" s="1">
        <v>4.2248000000000001</v>
      </c>
      <c r="AB47" s="1">
        <v>1.8375999999999999</v>
      </c>
      <c r="AC47" s="1">
        <v>7.0523999999999996</v>
      </c>
      <c r="AD47" s="1">
        <v>0</v>
      </c>
      <c r="AE47" s="1">
        <v>5.3639999999999999</v>
      </c>
      <c r="AF47" s="1">
        <v>0</v>
      </c>
      <c r="AG47" s="1">
        <v>0</v>
      </c>
      <c r="AH47" s="1" t="s">
        <v>87</v>
      </c>
      <c r="AI47" s="1">
        <f>G47*S47</f>
        <v>98.881199999999993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38</v>
      </c>
      <c r="C48" s="1">
        <v>1.573</v>
      </c>
      <c r="D48" s="1">
        <v>409.12099999999998</v>
      </c>
      <c r="E48" s="1">
        <v>95.231999999999999</v>
      </c>
      <c r="F48" s="1">
        <v>164.78800000000001</v>
      </c>
      <c r="G48" s="8">
        <v>1</v>
      </c>
      <c r="H48" s="1">
        <v>45</v>
      </c>
      <c r="I48" s="1" t="s">
        <v>43</v>
      </c>
      <c r="J48" s="1"/>
      <c r="K48" s="1">
        <v>88.5</v>
      </c>
      <c r="L48" s="1">
        <f t="shared" si="9"/>
        <v>6.7319999999999993</v>
      </c>
      <c r="M48" s="1">
        <f t="shared" si="1"/>
        <v>95.231999999999999</v>
      </c>
      <c r="N48" s="1"/>
      <c r="O48" s="1">
        <v>100</v>
      </c>
      <c r="P48" s="1">
        <v>0</v>
      </c>
      <c r="Q48" s="1"/>
      <c r="R48" s="1">
        <f t="shared" si="2"/>
        <v>19.046399999999998</v>
      </c>
      <c r="S48" s="5"/>
      <c r="T48" s="5"/>
      <c r="U48" s="1"/>
      <c r="V48" s="1">
        <f t="shared" si="3"/>
        <v>13.902259744623658</v>
      </c>
      <c r="W48" s="1">
        <f t="shared" si="4"/>
        <v>13.902259744623658</v>
      </c>
      <c r="X48" s="1">
        <v>20.0106</v>
      </c>
      <c r="Y48" s="1">
        <v>40.477400000000003</v>
      </c>
      <c r="Z48" s="1">
        <v>21.309200000000001</v>
      </c>
      <c r="AA48" s="1">
        <v>9.9591999999999992</v>
      </c>
      <c r="AB48" s="1">
        <v>35.158799999999999</v>
      </c>
      <c r="AC48" s="1">
        <v>36.550600000000003</v>
      </c>
      <c r="AD48" s="1">
        <v>24.369599999999998</v>
      </c>
      <c r="AE48" s="1">
        <v>25.849</v>
      </c>
      <c r="AF48" s="1">
        <v>25.031400000000001</v>
      </c>
      <c r="AG48" s="1">
        <v>31.244599999999998</v>
      </c>
      <c r="AH48" s="1"/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42</v>
      </c>
      <c r="C49" s="1">
        <v>452</v>
      </c>
      <c r="D49" s="1">
        <v>1291</v>
      </c>
      <c r="E49" s="1">
        <v>866</v>
      </c>
      <c r="F49" s="1">
        <v>407</v>
      </c>
      <c r="G49" s="8">
        <v>0.35</v>
      </c>
      <c r="H49" s="1">
        <v>45</v>
      </c>
      <c r="I49" s="1" t="s">
        <v>43</v>
      </c>
      <c r="J49" s="1"/>
      <c r="K49" s="1">
        <v>523.70000000000005</v>
      </c>
      <c r="L49" s="1">
        <f t="shared" si="9"/>
        <v>342.29999999999995</v>
      </c>
      <c r="M49" s="1">
        <f t="shared" si="1"/>
        <v>514</v>
      </c>
      <c r="N49" s="1">
        <v>352</v>
      </c>
      <c r="O49" s="1">
        <v>200</v>
      </c>
      <c r="P49" s="1">
        <v>360</v>
      </c>
      <c r="Q49" s="1">
        <v>240</v>
      </c>
      <c r="R49" s="1">
        <f t="shared" si="2"/>
        <v>102.8</v>
      </c>
      <c r="S49" s="5">
        <f t="shared" si="11"/>
        <v>232.20000000000005</v>
      </c>
      <c r="T49" s="5"/>
      <c r="U49" s="1"/>
      <c r="V49" s="1">
        <f t="shared" si="3"/>
        <v>14</v>
      </c>
      <c r="W49" s="1">
        <f t="shared" si="4"/>
        <v>11.741245136186771</v>
      </c>
      <c r="X49" s="1">
        <v>113</v>
      </c>
      <c r="Y49" s="1">
        <v>112.6</v>
      </c>
      <c r="Z49" s="1">
        <v>101.4</v>
      </c>
      <c r="AA49" s="1">
        <v>108</v>
      </c>
      <c r="AB49" s="1">
        <v>123.2</v>
      </c>
      <c r="AC49" s="1">
        <v>113.2</v>
      </c>
      <c r="AD49" s="1">
        <v>105.4</v>
      </c>
      <c r="AE49" s="1">
        <v>112</v>
      </c>
      <c r="AF49" s="1">
        <v>108.4</v>
      </c>
      <c r="AG49" s="1">
        <v>129.19999999999999</v>
      </c>
      <c r="AH49" s="1" t="s">
        <v>44</v>
      </c>
      <c r="AI49" s="1">
        <f>G49*S49</f>
        <v>81.27000000000001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42</v>
      </c>
      <c r="C50" s="1">
        <v>508</v>
      </c>
      <c r="D50" s="1">
        <v>1037</v>
      </c>
      <c r="E50" s="1">
        <v>681</v>
      </c>
      <c r="F50" s="1">
        <v>473</v>
      </c>
      <c r="G50" s="8">
        <v>0.41</v>
      </c>
      <c r="H50" s="1">
        <v>45</v>
      </c>
      <c r="I50" s="1" t="s">
        <v>43</v>
      </c>
      <c r="J50" s="1"/>
      <c r="K50" s="1">
        <v>436</v>
      </c>
      <c r="L50" s="1">
        <f t="shared" si="9"/>
        <v>245</v>
      </c>
      <c r="M50" s="1">
        <f t="shared" si="1"/>
        <v>433</v>
      </c>
      <c r="N50" s="1">
        <v>248</v>
      </c>
      <c r="O50" s="1">
        <v>200</v>
      </c>
      <c r="P50" s="1">
        <v>0</v>
      </c>
      <c r="Q50" s="1"/>
      <c r="R50" s="1">
        <f t="shared" si="2"/>
        <v>86.6</v>
      </c>
      <c r="S50" s="5">
        <f t="shared" si="11"/>
        <v>539.39999999999986</v>
      </c>
      <c r="T50" s="5"/>
      <c r="U50" s="1"/>
      <c r="V50" s="1">
        <f t="shared" si="3"/>
        <v>14</v>
      </c>
      <c r="W50" s="1">
        <f t="shared" si="4"/>
        <v>7.7713625866050817</v>
      </c>
      <c r="X50" s="1">
        <v>34.4</v>
      </c>
      <c r="Y50" s="1">
        <v>90</v>
      </c>
      <c r="Z50" s="1">
        <v>79.599999999999994</v>
      </c>
      <c r="AA50" s="1">
        <v>38</v>
      </c>
      <c r="AB50" s="1">
        <v>76.599999999999994</v>
      </c>
      <c r="AC50" s="1">
        <v>66</v>
      </c>
      <c r="AD50" s="1">
        <v>50.8</v>
      </c>
      <c r="AE50" s="1">
        <v>47.6</v>
      </c>
      <c r="AF50" s="1">
        <v>50.6</v>
      </c>
      <c r="AG50" s="1">
        <v>41.6</v>
      </c>
      <c r="AH50" s="1"/>
      <c r="AI50" s="1">
        <f>G50*S50</f>
        <v>221.15399999999994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42</v>
      </c>
      <c r="C51" s="1">
        <v>42</v>
      </c>
      <c r="D51" s="1">
        <v>87</v>
      </c>
      <c r="E51" s="1">
        <v>48</v>
      </c>
      <c r="F51" s="1">
        <v>73</v>
      </c>
      <c r="G51" s="8">
        <v>0.4</v>
      </c>
      <c r="H51" s="1">
        <v>30</v>
      </c>
      <c r="I51" s="1" t="s">
        <v>43</v>
      </c>
      <c r="J51" s="1"/>
      <c r="K51" s="1">
        <v>53</v>
      </c>
      <c r="L51" s="1">
        <f t="shared" si="9"/>
        <v>-5</v>
      </c>
      <c r="M51" s="1">
        <f t="shared" si="1"/>
        <v>48</v>
      </c>
      <c r="N51" s="1"/>
      <c r="O51" s="1"/>
      <c r="P51" s="1">
        <v>0</v>
      </c>
      <c r="Q51" s="1"/>
      <c r="R51" s="1">
        <f t="shared" si="2"/>
        <v>9.6</v>
      </c>
      <c r="S51" s="5">
        <f t="shared" si="11"/>
        <v>61.400000000000006</v>
      </c>
      <c r="T51" s="5"/>
      <c r="U51" s="1"/>
      <c r="V51" s="1">
        <f t="shared" si="3"/>
        <v>14.000000000000002</v>
      </c>
      <c r="W51" s="1">
        <f t="shared" si="4"/>
        <v>7.604166666666667</v>
      </c>
      <c r="X51" s="1">
        <v>7.4</v>
      </c>
      <c r="Y51" s="1">
        <v>12.2</v>
      </c>
      <c r="Z51" s="1">
        <v>9.1999999999999993</v>
      </c>
      <c r="AA51" s="1">
        <v>2.6</v>
      </c>
      <c r="AB51" s="1">
        <v>0.4</v>
      </c>
      <c r="AC51" s="1">
        <v>13.6</v>
      </c>
      <c r="AD51" s="1">
        <v>1.2</v>
      </c>
      <c r="AE51" s="1">
        <v>8.1999999999999993</v>
      </c>
      <c r="AF51" s="1">
        <v>-0.2</v>
      </c>
      <c r="AG51" s="1">
        <v>4.8</v>
      </c>
      <c r="AH51" s="1"/>
      <c r="AI51" s="1">
        <f>G51*S51</f>
        <v>24.560000000000002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38</v>
      </c>
      <c r="C52" s="1"/>
      <c r="D52" s="1">
        <v>21.7</v>
      </c>
      <c r="E52" s="1">
        <v>-0.50700000000000001</v>
      </c>
      <c r="F52" s="1">
        <v>18.45</v>
      </c>
      <c r="G52" s="8">
        <v>1</v>
      </c>
      <c r="H52" s="1">
        <v>30</v>
      </c>
      <c r="I52" s="1" t="s">
        <v>43</v>
      </c>
      <c r="J52" s="1"/>
      <c r="K52" s="1">
        <v>1</v>
      </c>
      <c r="L52" s="1">
        <f t="shared" si="9"/>
        <v>-1.5070000000000001</v>
      </c>
      <c r="M52" s="1">
        <f t="shared" si="1"/>
        <v>-0.50700000000000001</v>
      </c>
      <c r="N52" s="1"/>
      <c r="O52" s="1"/>
      <c r="P52" s="1">
        <v>0</v>
      </c>
      <c r="Q52" s="1"/>
      <c r="R52" s="1">
        <f t="shared" si="2"/>
        <v>-0.1014</v>
      </c>
      <c r="S52" s="5"/>
      <c r="T52" s="5"/>
      <c r="U52" s="1"/>
      <c r="V52" s="1">
        <f t="shared" si="3"/>
        <v>-181.95266272189349</v>
      </c>
      <c r="W52" s="1">
        <f t="shared" si="4"/>
        <v>-181.95266272189349</v>
      </c>
      <c r="X52" s="1">
        <v>1.3018000000000001</v>
      </c>
      <c r="Y52" s="1">
        <v>2.1145999999999998</v>
      </c>
      <c r="Z52" s="1">
        <v>1.2396</v>
      </c>
      <c r="AA52" s="1">
        <v>0.2044</v>
      </c>
      <c r="AB52" s="1">
        <v>1.9076</v>
      </c>
      <c r="AC52" s="1">
        <v>1.4874000000000001</v>
      </c>
      <c r="AD52" s="1">
        <v>0</v>
      </c>
      <c r="AE52" s="1">
        <v>0.54720000000000002</v>
      </c>
      <c r="AF52" s="1">
        <v>-0.2</v>
      </c>
      <c r="AG52" s="1">
        <v>0.224</v>
      </c>
      <c r="AH52" s="1"/>
      <c r="AI52" s="1">
        <f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42</v>
      </c>
      <c r="C53" s="1">
        <v>42</v>
      </c>
      <c r="D53" s="1">
        <v>44</v>
      </c>
      <c r="E53" s="1">
        <v>39</v>
      </c>
      <c r="F53" s="1">
        <v>25</v>
      </c>
      <c r="G53" s="8">
        <v>0.41</v>
      </c>
      <c r="H53" s="1">
        <v>45</v>
      </c>
      <c r="I53" s="1" t="s">
        <v>43</v>
      </c>
      <c r="J53" s="1"/>
      <c r="K53" s="1">
        <v>39</v>
      </c>
      <c r="L53" s="1">
        <f t="shared" si="9"/>
        <v>0</v>
      </c>
      <c r="M53" s="1">
        <f t="shared" si="1"/>
        <v>39</v>
      </c>
      <c r="N53" s="1"/>
      <c r="O53" s="1"/>
      <c r="P53" s="1">
        <v>150</v>
      </c>
      <c r="Q53" s="1">
        <v>80</v>
      </c>
      <c r="R53" s="1">
        <f t="shared" si="2"/>
        <v>7.8</v>
      </c>
      <c r="S53" s="5"/>
      <c r="T53" s="5"/>
      <c r="U53" s="1"/>
      <c r="V53" s="1">
        <f t="shared" si="3"/>
        <v>32.692307692307693</v>
      </c>
      <c r="W53" s="1">
        <f t="shared" si="4"/>
        <v>32.692307692307693</v>
      </c>
      <c r="X53" s="1">
        <v>22.6</v>
      </c>
      <c r="Y53" s="1">
        <v>10.6</v>
      </c>
      <c r="Z53" s="1">
        <v>13.4</v>
      </c>
      <c r="AA53" s="1">
        <v>14.6</v>
      </c>
      <c r="AB53" s="1">
        <v>7.6</v>
      </c>
      <c r="AC53" s="1">
        <v>15.6</v>
      </c>
      <c r="AD53" s="1">
        <v>13.4</v>
      </c>
      <c r="AE53" s="1">
        <v>3.4</v>
      </c>
      <c r="AF53" s="1">
        <v>13.6</v>
      </c>
      <c r="AG53" s="1">
        <v>8.8000000000000007</v>
      </c>
      <c r="AH53" s="1"/>
      <c r="AI53" s="1">
        <f>G53*S53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38</v>
      </c>
      <c r="C54" s="1">
        <v>14.906000000000001</v>
      </c>
      <c r="D54" s="1">
        <v>9.282</v>
      </c>
      <c r="E54" s="1">
        <v>8.6359999999999992</v>
      </c>
      <c r="F54" s="1">
        <v>7.0540000000000003</v>
      </c>
      <c r="G54" s="8">
        <v>1</v>
      </c>
      <c r="H54" s="1">
        <v>45</v>
      </c>
      <c r="I54" s="1" t="s">
        <v>43</v>
      </c>
      <c r="J54" s="1"/>
      <c r="K54" s="1">
        <v>7.4</v>
      </c>
      <c r="L54" s="1">
        <f t="shared" si="9"/>
        <v>1.2359999999999989</v>
      </c>
      <c r="M54" s="1">
        <f t="shared" si="1"/>
        <v>8.6359999999999992</v>
      </c>
      <c r="N54" s="1"/>
      <c r="O54" s="1"/>
      <c r="P54" s="1">
        <v>15</v>
      </c>
      <c r="Q54" s="1"/>
      <c r="R54" s="1">
        <f t="shared" si="2"/>
        <v>1.7271999999999998</v>
      </c>
      <c r="S54" s="5">
        <v>4</v>
      </c>
      <c r="T54" s="5"/>
      <c r="U54" s="1"/>
      <c r="V54" s="1">
        <f t="shared" si="3"/>
        <v>15.084529874942106</v>
      </c>
      <c r="W54" s="1">
        <f t="shared" si="4"/>
        <v>12.768642890226959</v>
      </c>
      <c r="X54" s="1">
        <v>1.9476</v>
      </c>
      <c r="Y54" s="1">
        <v>1.8774</v>
      </c>
      <c r="Z54" s="1">
        <v>2.3894000000000002</v>
      </c>
      <c r="AA54" s="1">
        <v>1.8348</v>
      </c>
      <c r="AB54" s="1">
        <v>3.3727999999999998</v>
      </c>
      <c r="AC54" s="1">
        <v>1.4712000000000001</v>
      </c>
      <c r="AD54" s="1">
        <v>1.7170000000000001</v>
      </c>
      <c r="AE54" s="1">
        <v>3.46</v>
      </c>
      <c r="AF54" s="1">
        <v>5.2555999999999994</v>
      </c>
      <c r="AG54" s="1">
        <v>4.2603999999999997</v>
      </c>
      <c r="AH54" s="1"/>
      <c r="AI54" s="1">
        <f>G54*S54</f>
        <v>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42</v>
      </c>
      <c r="C55" s="1">
        <v>179</v>
      </c>
      <c r="D55" s="1">
        <v>254</v>
      </c>
      <c r="E55" s="1">
        <v>248</v>
      </c>
      <c r="F55" s="1">
        <v>105</v>
      </c>
      <c r="G55" s="8">
        <v>0.36</v>
      </c>
      <c r="H55" s="1">
        <v>45</v>
      </c>
      <c r="I55" s="1" t="s">
        <v>43</v>
      </c>
      <c r="J55" s="1"/>
      <c r="K55" s="1">
        <v>262</v>
      </c>
      <c r="L55" s="1">
        <f t="shared" si="9"/>
        <v>-14</v>
      </c>
      <c r="M55" s="1">
        <f t="shared" si="1"/>
        <v>248</v>
      </c>
      <c r="N55" s="1"/>
      <c r="O55" s="1"/>
      <c r="P55" s="1">
        <v>172</v>
      </c>
      <c r="Q55" s="1">
        <v>108</v>
      </c>
      <c r="R55" s="1">
        <f t="shared" si="2"/>
        <v>49.6</v>
      </c>
      <c r="S55" s="5">
        <f t="shared" si="11"/>
        <v>309.39999999999998</v>
      </c>
      <c r="T55" s="5"/>
      <c r="U55" s="1"/>
      <c r="V55" s="1">
        <f t="shared" si="3"/>
        <v>14</v>
      </c>
      <c r="W55" s="1">
        <f t="shared" si="4"/>
        <v>7.762096774193548</v>
      </c>
      <c r="X55" s="1">
        <v>42.8</v>
      </c>
      <c r="Y55" s="1">
        <v>36</v>
      </c>
      <c r="Z55" s="1">
        <v>37.4</v>
      </c>
      <c r="AA55" s="1">
        <v>32.6</v>
      </c>
      <c r="AB55" s="1">
        <v>36.6</v>
      </c>
      <c r="AC55" s="1">
        <v>35.200000000000003</v>
      </c>
      <c r="AD55" s="1">
        <v>22.6</v>
      </c>
      <c r="AE55" s="1">
        <v>35.4</v>
      </c>
      <c r="AF55" s="1">
        <v>16.600000000000001</v>
      </c>
      <c r="AG55" s="1">
        <v>34</v>
      </c>
      <c r="AH55" s="1"/>
      <c r="AI55" s="1">
        <f>G55*S55</f>
        <v>111.38399999999999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38</v>
      </c>
      <c r="C56" s="1">
        <v>14.656000000000001</v>
      </c>
      <c r="D56" s="1">
        <v>82.418000000000006</v>
      </c>
      <c r="E56" s="1">
        <v>27.440999999999999</v>
      </c>
      <c r="F56" s="1">
        <v>64.378</v>
      </c>
      <c r="G56" s="8">
        <v>1</v>
      </c>
      <c r="H56" s="1">
        <v>45</v>
      </c>
      <c r="I56" s="1" t="s">
        <v>43</v>
      </c>
      <c r="J56" s="1"/>
      <c r="K56" s="1">
        <v>27</v>
      </c>
      <c r="L56" s="1">
        <f t="shared" si="9"/>
        <v>0.44099999999999895</v>
      </c>
      <c r="M56" s="1">
        <f t="shared" si="1"/>
        <v>27.440999999999999</v>
      </c>
      <c r="N56" s="1"/>
      <c r="O56" s="1"/>
      <c r="P56" s="1">
        <v>0</v>
      </c>
      <c r="Q56" s="1"/>
      <c r="R56" s="1">
        <f t="shared" si="2"/>
        <v>5.4882</v>
      </c>
      <c r="S56" s="5">
        <f t="shared" si="11"/>
        <v>12.456800000000001</v>
      </c>
      <c r="T56" s="5"/>
      <c r="U56" s="1"/>
      <c r="V56" s="1">
        <f t="shared" si="3"/>
        <v>14</v>
      </c>
      <c r="W56" s="1">
        <f t="shared" si="4"/>
        <v>11.730257643671878</v>
      </c>
      <c r="X56" s="1">
        <v>4.4206000000000003</v>
      </c>
      <c r="Y56" s="1">
        <v>8.3469999999999995</v>
      </c>
      <c r="Z56" s="1">
        <v>2.5701999999999998</v>
      </c>
      <c r="AA56" s="1">
        <v>6.6150000000000002</v>
      </c>
      <c r="AB56" s="1">
        <v>6.3924000000000003</v>
      </c>
      <c r="AC56" s="1">
        <v>4.6736000000000004</v>
      </c>
      <c r="AD56" s="1">
        <v>5.3398000000000003</v>
      </c>
      <c r="AE56" s="1">
        <v>7.0476000000000001</v>
      </c>
      <c r="AF56" s="1">
        <v>6.6400000000000006</v>
      </c>
      <c r="AG56" s="1">
        <v>9.8933999999999997</v>
      </c>
      <c r="AH56" s="1"/>
      <c r="AI56" s="1">
        <f>G56*S56</f>
        <v>12.456800000000001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42</v>
      </c>
      <c r="C57" s="1">
        <v>1</v>
      </c>
      <c r="D57" s="1">
        <v>48</v>
      </c>
      <c r="E57" s="1">
        <v>27</v>
      </c>
      <c r="F57" s="1">
        <v>19</v>
      </c>
      <c r="G57" s="8">
        <v>0.41</v>
      </c>
      <c r="H57" s="1">
        <v>45</v>
      </c>
      <c r="I57" s="1" t="s">
        <v>43</v>
      </c>
      <c r="J57" s="1"/>
      <c r="K57" s="1">
        <v>30</v>
      </c>
      <c r="L57" s="1">
        <f t="shared" si="9"/>
        <v>-3</v>
      </c>
      <c r="M57" s="1">
        <f t="shared" si="1"/>
        <v>27</v>
      </c>
      <c r="N57" s="1"/>
      <c r="O57" s="1"/>
      <c r="P57" s="1">
        <v>140</v>
      </c>
      <c r="Q57" s="1">
        <v>60</v>
      </c>
      <c r="R57" s="1">
        <f t="shared" si="2"/>
        <v>5.4</v>
      </c>
      <c r="S57" s="5"/>
      <c r="T57" s="5"/>
      <c r="U57" s="1"/>
      <c r="V57" s="1">
        <f t="shared" si="3"/>
        <v>40.55555555555555</v>
      </c>
      <c r="W57" s="1">
        <f t="shared" si="4"/>
        <v>40.55555555555555</v>
      </c>
      <c r="X57" s="1">
        <v>19.8</v>
      </c>
      <c r="Y57" s="1">
        <v>9.8000000000000007</v>
      </c>
      <c r="Z57" s="1">
        <v>9</v>
      </c>
      <c r="AA57" s="1">
        <v>13</v>
      </c>
      <c r="AB57" s="1">
        <v>8.8000000000000007</v>
      </c>
      <c r="AC57" s="1">
        <v>10.199999999999999</v>
      </c>
      <c r="AD57" s="1">
        <v>9.4</v>
      </c>
      <c r="AE57" s="1">
        <v>11.6</v>
      </c>
      <c r="AF57" s="1">
        <v>8.4</v>
      </c>
      <c r="AG57" s="1">
        <v>9.1999999999999993</v>
      </c>
      <c r="AH57" s="1"/>
      <c r="AI57" s="1">
        <f>G57*S57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42</v>
      </c>
      <c r="C58" s="1">
        <v>5</v>
      </c>
      <c r="D58" s="1">
        <v>92</v>
      </c>
      <c r="E58" s="1">
        <v>18</v>
      </c>
      <c r="F58" s="1">
        <v>69</v>
      </c>
      <c r="G58" s="8">
        <v>0.41</v>
      </c>
      <c r="H58" s="1">
        <v>45</v>
      </c>
      <c r="I58" s="1" t="s">
        <v>43</v>
      </c>
      <c r="J58" s="1"/>
      <c r="K58" s="1">
        <v>22</v>
      </c>
      <c r="L58" s="1">
        <f t="shared" si="9"/>
        <v>-4</v>
      </c>
      <c r="M58" s="1">
        <f t="shared" si="1"/>
        <v>18</v>
      </c>
      <c r="N58" s="1"/>
      <c r="O58" s="1"/>
      <c r="P58" s="1">
        <v>0</v>
      </c>
      <c r="Q58" s="1"/>
      <c r="R58" s="1">
        <f t="shared" si="2"/>
        <v>3.6</v>
      </c>
      <c r="S58" s="5"/>
      <c r="T58" s="5"/>
      <c r="U58" s="1"/>
      <c r="V58" s="1">
        <f t="shared" si="3"/>
        <v>19.166666666666668</v>
      </c>
      <c r="W58" s="1">
        <f t="shared" si="4"/>
        <v>19.166666666666668</v>
      </c>
      <c r="X58" s="1">
        <v>0.4</v>
      </c>
      <c r="Y58" s="1">
        <v>10</v>
      </c>
      <c r="Z58" s="1">
        <v>2</v>
      </c>
      <c r="AA58" s="1">
        <v>4.8</v>
      </c>
      <c r="AB58" s="1">
        <v>4.4000000000000004</v>
      </c>
      <c r="AC58" s="1">
        <v>3.8</v>
      </c>
      <c r="AD58" s="1">
        <v>4.2</v>
      </c>
      <c r="AE58" s="1">
        <v>3</v>
      </c>
      <c r="AF58" s="1">
        <v>3.4</v>
      </c>
      <c r="AG58" s="1">
        <v>5</v>
      </c>
      <c r="AH58" s="1" t="s">
        <v>100</v>
      </c>
      <c r="AI58" s="1">
        <f>G58*S58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101</v>
      </c>
      <c r="B59" s="15" t="s">
        <v>42</v>
      </c>
      <c r="C59" s="15"/>
      <c r="D59" s="15">
        <v>120</v>
      </c>
      <c r="E59" s="15">
        <v>120</v>
      </c>
      <c r="F59" s="15"/>
      <c r="G59" s="16">
        <v>0</v>
      </c>
      <c r="H59" s="15" t="e">
        <v>#N/A</v>
      </c>
      <c r="I59" s="15" t="s">
        <v>39</v>
      </c>
      <c r="J59" s="15"/>
      <c r="K59" s="15"/>
      <c r="L59" s="15">
        <f t="shared" si="9"/>
        <v>120</v>
      </c>
      <c r="M59" s="15">
        <f t="shared" si="1"/>
        <v>0</v>
      </c>
      <c r="N59" s="15">
        <v>120</v>
      </c>
      <c r="O59" s="15"/>
      <c r="P59" s="15">
        <v>0</v>
      </c>
      <c r="Q59" s="15"/>
      <c r="R59" s="15">
        <f t="shared" si="2"/>
        <v>0</v>
      </c>
      <c r="S59" s="17"/>
      <c r="T59" s="17"/>
      <c r="U59" s="15"/>
      <c r="V59" s="15" t="e">
        <f t="shared" si="3"/>
        <v>#DIV/0!</v>
      </c>
      <c r="W59" s="15" t="e">
        <f t="shared" si="4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/>
      <c r="AI59" s="1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42</v>
      </c>
      <c r="C60" s="1">
        <v>54</v>
      </c>
      <c r="D60" s="1"/>
      <c r="E60" s="1">
        <v>46</v>
      </c>
      <c r="F60" s="1"/>
      <c r="G60" s="8">
        <v>0.33</v>
      </c>
      <c r="H60" s="1" t="e">
        <v>#N/A</v>
      </c>
      <c r="I60" s="1" t="s">
        <v>43</v>
      </c>
      <c r="J60" s="1"/>
      <c r="K60" s="1">
        <v>49</v>
      </c>
      <c r="L60" s="1">
        <f t="shared" si="9"/>
        <v>-3</v>
      </c>
      <c r="M60" s="1">
        <f t="shared" si="1"/>
        <v>46</v>
      </c>
      <c r="N60" s="1"/>
      <c r="O60" s="1"/>
      <c r="P60" s="1">
        <v>150</v>
      </c>
      <c r="Q60" s="1"/>
      <c r="R60" s="1">
        <f t="shared" si="2"/>
        <v>9.1999999999999993</v>
      </c>
      <c r="S60" s="5"/>
      <c r="T60" s="5"/>
      <c r="U60" s="1"/>
      <c r="V60" s="1">
        <f t="shared" si="3"/>
        <v>16.304347826086957</v>
      </c>
      <c r="W60" s="1">
        <f t="shared" si="4"/>
        <v>16.304347826086957</v>
      </c>
      <c r="X60" s="1">
        <v>13.2</v>
      </c>
      <c r="Y60" s="1">
        <v>9.6</v>
      </c>
      <c r="Z60" s="1">
        <v>9</v>
      </c>
      <c r="AA60" s="1">
        <v>2</v>
      </c>
      <c r="AB60" s="1">
        <v>7.2</v>
      </c>
      <c r="AC60" s="1">
        <v>14.4</v>
      </c>
      <c r="AD60" s="1">
        <v>7.6</v>
      </c>
      <c r="AE60" s="1">
        <v>10.199999999999999</v>
      </c>
      <c r="AF60" s="1">
        <v>8.4</v>
      </c>
      <c r="AG60" s="1">
        <v>9.4</v>
      </c>
      <c r="AH60" s="1" t="s">
        <v>44</v>
      </c>
      <c r="AI60" s="1">
        <f>G60*S60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42</v>
      </c>
      <c r="C61" s="1">
        <v>6</v>
      </c>
      <c r="D61" s="1">
        <v>1</v>
      </c>
      <c r="E61" s="1">
        <v>3</v>
      </c>
      <c r="F61" s="1"/>
      <c r="G61" s="8">
        <v>0.33</v>
      </c>
      <c r="H61" s="1">
        <v>45</v>
      </c>
      <c r="I61" s="1" t="s">
        <v>43</v>
      </c>
      <c r="J61" s="1"/>
      <c r="K61" s="1">
        <v>10</v>
      </c>
      <c r="L61" s="1">
        <f t="shared" si="9"/>
        <v>-7</v>
      </c>
      <c r="M61" s="1">
        <f t="shared" si="1"/>
        <v>3</v>
      </c>
      <c r="N61" s="1"/>
      <c r="O61" s="1"/>
      <c r="P61" s="1">
        <v>112</v>
      </c>
      <c r="Q61" s="1"/>
      <c r="R61" s="1">
        <f t="shared" si="2"/>
        <v>0.6</v>
      </c>
      <c r="S61" s="5"/>
      <c r="T61" s="5"/>
      <c r="U61" s="1"/>
      <c r="V61" s="1">
        <f t="shared" si="3"/>
        <v>186.66666666666669</v>
      </c>
      <c r="W61" s="1">
        <f t="shared" si="4"/>
        <v>186.66666666666669</v>
      </c>
      <c r="X61" s="1">
        <v>11.4</v>
      </c>
      <c r="Y61" s="1">
        <v>7.2</v>
      </c>
      <c r="Z61" s="1">
        <v>6.4</v>
      </c>
      <c r="AA61" s="1">
        <v>9.8000000000000007</v>
      </c>
      <c r="AB61" s="1">
        <v>3.6</v>
      </c>
      <c r="AC61" s="1">
        <v>8.1999999999999993</v>
      </c>
      <c r="AD61" s="1">
        <v>11.4</v>
      </c>
      <c r="AE61" s="1">
        <v>-0.2</v>
      </c>
      <c r="AF61" s="1">
        <v>0</v>
      </c>
      <c r="AG61" s="1">
        <v>10.4</v>
      </c>
      <c r="AH61" s="1"/>
      <c r="AI61" s="1">
        <f>G61*S61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42</v>
      </c>
      <c r="C62" s="1">
        <v>-1</v>
      </c>
      <c r="D62" s="1">
        <v>313</v>
      </c>
      <c r="E62" s="1">
        <v>139</v>
      </c>
      <c r="F62" s="1">
        <v>155</v>
      </c>
      <c r="G62" s="8">
        <v>0.33</v>
      </c>
      <c r="H62" s="1">
        <v>45</v>
      </c>
      <c r="I62" s="1" t="s">
        <v>43</v>
      </c>
      <c r="J62" s="1"/>
      <c r="K62" s="1">
        <v>142</v>
      </c>
      <c r="L62" s="1">
        <f t="shared" si="9"/>
        <v>-3</v>
      </c>
      <c r="M62" s="1">
        <f t="shared" si="1"/>
        <v>139</v>
      </c>
      <c r="N62" s="1"/>
      <c r="O62" s="1">
        <v>100</v>
      </c>
      <c r="P62" s="1">
        <v>200</v>
      </c>
      <c r="Q62" s="1"/>
      <c r="R62" s="1">
        <f t="shared" si="2"/>
        <v>27.8</v>
      </c>
      <c r="S62" s="5"/>
      <c r="T62" s="5"/>
      <c r="U62" s="1"/>
      <c r="V62" s="1">
        <f t="shared" si="3"/>
        <v>16.366906474820144</v>
      </c>
      <c r="W62" s="1">
        <f t="shared" si="4"/>
        <v>16.366906474820144</v>
      </c>
      <c r="X62" s="1">
        <v>31</v>
      </c>
      <c r="Y62" s="1">
        <v>45.4</v>
      </c>
      <c r="Z62" s="1">
        <v>9.8000000000000007</v>
      </c>
      <c r="AA62" s="1">
        <v>17.600000000000001</v>
      </c>
      <c r="AB62" s="1">
        <v>27</v>
      </c>
      <c r="AC62" s="1">
        <v>15.8</v>
      </c>
      <c r="AD62" s="1">
        <v>7.8</v>
      </c>
      <c r="AE62" s="1">
        <v>33</v>
      </c>
      <c r="AF62" s="1">
        <v>0.2</v>
      </c>
      <c r="AG62" s="1">
        <v>6.6</v>
      </c>
      <c r="AH62" s="1" t="s">
        <v>44</v>
      </c>
      <c r="AI62" s="1">
        <f>G62*S62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42</v>
      </c>
      <c r="C63" s="1"/>
      <c r="D63" s="1">
        <v>248</v>
      </c>
      <c r="E63" s="1">
        <v>118</v>
      </c>
      <c r="F63" s="1">
        <v>115</v>
      </c>
      <c r="G63" s="8">
        <v>0.33</v>
      </c>
      <c r="H63" s="1">
        <v>45</v>
      </c>
      <c r="I63" s="1" t="s">
        <v>43</v>
      </c>
      <c r="J63" s="1"/>
      <c r="K63" s="1">
        <v>29</v>
      </c>
      <c r="L63" s="1">
        <f t="shared" si="9"/>
        <v>89</v>
      </c>
      <c r="M63" s="1">
        <f t="shared" si="1"/>
        <v>22</v>
      </c>
      <c r="N63" s="1">
        <v>96</v>
      </c>
      <c r="O63" s="1"/>
      <c r="P63" s="1">
        <v>0</v>
      </c>
      <c r="Q63" s="1">
        <v>20</v>
      </c>
      <c r="R63" s="1">
        <f t="shared" si="2"/>
        <v>4.4000000000000004</v>
      </c>
      <c r="S63" s="5"/>
      <c r="T63" s="5"/>
      <c r="U63" s="1"/>
      <c r="V63" s="1">
        <f t="shared" si="3"/>
        <v>30.68181818181818</v>
      </c>
      <c r="W63" s="1">
        <f t="shared" si="4"/>
        <v>30.68181818181818</v>
      </c>
      <c r="X63" s="1">
        <v>10</v>
      </c>
      <c r="Y63" s="1">
        <v>14.6</v>
      </c>
      <c r="Z63" s="1">
        <v>8.1999999999999993</v>
      </c>
      <c r="AA63" s="1">
        <v>6</v>
      </c>
      <c r="AB63" s="1">
        <v>10.4</v>
      </c>
      <c r="AC63" s="1">
        <v>9</v>
      </c>
      <c r="AD63" s="1">
        <v>9</v>
      </c>
      <c r="AE63" s="1">
        <v>11</v>
      </c>
      <c r="AF63" s="1">
        <v>0.2</v>
      </c>
      <c r="AG63" s="1">
        <v>10.199999999999999</v>
      </c>
      <c r="AH63" s="1"/>
      <c r="AI63" s="1">
        <f>G63*S63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42</v>
      </c>
      <c r="C64" s="1">
        <v>4</v>
      </c>
      <c r="D64" s="1">
        <v>311</v>
      </c>
      <c r="E64" s="1">
        <v>101</v>
      </c>
      <c r="F64" s="1">
        <v>137</v>
      </c>
      <c r="G64" s="8">
        <v>0.36</v>
      </c>
      <c r="H64" s="1">
        <v>45</v>
      </c>
      <c r="I64" s="1" t="s">
        <v>43</v>
      </c>
      <c r="J64" s="1"/>
      <c r="K64" s="1">
        <v>103</v>
      </c>
      <c r="L64" s="1">
        <f t="shared" ref="L64:L94" si="12">E64-K64</f>
        <v>-2</v>
      </c>
      <c r="M64" s="1">
        <f t="shared" si="1"/>
        <v>101</v>
      </c>
      <c r="N64" s="1"/>
      <c r="O64" s="1">
        <v>100</v>
      </c>
      <c r="P64" s="1">
        <v>0</v>
      </c>
      <c r="Q64" s="1"/>
      <c r="R64" s="1">
        <f t="shared" si="2"/>
        <v>20.2</v>
      </c>
      <c r="S64" s="5">
        <f t="shared" ref="S60:S70" si="13">14*R64-Q64-P64-O64-F64</f>
        <v>45.800000000000011</v>
      </c>
      <c r="T64" s="5"/>
      <c r="U64" s="1"/>
      <c r="V64" s="1">
        <f t="shared" si="3"/>
        <v>14.000000000000002</v>
      </c>
      <c r="W64" s="1">
        <f t="shared" si="4"/>
        <v>11.732673267326733</v>
      </c>
      <c r="X64" s="1">
        <v>24.2</v>
      </c>
      <c r="Y64" s="1">
        <v>43.8</v>
      </c>
      <c r="Z64" s="1">
        <v>21.6</v>
      </c>
      <c r="AA64" s="1">
        <v>24.6</v>
      </c>
      <c r="AB64" s="1">
        <v>33.6</v>
      </c>
      <c r="AC64" s="1">
        <v>23.6</v>
      </c>
      <c r="AD64" s="1">
        <v>14.8</v>
      </c>
      <c r="AE64" s="1">
        <v>33.4</v>
      </c>
      <c r="AF64" s="1">
        <v>21</v>
      </c>
      <c r="AG64" s="1">
        <v>21.6</v>
      </c>
      <c r="AH64" s="1"/>
      <c r="AI64" s="1">
        <f>G64*S64</f>
        <v>16.488000000000003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38</v>
      </c>
      <c r="C65" s="1">
        <v>-0.39600000000000002</v>
      </c>
      <c r="D65" s="1">
        <v>2302.3049999999998</v>
      </c>
      <c r="E65" s="1">
        <v>1479.5830000000001</v>
      </c>
      <c r="F65" s="1">
        <v>238.27199999999999</v>
      </c>
      <c r="G65" s="8">
        <v>1</v>
      </c>
      <c r="H65" s="1">
        <v>45</v>
      </c>
      <c r="I65" s="1" t="s">
        <v>43</v>
      </c>
      <c r="J65" s="1"/>
      <c r="K65" s="1">
        <v>458</v>
      </c>
      <c r="L65" s="1">
        <f t="shared" si="12"/>
        <v>1021.5830000000001</v>
      </c>
      <c r="M65" s="1">
        <f t="shared" si="1"/>
        <v>475.30700000000013</v>
      </c>
      <c r="N65" s="1">
        <v>1004.276</v>
      </c>
      <c r="O65" s="1">
        <v>500</v>
      </c>
      <c r="P65" s="1">
        <v>70</v>
      </c>
      <c r="Q65" s="1">
        <v>100</v>
      </c>
      <c r="R65" s="1">
        <f t="shared" si="2"/>
        <v>95.06140000000002</v>
      </c>
      <c r="S65" s="5">
        <f t="shared" si="13"/>
        <v>422.58760000000024</v>
      </c>
      <c r="T65" s="5"/>
      <c r="U65" s="1"/>
      <c r="V65" s="1">
        <f t="shared" si="3"/>
        <v>14</v>
      </c>
      <c r="W65" s="1">
        <f t="shared" si="4"/>
        <v>9.554582617129558</v>
      </c>
      <c r="X65" s="1">
        <v>107.208</v>
      </c>
      <c r="Y65" s="1">
        <v>131.41159999999999</v>
      </c>
      <c r="Z65" s="1">
        <v>95.568600000000018</v>
      </c>
      <c r="AA65" s="1">
        <v>131.2552</v>
      </c>
      <c r="AB65" s="1">
        <v>137.6628</v>
      </c>
      <c r="AC65" s="1">
        <v>107.2636</v>
      </c>
      <c r="AD65" s="1">
        <v>105.3086</v>
      </c>
      <c r="AE65" s="1">
        <v>103.2814</v>
      </c>
      <c r="AF65" s="1">
        <v>81.070999999999984</v>
      </c>
      <c r="AG65" s="1">
        <v>98.861400000000032</v>
      </c>
      <c r="AH65" s="1"/>
      <c r="AI65" s="1">
        <f>G65*S65</f>
        <v>422.58760000000024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42</v>
      </c>
      <c r="C66" s="1">
        <v>69</v>
      </c>
      <c r="D66" s="1">
        <v>50</v>
      </c>
      <c r="E66" s="1">
        <v>83</v>
      </c>
      <c r="F66" s="1">
        <v>34</v>
      </c>
      <c r="G66" s="8">
        <v>0.1</v>
      </c>
      <c r="H66" s="1">
        <v>60</v>
      </c>
      <c r="I66" s="1" t="s">
        <v>43</v>
      </c>
      <c r="J66" s="1"/>
      <c r="K66" s="1">
        <v>35</v>
      </c>
      <c r="L66" s="1">
        <f t="shared" si="12"/>
        <v>48</v>
      </c>
      <c r="M66" s="1">
        <f t="shared" ref="M66:M112" si="14">E66-N66</f>
        <v>33</v>
      </c>
      <c r="N66" s="1">
        <v>50</v>
      </c>
      <c r="O66" s="1"/>
      <c r="P66" s="1">
        <v>13</v>
      </c>
      <c r="Q66" s="1"/>
      <c r="R66" s="1">
        <f t="shared" ref="R66:R112" si="15">M66/5</f>
        <v>6.6</v>
      </c>
      <c r="S66" s="5">
        <f t="shared" si="13"/>
        <v>45.399999999999991</v>
      </c>
      <c r="T66" s="5"/>
      <c r="U66" s="1"/>
      <c r="V66" s="1">
        <f t="shared" ref="V66:V112" si="16">(F66+O66+P66+Q66+S66)/R66</f>
        <v>14</v>
      </c>
      <c r="W66" s="1">
        <f t="shared" ref="W66:W112" si="17">(F66+O66+P66+Q66)/R66</f>
        <v>7.121212121212122</v>
      </c>
      <c r="X66" s="1">
        <v>6</v>
      </c>
      <c r="Y66" s="1">
        <v>4.8</v>
      </c>
      <c r="Z66" s="1">
        <v>0</v>
      </c>
      <c r="AA66" s="1">
        <v>1.6</v>
      </c>
      <c r="AB66" s="1">
        <v>0.8</v>
      </c>
      <c r="AC66" s="1">
        <v>4.8</v>
      </c>
      <c r="AD66" s="1">
        <v>-0.2</v>
      </c>
      <c r="AE66" s="1">
        <v>4.2</v>
      </c>
      <c r="AF66" s="1">
        <v>1.2</v>
      </c>
      <c r="AG66" s="1">
        <v>2.2000000000000002</v>
      </c>
      <c r="AH66" s="23" t="s">
        <v>166</v>
      </c>
      <c r="AI66" s="1">
        <f>G66*S66</f>
        <v>4.5399999999999991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38</v>
      </c>
      <c r="C67" s="1"/>
      <c r="D67" s="1">
        <v>132.88999999999999</v>
      </c>
      <c r="E67" s="1">
        <v>21.105</v>
      </c>
      <c r="F67" s="1">
        <v>104.22499999999999</v>
      </c>
      <c r="G67" s="8">
        <v>1</v>
      </c>
      <c r="H67" s="1">
        <v>60</v>
      </c>
      <c r="I67" s="1" t="s">
        <v>43</v>
      </c>
      <c r="J67" s="1"/>
      <c r="K67" s="1">
        <v>24.2</v>
      </c>
      <c r="L67" s="1">
        <f t="shared" si="12"/>
        <v>-3.0949999999999989</v>
      </c>
      <c r="M67" s="1">
        <f t="shared" si="14"/>
        <v>21.105</v>
      </c>
      <c r="N67" s="1"/>
      <c r="O67" s="1"/>
      <c r="P67" s="1">
        <v>100</v>
      </c>
      <c r="Q67" s="1"/>
      <c r="R67" s="1">
        <f t="shared" si="15"/>
        <v>4.2210000000000001</v>
      </c>
      <c r="S67" s="5"/>
      <c r="T67" s="5"/>
      <c r="U67" s="1"/>
      <c r="V67" s="1">
        <f t="shared" si="16"/>
        <v>48.383084577114424</v>
      </c>
      <c r="W67" s="1">
        <f t="shared" si="17"/>
        <v>48.383084577114424</v>
      </c>
      <c r="X67" s="1">
        <v>14.983000000000001</v>
      </c>
      <c r="Y67" s="1">
        <v>12.590999999999999</v>
      </c>
      <c r="Z67" s="1">
        <v>10.573</v>
      </c>
      <c r="AA67" s="1">
        <v>9.6432000000000002</v>
      </c>
      <c r="AB67" s="1">
        <v>12.005000000000001</v>
      </c>
      <c r="AC67" s="1">
        <v>13.331</v>
      </c>
      <c r="AD67" s="1">
        <v>10.641999999999999</v>
      </c>
      <c r="AE67" s="1">
        <v>12.486000000000001</v>
      </c>
      <c r="AF67" s="1">
        <v>9.9540000000000006</v>
      </c>
      <c r="AG67" s="1">
        <v>14.51</v>
      </c>
      <c r="AH67" s="1" t="s">
        <v>44</v>
      </c>
      <c r="AI67" s="1">
        <f>G67*S67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110</v>
      </c>
      <c r="B68" s="1" t="s">
        <v>38</v>
      </c>
      <c r="C68" s="1"/>
      <c r="D68" s="1"/>
      <c r="E68" s="1"/>
      <c r="F68" s="1"/>
      <c r="G68" s="8">
        <v>1</v>
      </c>
      <c r="H68" s="1">
        <v>90</v>
      </c>
      <c r="I68" s="11" t="s">
        <v>111</v>
      </c>
      <c r="J68" s="1"/>
      <c r="K68" s="1"/>
      <c r="L68" s="1">
        <f t="shared" si="12"/>
        <v>0</v>
      </c>
      <c r="M68" s="1">
        <f t="shared" si="14"/>
        <v>0</v>
      </c>
      <c r="N68" s="1"/>
      <c r="O68" s="1"/>
      <c r="P68" s="1">
        <v>0</v>
      </c>
      <c r="Q68" s="1"/>
      <c r="R68" s="1">
        <f t="shared" si="15"/>
        <v>0</v>
      </c>
      <c r="S68" s="5">
        <f t="shared" si="13"/>
        <v>0</v>
      </c>
      <c r="T68" s="5"/>
      <c r="U68" s="1"/>
      <c r="V68" s="1" t="e">
        <f t="shared" si="16"/>
        <v>#DIV/0!</v>
      </c>
      <c r="W68" s="1" t="e">
        <f t="shared" si="17"/>
        <v>#DIV/0!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4</v>
      </c>
      <c r="AE68" s="1">
        <v>0</v>
      </c>
      <c r="AF68" s="1">
        <v>0</v>
      </c>
      <c r="AG68" s="1">
        <v>0</v>
      </c>
      <c r="AH68" s="1"/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112</v>
      </c>
      <c r="B69" s="10" t="s">
        <v>42</v>
      </c>
      <c r="C69" s="10"/>
      <c r="D69" s="10"/>
      <c r="E69" s="10"/>
      <c r="F69" s="10"/>
      <c r="G69" s="18">
        <v>0.4</v>
      </c>
      <c r="H69" s="10">
        <v>30</v>
      </c>
      <c r="I69" s="10" t="s">
        <v>43</v>
      </c>
      <c r="J69" s="10"/>
      <c r="K69" s="10"/>
      <c r="L69" s="10">
        <f t="shared" si="12"/>
        <v>0</v>
      </c>
      <c r="M69" s="10">
        <f t="shared" si="14"/>
        <v>0</v>
      </c>
      <c r="N69" s="10"/>
      <c r="O69" s="10"/>
      <c r="P69" s="10">
        <v>16</v>
      </c>
      <c r="Q69" s="10"/>
      <c r="R69" s="10">
        <f t="shared" si="15"/>
        <v>0</v>
      </c>
      <c r="S69" s="5"/>
      <c r="T69" s="19"/>
      <c r="U69" s="10"/>
      <c r="V69" s="10" t="e">
        <f t="shared" si="16"/>
        <v>#DIV/0!</v>
      </c>
      <c r="W69" s="10" t="e">
        <f t="shared" si="17"/>
        <v>#DIV/0!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 t="s">
        <v>113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42</v>
      </c>
      <c r="C70" s="1">
        <v>3</v>
      </c>
      <c r="D70" s="1"/>
      <c r="E70" s="21">
        <f>-2+E110</f>
        <v>260</v>
      </c>
      <c r="F70" s="1"/>
      <c r="G70" s="8">
        <v>0.33</v>
      </c>
      <c r="H70" s="1" t="e">
        <v>#N/A</v>
      </c>
      <c r="I70" s="1" t="s">
        <v>43</v>
      </c>
      <c r="J70" s="1"/>
      <c r="K70" s="1"/>
      <c r="L70" s="1">
        <f t="shared" si="12"/>
        <v>260</v>
      </c>
      <c r="M70" s="1">
        <f t="shared" si="14"/>
        <v>80</v>
      </c>
      <c r="N70" s="21">
        <f>N110</f>
        <v>180</v>
      </c>
      <c r="O70" s="1"/>
      <c r="P70" s="1">
        <v>0</v>
      </c>
      <c r="Q70" s="1"/>
      <c r="R70" s="1">
        <f t="shared" si="15"/>
        <v>16</v>
      </c>
      <c r="S70" s="5">
        <f>9*R70-Q70-P70-O70-F70</f>
        <v>144</v>
      </c>
      <c r="T70" s="5"/>
      <c r="U70" s="1"/>
      <c r="V70" s="1">
        <f t="shared" si="16"/>
        <v>9</v>
      </c>
      <c r="W70" s="1">
        <f t="shared" si="17"/>
        <v>0</v>
      </c>
      <c r="X70" s="1">
        <v>1</v>
      </c>
      <c r="Y70" s="1">
        <v>-1.4</v>
      </c>
      <c r="Z70" s="1">
        <v>11.8</v>
      </c>
      <c r="AA70" s="1">
        <v>3</v>
      </c>
      <c r="AB70" s="1">
        <v>6</v>
      </c>
      <c r="AC70" s="1">
        <v>7.8</v>
      </c>
      <c r="AD70" s="1">
        <v>5.8</v>
      </c>
      <c r="AE70" s="1">
        <v>7.4</v>
      </c>
      <c r="AF70" s="1">
        <v>0</v>
      </c>
      <c r="AG70" s="1">
        <v>8.6</v>
      </c>
      <c r="AH70" s="1" t="s">
        <v>115</v>
      </c>
      <c r="AI70" s="1">
        <f>G70*S70</f>
        <v>47.52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116</v>
      </c>
      <c r="B71" s="15" t="s">
        <v>42</v>
      </c>
      <c r="C71" s="15"/>
      <c r="D71" s="15">
        <v>160</v>
      </c>
      <c r="E71" s="15">
        <v>160</v>
      </c>
      <c r="F71" s="15"/>
      <c r="G71" s="16">
        <v>0</v>
      </c>
      <c r="H71" s="15" t="e">
        <v>#N/A</v>
      </c>
      <c r="I71" s="15" t="s">
        <v>39</v>
      </c>
      <c r="J71" s="15"/>
      <c r="K71" s="15"/>
      <c r="L71" s="15">
        <f t="shared" si="12"/>
        <v>160</v>
      </c>
      <c r="M71" s="15">
        <f t="shared" si="14"/>
        <v>0</v>
      </c>
      <c r="N71" s="15">
        <v>160</v>
      </c>
      <c r="O71" s="15"/>
      <c r="P71" s="15">
        <v>0</v>
      </c>
      <c r="Q71" s="15"/>
      <c r="R71" s="15">
        <f t="shared" si="15"/>
        <v>0</v>
      </c>
      <c r="S71" s="17"/>
      <c r="T71" s="17"/>
      <c r="U71" s="15"/>
      <c r="V71" s="15" t="e">
        <f t="shared" si="16"/>
        <v>#DIV/0!</v>
      </c>
      <c r="W71" s="15" t="e">
        <f t="shared" si="17"/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/>
      <c r="AI71" s="1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117</v>
      </c>
      <c r="B72" s="15" t="s">
        <v>42</v>
      </c>
      <c r="C72" s="15"/>
      <c r="D72" s="15">
        <v>80</v>
      </c>
      <c r="E72" s="15">
        <v>80</v>
      </c>
      <c r="F72" s="15"/>
      <c r="G72" s="16">
        <v>0</v>
      </c>
      <c r="H72" s="15" t="e">
        <v>#N/A</v>
      </c>
      <c r="I72" s="15" t="s">
        <v>39</v>
      </c>
      <c r="J72" s="15"/>
      <c r="K72" s="15"/>
      <c r="L72" s="15">
        <f t="shared" si="12"/>
        <v>80</v>
      </c>
      <c r="M72" s="15">
        <f t="shared" si="14"/>
        <v>0</v>
      </c>
      <c r="N72" s="15">
        <v>80</v>
      </c>
      <c r="O72" s="15"/>
      <c r="P72" s="15"/>
      <c r="Q72" s="15"/>
      <c r="R72" s="15">
        <f t="shared" si="15"/>
        <v>0</v>
      </c>
      <c r="S72" s="17"/>
      <c r="T72" s="17"/>
      <c r="U72" s="15"/>
      <c r="V72" s="15" t="e">
        <f t="shared" si="16"/>
        <v>#DIV/0!</v>
      </c>
      <c r="W72" s="15" t="e">
        <f t="shared" si="1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38</v>
      </c>
      <c r="C73" s="1">
        <v>56.573</v>
      </c>
      <c r="D73" s="1">
        <v>289.56400000000002</v>
      </c>
      <c r="E73" s="1">
        <v>163.191</v>
      </c>
      <c r="F73" s="1">
        <v>60.956000000000003</v>
      </c>
      <c r="G73" s="8">
        <v>1</v>
      </c>
      <c r="H73" s="1">
        <v>45</v>
      </c>
      <c r="I73" s="1" t="s">
        <v>43</v>
      </c>
      <c r="J73" s="1"/>
      <c r="K73" s="1">
        <v>155</v>
      </c>
      <c r="L73" s="1">
        <f t="shared" si="12"/>
        <v>8.1910000000000025</v>
      </c>
      <c r="M73" s="1">
        <f t="shared" si="14"/>
        <v>163.191</v>
      </c>
      <c r="N73" s="1"/>
      <c r="O73" s="1">
        <v>100</v>
      </c>
      <c r="P73" s="1">
        <v>120</v>
      </c>
      <c r="Q73" s="1">
        <v>120</v>
      </c>
      <c r="R73" s="1">
        <f t="shared" si="15"/>
        <v>32.638199999999998</v>
      </c>
      <c r="S73" s="5">
        <f t="shared" ref="S73:S85" si="18">14*R73-Q73-P73-O73-F73</f>
        <v>55.978799999999993</v>
      </c>
      <c r="T73" s="5"/>
      <c r="U73" s="1"/>
      <c r="V73" s="1">
        <f t="shared" si="16"/>
        <v>14</v>
      </c>
      <c r="W73" s="1">
        <f t="shared" si="17"/>
        <v>12.284868650844716</v>
      </c>
      <c r="X73" s="1">
        <v>38.726199999999999</v>
      </c>
      <c r="Y73" s="1">
        <v>34.983800000000002</v>
      </c>
      <c r="Z73" s="1">
        <v>0.34139999999999998</v>
      </c>
      <c r="AA73" s="1">
        <v>29.696999999999999</v>
      </c>
      <c r="AB73" s="1">
        <v>27.383400000000002</v>
      </c>
      <c r="AC73" s="1">
        <v>13.523199999999999</v>
      </c>
      <c r="AD73" s="1">
        <v>25.055800000000001</v>
      </c>
      <c r="AE73" s="1">
        <v>23.590800000000002</v>
      </c>
      <c r="AF73" s="1">
        <v>17.941800000000001</v>
      </c>
      <c r="AG73" s="1">
        <v>22.129000000000001</v>
      </c>
      <c r="AH73" s="1"/>
      <c r="AI73" s="1">
        <f>G73*S73</f>
        <v>55.978799999999993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91</v>
      </c>
      <c r="B74" s="1" t="s">
        <v>42</v>
      </c>
      <c r="C74" s="1">
        <v>14</v>
      </c>
      <c r="D74" s="1">
        <v>1852</v>
      </c>
      <c r="E74" s="21">
        <f>735+E111</f>
        <v>751</v>
      </c>
      <c r="F74" s="21">
        <f>441+F111</f>
        <v>449</v>
      </c>
      <c r="G74" s="8">
        <v>0.41</v>
      </c>
      <c r="H74" s="1">
        <v>50</v>
      </c>
      <c r="I74" s="1" t="s">
        <v>43</v>
      </c>
      <c r="J74" s="1"/>
      <c r="K74" s="1">
        <v>525</v>
      </c>
      <c r="L74" s="1">
        <f t="shared" si="12"/>
        <v>226</v>
      </c>
      <c r="M74" s="1">
        <f t="shared" si="14"/>
        <v>501</v>
      </c>
      <c r="N74" s="1">
        <v>250</v>
      </c>
      <c r="O74" s="1">
        <v>270</v>
      </c>
      <c r="P74" s="1">
        <v>90</v>
      </c>
      <c r="Q74" s="1">
        <v>120</v>
      </c>
      <c r="R74" s="1">
        <f t="shared" si="15"/>
        <v>100.2</v>
      </c>
      <c r="S74" s="5">
        <f t="shared" si="18"/>
        <v>473.79999999999995</v>
      </c>
      <c r="T74" s="5"/>
      <c r="U74" s="1"/>
      <c r="V74" s="1">
        <f t="shared" si="16"/>
        <v>14</v>
      </c>
      <c r="W74" s="1">
        <f t="shared" si="17"/>
        <v>9.2714570858283434</v>
      </c>
      <c r="X74" s="1">
        <v>102.6</v>
      </c>
      <c r="Y74" s="1">
        <v>142.19999999999999</v>
      </c>
      <c r="Z74" s="1">
        <v>2.2000000000000002</v>
      </c>
      <c r="AA74" s="1">
        <v>96</v>
      </c>
      <c r="AB74" s="1">
        <v>114.4</v>
      </c>
      <c r="AC74" s="1">
        <v>50.8</v>
      </c>
      <c r="AD74" s="1">
        <v>67.400000000000006</v>
      </c>
      <c r="AE74" s="1">
        <v>106.2</v>
      </c>
      <c r="AF74" s="1">
        <v>62.8</v>
      </c>
      <c r="AG74" s="1">
        <v>78.8</v>
      </c>
      <c r="AH74" s="1"/>
      <c r="AI74" s="1">
        <f>G74*S74</f>
        <v>194.25799999999998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38</v>
      </c>
      <c r="C75" s="1">
        <v>715.798</v>
      </c>
      <c r="D75" s="1">
        <v>340.14</v>
      </c>
      <c r="E75" s="21">
        <f>338.058+E112</f>
        <v>372.28499999999997</v>
      </c>
      <c r="F75" s="21">
        <f>279.252+F112</f>
        <v>280.07800000000003</v>
      </c>
      <c r="G75" s="8">
        <v>1</v>
      </c>
      <c r="H75" s="1">
        <v>50</v>
      </c>
      <c r="I75" s="1" t="s">
        <v>43</v>
      </c>
      <c r="J75" s="1"/>
      <c r="K75" s="1">
        <v>311.5</v>
      </c>
      <c r="L75" s="1">
        <f t="shared" si="12"/>
        <v>60.784999999999968</v>
      </c>
      <c r="M75" s="1">
        <f t="shared" si="14"/>
        <v>372.28499999999997</v>
      </c>
      <c r="N75" s="1"/>
      <c r="O75" s="1"/>
      <c r="P75" s="1">
        <v>100</v>
      </c>
      <c r="Q75" s="1">
        <v>130</v>
      </c>
      <c r="R75" s="1">
        <f t="shared" si="15"/>
        <v>74.456999999999994</v>
      </c>
      <c r="S75" s="5">
        <f t="shared" si="18"/>
        <v>532.31999999999994</v>
      </c>
      <c r="T75" s="5"/>
      <c r="U75" s="1"/>
      <c r="V75" s="1">
        <f t="shared" si="16"/>
        <v>14</v>
      </c>
      <c r="W75" s="1">
        <f t="shared" si="17"/>
        <v>6.8506386236351196</v>
      </c>
      <c r="X75" s="1">
        <v>63.508799999999987</v>
      </c>
      <c r="Y75" s="1">
        <v>36.018599999999999</v>
      </c>
      <c r="Z75" s="1">
        <v>69.262800000000013</v>
      </c>
      <c r="AA75" s="1">
        <v>81.545000000000002</v>
      </c>
      <c r="AB75" s="1">
        <v>50.565399999999997</v>
      </c>
      <c r="AC75" s="1">
        <v>68.264600000000002</v>
      </c>
      <c r="AD75" s="1">
        <v>55.033400000000007</v>
      </c>
      <c r="AE75" s="1">
        <v>47.334400000000002</v>
      </c>
      <c r="AF75" s="1">
        <v>39.1096</v>
      </c>
      <c r="AG75" s="1">
        <v>53.171799999999983</v>
      </c>
      <c r="AH75" s="1"/>
      <c r="AI75" s="1">
        <f>G75*S75</f>
        <v>532.31999999999994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42</v>
      </c>
      <c r="C76" s="1">
        <v>148</v>
      </c>
      <c r="D76" s="1">
        <v>163</v>
      </c>
      <c r="E76" s="1">
        <v>101</v>
      </c>
      <c r="F76" s="1">
        <v>142</v>
      </c>
      <c r="G76" s="8">
        <v>0.35</v>
      </c>
      <c r="H76" s="1">
        <v>50</v>
      </c>
      <c r="I76" s="1" t="s">
        <v>43</v>
      </c>
      <c r="J76" s="1"/>
      <c r="K76" s="1">
        <v>102</v>
      </c>
      <c r="L76" s="1">
        <f t="shared" si="12"/>
        <v>-1</v>
      </c>
      <c r="M76" s="1">
        <f t="shared" si="14"/>
        <v>101</v>
      </c>
      <c r="N76" s="1"/>
      <c r="O76" s="1"/>
      <c r="P76" s="1">
        <v>50</v>
      </c>
      <c r="Q76" s="1"/>
      <c r="R76" s="1">
        <f t="shared" si="15"/>
        <v>20.2</v>
      </c>
      <c r="S76" s="5">
        <f t="shared" si="18"/>
        <v>90.800000000000011</v>
      </c>
      <c r="T76" s="5"/>
      <c r="U76" s="1"/>
      <c r="V76" s="1">
        <f t="shared" si="16"/>
        <v>14.000000000000002</v>
      </c>
      <c r="W76" s="1">
        <f t="shared" si="17"/>
        <v>9.5049504950495045</v>
      </c>
      <c r="X76" s="1">
        <v>18.600000000000001</v>
      </c>
      <c r="Y76" s="1">
        <v>22.8</v>
      </c>
      <c r="Z76" s="1">
        <v>24.6</v>
      </c>
      <c r="AA76" s="1">
        <v>27.6</v>
      </c>
      <c r="AB76" s="1">
        <v>39</v>
      </c>
      <c r="AC76" s="1">
        <v>32.6</v>
      </c>
      <c r="AD76" s="1">
        <v>20.2</v>
      </c>
      <c r="AE76" s="1">
        <v>29</v>
      </c>
      <c r="AF76" s="1">
        <v>32</v>
      </c>
      <c r="AG76" s="1">
        <v>32.6</v>
      </c>
      <c r="AH76" s="1" t="s">
        <v>44</v>
      </c>
      <c r="AI76" s="1">
        <f>G76*S76</f>
        <v>31.78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38</v>
      </c>
      <c r="C77" s="1">
        <v>206.53399999999999</v>
      </c>
      <c r="D77" s="1">
        <v>7.3019999999999996</v>
      </c>
      <c r="E77" s="1">
        <v>94.260999999999996</v>
      </c>
      <c r="F77" s="1">
        <v>94.477999999999994</v>
      </c>
      <c r="G77" s="8">
        <v>1</v>
      </c>
      <c r="H77" s="1">
        <v>50</v>
      </c>
      <c r="I77" s="1" t="s">
        <v>43</v>
      </c>
      <c r="J77" s="1"/>
      <c r="K77" s="1">
        <v>92</v>
      </c>
      <c r="L77" s="1">
        <f t="shared" si="12"/>
        <v>2.2609999999999957</v>
      </c>
      <c r="M77" s="1">
        <f t="shared" si="14"/>
        <v>94.260999999999996</v>
      </c>
      <c r="N77" s="1"/>
      <c r="O77" s="1"/>
      <c r="P77" s="1">
        <v>40</v>
      </c>
      <c r="Q77" s="1">
        <v>40</v>
      </c>
      <c r="R77" s="1">
        <f t="shared" si="15"/>
        <v>18.8522</v>
      </c>
      <c r="S77" s="5">
        <f t="shared" si="18"/>
        <v>89.452799999999982</v>
      </c>
      <c r="T77" s="5"/>
      <c r="U77" s="1"/>
      <c r="V77" s="1">
        <f t="shared" si="16"/>
        <v>13.999999999999998</v>
      </c>
      <c r="W77" s="1">
        <f t="shared" si="17"/>
        <v>9.2550471563000603</v>
      </c>
      <c r="X77" s="1">
        <v>18.167200000000001</v>
      </c>
      <c r="Y77" s="1">
        <v>18.421800000000001</v>
      </c>
      <c r="Z77" s="1">
        <v>25.818999999999999</v>
      </c>
      <c r="AA77" s="1">
        <v>12.0862</v>
      </c>
      <c r="AB77" s="1">
        <v>26.2012</v>
      </c>
      <c r="AC77" s="1">
        <v>19.880400000000002</v>
      </c>
      <c r="AD77" s="1">
        <v>10.289</v>
      </c>
      <c r="AE77" s="1">
        <v>20.337</v>
      </c>
      <c r="AF77" s="1">
        <v>22.065999999999999</v>
      </c>
      <c r="AG77" s="1">
        <v>24.893000000000001</v>
      </c>
      <c r="AH77" s="1"/>
      <c r="AI77" s="1">
        <f>G77*S77</f>
        <v>89.452799999999982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42</v>
      </c>
      <c r="C78" s="1">
        <v>993</v>
      </c>
      <c r="D78" s="1">
        <v>512</v>
      </c>
      <c r="E78" s="1">
        <v>616</v>
      </c>
      <c r="F78" s="1">
        <v>480</v>
      </c>
      <c r="G78" s="8">
        <v>0.4</v>
      </c>
      <c r="H78" s="1">
        <v>50</v>
      </c>
      <c r="I78" s="1" t="s">
        <v>43</v>
      </c>
      <c r="J78" s="1"/>
      <c r="K78" s="1">
        <v>434</v>
      </c>
      <c r="L78" s="1">
        <f t="shared" si="12"/>
        <v>182</v>
      </c>
      <c r="M78" s="1">
        <f t="shared" si="14"/>
        <v>436</v>
      </c>
      <c r="N78" s="1">
        <v>180</v>
      </c>
      <c r="O78" s="1"/>
      <c r="P78" s="1">
        <v>0</v>
      </c>
      <c r="Q78" s="1"/>
      <c r="R78" s="1">
        <f t="shared" si="15"/>
        <v>87.2</v>
      </c>
      <c r="S78" s="5">
        <f t="shared" si="18"/>
        <v>740.8</v>
      </c>
      <c r="T78" s="5"/>
      <c r="U78" s="1"/>
      <c r="V78" s="1">
        <f t="shared" si="16"/>
        <v>13.999999999999998</v>
      </c>
      <c r="W78" s="1">
        <f t="shared" si="17"/>
        <v>5.5045871559633026</v>
      </c>
      <c r="X78" s="1">
        <v>25.2</v>
      </c>
      <c r="Y78" s="1">
        <v>16</v>
      </c>
      <c r="Z78" s="1">
        <v>96.4</v>
      </c>
      <c r="AA78" s="1">
        <v>51</v>
      </c>
      <c r="AB78" s="1">
        <v>68.599999999999994</v>
      </c>
      <c r="AC78" s="1">
        <v>62.2</v>
      </c>
      <c r="AD78" s="1">
        <v>52.2</v>
      </c>
      <c r="AE78" s="1">
        <v>60.6</v>
      </c>
      <c r="AF78" s="1">
        <v>49.4</v>
      </c>
      <c r="AG78" s="1">
        <v>47.8</v>
      </c>
      <c r="AH78" s="1"/>
      <c r="AI78" s="1">
        <f>G78*S78</f>
        <v>296.32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42</v>
      </c>
      <c r="C79" s="1">
        <v>22</v>
      </c>
      <c r="D79" s="1">
        <v>1345</v>
      </c>
      <c r="E79" s="1">
        <v>424</v>
      </c>
      <c r="F79" s="1">
        <v>350</v>
      </c>
      <c r="G79" s="8">
        <v>0.41</v>
      </c>
      <c r="H79" s="1">
        <v>50</v>
      </c>
      <c r="I79" s="1" t="s">
        <v>43</v>
      </c>
      <c r="J79" s="1"/>
      <c r="K79" s="1">
        <v>419</v>
      </c>
      <c r="L79" s="1">
        <f t="shared" si="12"/>
        <v>5</v>
      </c>
      <c r="M79" s="1">
        <f t="shared" si="14"/>
        <v>424</v>
      </c>
      <c r="N79" s="1"/>
      <c r="O79" s="1">
        <v>300</v>
      </c>
      <c r="P79" s="1">
        <v>250</v>
      </c>
      <c r="Q79" s="1">
        <v>250</v>
      </c>
      <c r="R79" s="1">
        <f t="shared" si="15"/>
        <v>84.8</v>
      </c>
      <c r="S79" s="5">
        <f t="shared" si="18"/>
        <v>37.200000000000045</v>
      </c>
      <c r="T79" s="5"/>
      <c r="U79" s="1"/>
      <c r="V79" s="1">
        <f t="shared" si="16"/>
        <v>14.000000000000002</v>
      </c>
      <c r="W79" s="1">
        <f t="shared" si="17"/>
        <v>13.561320754716981</v>
      </c>
      <c r="X79" s="1">
        <v>105.6</v>
      </c>
      <c r="Y79" s="1">
        <v>121.8</v>
      </c>
      <c r="Z79" s="1">
        <v>13</v>
      </c>
      <c r="AA79" s="1">
        <v>93</v>
      </c>
      <c r="AB79" s="1">
        <v>115.4</v>
      </c>
      <c r="AC79" s="1">
        <v>51.8</v>
      </c>
      <c r="AD79" s="1">
        <v>82.6</v>
      </c>
      <c r="AE79" s="1">
        <v>81.8</v>
      </c>
      <c r="AF79" s="1">
        <v>57.8</v>
      </c>
      <c r="AG79" s="1">
        <v>60.4</v>
      </c>
      <c r="AH79" s="1"/>
      <c r="AI79" s="1">
        <f>G79*S79</f>
        <v>15.252000000000018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38</v>
      </c>
      <c r="C80" s="1">
        <v>415.541</v>
      </c>
      <c r="D80" s="1">
        <v>1115.2719999999999</v>
      </c>
      <c r="E80" s="1">
        <v>901.44</v>
      </c>
      <c r="F80" s="1">
        <v>330.57600000000002</v>
      </c>
      <c r="G80" s="8">
        <v>1</v>
      </c>
      <c r="H80" s="1">
        <v>50</v>
      </c>
      <c r="I80" s="1" t="s">
        <v>43</v>
      </c>
      <c r="J80" s="1"/>
      <c r="K80" s="1">
        <v>307</v>
      </c>
      <c r="L80" s="1">
        <f t="shared" si="12"/>
        <v>594.44000000000005</v>
      </c>
      <c r="M80" s="1">
        <f t="shared" si="14"/>
        <v>330.66800000000001</v>
      </c>
      <c r="N80" s="1">
        <v>570.77200000000005</v>
      </c>
      <c r="O80" s="1">
        <v>100</v>
      </c>
      <c r="P80" s="1">
        <v>80</v>
      </c>
      <c r="Q80" s="1"/>
      <c r="R80" s="1">
        <f t="shared" si="15"/>
        <v>66.133600000000001</v>
      </c>
      <c r="S80" s="5">
        <f t="shared" si="18"/>
        <v>415.2944</v>
      </c>
      <c r="T80" s="5"/>
      <c r="U80" s="1"/>
      <c r="V80" s="1">
        <f t="shared" si="16"/>
        <v>14</v>
      </c>
      <c r="W80" s="1">
        <f t="shared" si="17"/>
        <v>7.7203720952738095</v>
      </c>
      <c r="X80" s="1">
        <v>56.564799999999991</v>
      </c>
      <c r="Y80" s="1">
        <v>70.238599999999991</v>
      </c>
      <c r="Z80" s="1">
        <v>63.275000000000013</v>
      </c>
      <c r="AA80" s="1">
        <v>65.872399999999999</v>
      </c>
      <c r="AB80" s="1">
        <v>32.317800000000013</v>
      </c>
      <c r="AC80" s="1">
        <v>68.916800000000009</v>
      </c>
      <c r="AD80" s="1">
        <v>51.222999999999999</v>
      </c>
      <c r="AE80" s="1">
        <v>42.563000000000009</v>
      </c>
      <c r="AF80" s="1">
        <v>19.8508</v>
      </c>
      <c r="AG80" s="1">
        <v>45.896000000000001</v>
      </c>
      <c r="AH80" s="1"/>
      <c r="AI80" s="1">
        <f>G80*S80</f>
        <v>415.2944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42</v>
      </c>
      <c r="C81" s="1"/>
      <c r="D81" s="1">
        <v>436</v>
      </c>
      <c r="E81" s="1">
        <v>165</v>
      </c>
      <c r="F81" s="1">
        <v>146</v>
      </c>
      <c r="G81" s="8">
        <v>0.3</v>
      </c>
      <c r="H81" s="1">
        <v>50</v>
      </c>
      <c r="I81" s="1" t="s">
        <v>43</v>
      </c>
      <c r="J81" s="1"/>
      <c r="K81" s="1">
        <v>51</v>
      </c>
      <c r="L81" s="1">
        <f t="shared" si="12"/>
        <v>114</v>
      </c>
      <c r="M81" s="1">
        <f t="shared" si="14"/>
        <v>45</v>
      </c>
      <c r="N81" s="1">
        <v>120</v>
      </c>
      <c r="O81" s="1"/>
      <c r="P81" s="1">
        <v>30</v>
      </c>
      <c r="Q81" s="1"/>
      <c r="R81" s="1">
        <f t="shared" si="15"/>
        <v>9</v>
      </c>
      <c r="S81" s="5"/>
      <c r="T81" s="5"/>
      <c r="U81" s="1"/>
      <c r="V81" s="1">
        <f t="shared" si="16"/>
        <v>19.555555555555557</v>
      </c>
      <c r="W81" s="1">
        <f t="shared" si="17"/>
        <v>19.555555555555557</v>
      </c>
      <c r="X81" s="1">
        <v>-1</v>
      </c>
      <c r="Y81" s="1">
        <v>22.6</v>
      </c>
      <c r="Z81" s="1">
        <v>-0.8</v>
      </c>
      <c r="AA81" s="1">
        <v>9.6</v>
      </c>
      <c r="AB81" s="1">
        <v>16</v>
      </c>
      <c r="AC81" s="1">
        <v>9.8000000000000007</v>
      </c>
      <c r="AD81" s="1">
        <v>8.8000000000000007</v>
      </c>
      <c r="AE81" s="1">
        <v>20</v>
      </c>
      <c r="AF81" s="1">
        <v>0.4</v>
      </c>
      <c r="AG81" s="1">
        <v>3.8</v>
      </c>
      <c r="AH81" s="1"/>
      <c r="AI81" s="1">
        <f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42</v>
      </c>
      <c r="C82" s="1">
        <v>62</v>
      </c>
      <c r="D82" s="1">
        <v>646</v>
      </c>
      <c r="E82" s="1">
        <v>502</v>
      </c>
      <c r="F82" s="1">
        <v>111</v>
      </c>
      <c r="G82" s="8">
        <v>0.18</v>
      </c>
      <c r="H82" s="1">
        <v>50</v>
      </c>
      <c r="I82" s="1" t="s">
        <v>43</v>
      </c>
      <c r="J82" s="1"/>
      <c r="K82" s="1">
        <v>156</v>
      </c>
      <c r="L82" s="1">
        <f t="shared" si="12"/>
        <v>346</v>
      </c>
      <c r="M82" s="1">
        <f t="shared" si="14"/>
        <v>152</v>
      </c>
      <c r="N82" s="1">
        <v>350</v>
      </c>
      <c r="O82" s="1"/>
      <c r="P82" s="1">
        <v>250</v>
      </c>
      <c r="Q82" s="1"/>
      <c r="R82" s="1">
        <f t="shared" si="15"/>
        <v>30.4</v>
      </c>
      <c r="S82" s="5">
        <f t="shared" si="18"/>
        <v>64.599999999999966</v>
      </c>
      <c r="T82" s="5"/>
      <c r="U82" s="1"/>
      <c r="V82" s="1">
        <f t="shared" si="16"/>
        <v>14</v>
      </c>
      <c r="W82" s="1">
        <f t="shared" si="17"/>
        <v>11.875</v>
      </c>
      <c r="X82" s="1">
        <v>4.4000000000000004</v>
      </c>
      <c r="Y82" s="1">
        <v>22.8</v>
      </c>
      <c r="Z82" s="1">
        <v>16.600000000000001</v>
      </c>
      <c r="AA82" s="1">
        <v>8.8000000000000007</v>
      </c>
      <c r="AB82" s="1">
        <v>20</v>
      </c>
      <c r="AC82" s="1">
        <v>33.200000000000003</v>
      </c>
      <c r="AD82" s="1">
        <v>19.399999999999999</v>
      </c>
      <c r="AE82" s="1">
        <v>21</v>
      </c>
      <c r="AF82" s="1">
        <v>24.2</v>
      </c>
      <c r="AG82" s="1">
        <v>37.799999999999997</v>
      </c>
      <c r="AH82" s="1" t="s">
        <v>44</v>
      </c>
      <c r="AI82" s="1">
        <f>G82*S82</f>
        <v>11.627999999999993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38</v>
      </c>
      <c r="C83" s="1">
        <v>31.071999999999999</v>
      </c>
      <c r="D83" s="1">
        <v>60.222000000000001</v>
      </c>
      <c r="E83" s="1">
        <v>65.814999999999998</v>
      </c>
      <c r="F83" s="1">
        <v>4.165</v>
      </c>
      <c r="G83" s="8">
        <v>1</v>
      </c>
      <c r="H83" s="1">
        <v>60</v>
      </c>
      <c r="I83" s="1" t="s">
        <v>43</v>
      </c>
      <c r="J83" s="1"/>
      <c r="K83" s="1">
        <v>56.5</v>
      </c>
      <c r="L83" s="1">
        <f t="shared" si="12"/>
        <v>9.3149999999999977</v>
      </c>
      <c r="M83" s="1">
        <f t="shared" si="14"/>
        <v>65.814999999999998</v>
      </c>
      <c r="N83" s="1"/>
      <c r="O83" s="1"/>
      <c r="P83" s="1">
        <v>50</v>
      </c>
      <c r="Q83" s="1"/>
      <c r="R83" s="1">
        <f t="shared" si="15"/>
        <v>13.163</v>
      </c>
      <c r="S83" s="5">
        <f>13*R83-Q83-P83-O83-F83</f>
        <v>116.95399999999999</v>
      </c>
      <c r="T83" s="5"/>
      <c r="U83" s="1"/>
      <c r="V83" s="1">
        <f t="shared" si="16"/>
        <v>13</v>
      </c>
      <c r="W83" s="1">
        <f t="shared" si="17"/>
        <v>4.1149434019600397</v>
      </c>
      <c r="X83" s="1">
        <v>8.6191999999999993</v>
      </c>
      <c r="Y83" s="1">
        <v>7.2518000000000002</v>
      </c>
      <c r="Z83" s="1">
        <v>6.6361999999999997</v>
      </c>
      <c r="AA83" s="1">
        <v>2.1654</v>
      </c>
      <c r="AB83" s="1">
        <v>7.0743999999999998</v>
      </c>
      <c r="AC83" s="1">
        <v>5.1595999999999993</v>
      </c>
      <c r="AD83" s="1">
        <v>3.1465999999999998</v>
      </c>
      <c r="AE83" s="1">
        <v>8.017199999999999</v>
      </c>
      <c r="AF83" s="1">
        <v>-7.980000000000001E-2</v>
      </c>
      <c r="AG83" s="1">
        <v>4.7766000000000002</v>
      </c>
      <c r="AH83" s="1"/>
      <c r="AI83" s="1">
        <f>G83*S83</f>
        <v>116.95399999999999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42</v>
      </c>
      <c r="C84" s="1"/>
      <c r="D84" s="1">
        <v>120</v>
      </c>
      <c r="E84" s="1">
        <v>49</v>
      </c>
      <c r="F84" s="1">
        <v>52</v>
      </c>
      <c r="G84" s="8">
        <v>0.4</v>
      </c>
      <c r="H84" s="1">
        <v>60</v>
      </c>
      <c r="I84" s="1" t="s">
        <v>43</v>
      </c>
      <c r="J84" s="1"/>
      <c r="K84" s="1">
        <v>49</v>
      </c>
      <c r="L84" s="1">
        <f t="shared" si="12"/>
        <v>0</v>
      </c>
      <c r="M84" s="1">
        <f t="shared" si="14"/>
        <v>49</v>
      </c>
      <c r="N84" s="1"/>
      <c r="O84" s="1"/>
      <c r="P84" s="1">
        <v>0</v>
      </c>
      <c r="Q84" s="1"/>
      <c r="R84" s="1">
        <f t="shared" si="15"/>
        <v>9.8000000000000007</v>
      </c>
      <c r="S84" s="5">
        <f t="shared" si="18"/>
        <v>85.200000000000017</v>
      </c>
      <c r="T84" s="5"/>
      <c r="U84" s="1"/>
      <c r="V84" s="1">
        <f t="shared" si="16"/>
        <v>14</v>
      </c>
      <c r="W84" s="1">
        <f t="shared" si="17"/>
        <v>5.3061224489795915</v>
      </c>
      <c r="X84" s="1">
        <v>2.4</v>
      </c>
      <c r="Y84" s="1">
        <v>12.4</v>
      </c>
      <c r="Z84" s="1">
        <v>5</v>
      </c>
      <c r="AA84" s="1">
        <v>4.4000000000000004</v>
      </c>
      <c r="AB84" s="1">
        <v>9.4</v>
      </c>
      <c r="AC84" s="1">
        <v>6.2</v>
      </c>
      <c r="AD84" s="1">
        <v>1.4</v>
      </c>
      <c r="AE84" s="1">
        <v>10.199999999999999</v>
      </c>
      <c r="AF84" s="1">
        <v>3.2</v>
      </c>
      <c r="AG84" s="1">
        <v>4.8</v>
      </c>
      <c r="AH84" s="1"/>
      <c r="AI84" s="1">
        <f>G84*S84</f>
        <v>34.080000000000005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38</v>
      </c>
      <c r="C85" s="1">
        <v>1.3220000000000001</v>
      </c>
      <c r="D85" s="1">
        <v>183.35400000000001</v>
      </c>
      <c r="E85" s="1">
        <v>136.352</v>
      </c>
      <c r="F85" s="1">
        <v>40.4</v>
      </c>
      <c r="G85" s="8">
        <v>1</v>
      </c>
      <c r="H85" s="1" t="e">
        <v>#N/A</v>
      </c>
      <c r="I85" s="1" t="s">
        <v>43</v>
      </c>
      <c r="J85" s="1"/>
      <c r="K85" s="1">
        <v>52.64</v>
      </c>
      <c r="L85" s="1">
        <f t="shared" si="12"/>
        <v>83.712000000000003</v>
      </c>
      <c r="M85" s="1">
        <f t="shared" si="14"/>
        <v>55.134</v>
      </c>
      <c r="N85" s="1">
        <v>81.218000000000004</v>
      </c>
      <c r="O85" s="1"/>
      <c r="P85" s="1">
        <v>30</v>
      </c>
      <c r="Q85" s="1"/>
      <c r="R85" s="1">
        <f t="shared" si="15"/>
        <v>11.0268</v>
      </c>
      <c r="S85" s="5">
        <f t="shared" si="18"/>
        <v>83.975200000000001</v>
      </c>
      <c r="T85" s="5"/>
      <c r="U85" s="1"/>
      <c r="V85" s="1">
        <f t="shared" si="16"/>
        <v>14.000000000000002</v>
      </c>
      <c r="W85" s="1">
        <f t="shared" si="17"/>
        <v>6.3844451699495783</v>
      </c>
      <c r="X85" s="1">
        <v>5.9360000000000017</v>
      </c>
      <c r="Y85" s="1">
        <v>9.7656000000000009</v>
      </c>
      <c r="Z85" s="1">
        <v>2.7431999999999999</v>
      </c>
      <c r="AA85" s="1">
        <v>3.7538000000000009</v>
      </c>
      <c r="AB85" s="1">
        <v>7.9573999999999998</v>
      </c>
      <c r="AC85" s="1">
        <v>4.5718000000000014</v>
      </c>
      <c r="AD85" s="1">
        <v>1.8593999999999991</v>
      </c>
      <c r="AE85" s="1">
        <v>8.3089999999999993</v>
      </c>
      <c r="AF85" s="1">
        <v>0.51999999999999891</v>
      </c>
      <c r="AG85" s="1">
        <v>4.0792000000000002</v>
      </c>
      <c r="AH85" s="1"/>
      <c r="AI85" s="1">
        <f>G85*S85</f>
        <v>83.975200000000001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130</v>
      </c>
      <c r="B86" s="15" t="s">
        <v>38</v>
      </c>
      <c r="C86" s="15"/>
      <c r="D86" s="15">
        <v>40.698</v>
      </c>
      <c r="E86" s="15">
        <v>40.698</v>
      </c>
      <c r="F86" s="15"/>
      <c r="G86" s="16">
        <v>0</v>
      </c>
      <c r="H86" s="15" t="e">
        <v>#N/A</v>
      </c>
      <c r="I86" s="15" t="s">
        <v>39</v>
      </c>
      <c r="J86" s="15"/>
      <c r="K86" s="15"/>
      <c r="L86" s="15">
        <f t="shared" si="12"/>
        <v>40.698</v>
      </c>
      <c r="M86" s="15">
        <f t="shared" si="14"/>
        <v>0</v>
      </c>
      <c r="N86" s="15">
        <v>40.698</v>
      </c>
      <c r="O86" s="15"/>
      <c r="P86" s="15">
        <v>0</v>
      </c>
      <c r="Q86" s="15"/>
      <c r="R86" s="15">
        <f t="shared" si="15"/>
        <v>0</v>
      </c>
      <c r="S86" s="17"/>
      <c r="T86" s="17"/>
      <c r="U86" s="15"/>
      <c r="V86" s="15" t="e">
        <f t="shared" si="16"/>
        <v>#DIV/0!</v>
      </c>
      <c r="W86" s="15" t="e">
        <f t="shared" si="17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1.1983999999999999</v>
      </c>
      <c r="AH86" s="15"/>
      <c r="AI86" s="15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42</v>
      </c>
      <c r="C87" s="1"/>
      <c r="D87" s="1">
        <v>21</v>
      </c>
      <c r="E87" s="1">
        <v>3</v>
      </c>
      <c r="F87" s="1">
        <v>12</v>
      </c>
      <c r="G87" s="8">
        <v>0.33</v>
      </c>
      <c r="H87" s="1" t="e">
        <v>#N/A</v>
      </c>
      <c r="I87" s="1" t="s">
        <v>43</v>
      </c>
      <c r="J87" s="1"/>
      <c r="K87" s="1">
        <v>6</v>
      </c>
      <c r="L87" s="1">
        <f t="shared" si="12"/>
        <v>-3</v>
      </c>
      <c r="M87" s="1">
        <f t="shared" si="14"/>
        <v>3</v>
      </c>
      <c r="N87" s="1"/>
      <c r="O87" s="1"/>
      <c r="P87" s="1">
        <v>8</v>
      </c>
      <c r="Q87" s="1"/>
      <c r="R87" s="1">
        <f t="shared" si="15"/>
        <v>0.6</v>
      </c>
      <c r="S87" s="5"/>
      <c r="T87" s="5"/>
      <c r="U87" s="1"/>
      <c r="V87" s="1">
        <f t="shared" si="16"/>
        <v>33.333333333333336</v>
      </c>
      <c r="W87" s="1">
        <f t="shared" si="17"/>
        <v>33.333333333333336</v>
      </c>
      <c r="X87" s="1">
        <v>1.2</v>
      </c>
      <c r="Y87" s="1">
        <v>1.6</v>
      </c>
      <c r="Z87" s="1">
        <v>-0.6</v>
      </c>
      <c r="AA87" s="1">
        <v>1.4</v>
      </c>
      <c r="AB87" s="1">
        <v>-0.2</v>
      </c>
      <c r="AC87" s="1">
        <v>0.8</v>
      </c>
      <c r="AD87" s="1">
        <v>2.2000000000000002</v>
      </c>
      <c r="AE87" s="1">
        <v>0.2</v>
      </c>
      <c r="AF87" s="1">
        <v>-1.2</v>
      </c>
      <c r="AG87" s="1">
        <v>0</v>
      </c>
      <c r="AH87" s="1"/>
      <c r="AI87" s="1">
        <f>G87*S87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38</v>
      </c>
      <c r="C88" s="1">
        <v>2.2869999999999999</v>
      </c>
      <c r="D88" s="1"/>
      <c r="E88" s="1">
        <v>-0.872</v>
      </c>
      <c r="F88" s="1">
        <v>1.7</v>
      </c>
      <c r="G88" s="8">
        <v>1</v>
      </c>
      <c r="H88" s="1" t="e">
        <v>#N/A</v>
      </c>
      <c r="I88" s="1" t="s">
        <v>43</v>
      </c>
      <c r="J88" s="1"/>
      <c r="K88" s="1"/>
      <c r="L88" s="1">
        <f t="shared" si="12"/>
        <v>-0.872</v>
      </c>
      <c r="M88" s="1">
        <f t="shared" si="14"/>
        <v>-0.872</v>
      </c>
      <c r="N88" s="1"/>
      <c r="O88" s="1"/>
      <c r="P88" s="1">
        <v>12</v>
      </c>
      <c r="Q88" s="1"/>
      <c r="R88" s="1">
        <f t="shared" si="15"/>
        <v>-0.1744</v>
      </c>
      <c r="S88" s="5"/>
      <c r="T88" s="5"/>
      <c r="U88" s="1"/>
      <c r="V88" s="1">
        <f t="shared" si="16"/>
        <v>-78.555045871559628</v>
      </c>
      <c r="W88" s="1">
        <f t="shared" si="17"/>
        <v>-78.555045871559628</v>
      </c>
      <c r="X88" s="1">
        <v>1.3426</v>
      </c>
      <c r="Y88" s="1">
        <v>0</v>
      </c>
      <c r="Z88" s="1">
        <v>1.8548</v>
      </c>
      <c r="AA88" s="1">
        <v>1.3506</v>
      </c>
      <c r="AB88" s="1">
        <v>0.50839999999999996</v>
      </c>
      <c r="AC88" s="1">
        <v>1.3688</v>
      </c>
      <c r="AD88" s="1">
        <v>0.68140000000000001</v>
      </c>
      <c r="AE88" s="1">
        <v>2.5550000000000002</v>
      </c>
      <c r="AF88" s="1">
        <v>-0.33400000000000002</v>
      </c>
      <c r="AG88" s="1">
        <v>1.7163999999999999</v>
      </c>
      <c r="AH88" s="1"/>
      <c r="AI88" s="1">
        <f>G88*S88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133</v>
      </c>
      <c r="B89" s="1" t="s">
        <v>42</v>
      </c>
      <c r="C89" s="1"/>
      <c r="D89" s="1"/>
      <c r="E89" s="1"/>
      <c r="F89" s="1"/>
      <c r="G89" s="8">
        <v>0.22</v>
      </c>
      <c r="H89" s="1" t="e">
        <v>#N/A</v>
      </c>
      <c r="I89" s="1" t="s">
        <v>43</v>
      </c>
      <c r="J89" s="1"/>
      <c r="K89" s="1"/>
      <c r="L89" s="1">
        <f t="shared" si="12"/>
        <v>0</v>
      </c>
      <c r="M89" s="1">
        <f t="shared" si="14"/>
        <v>0</v>
      </c>
      <c r="N89" s="1"/>
      <c r="O89" s="1"/>
      <c r="P89" s="1">
        <v>50</v>
      </c>
      <c r="Q89" s="1"/>
      <c r="R89" s="1">
        <f t="shared" si="15"/>
        <v>0</v>
      </c>
      <c r="S89" s="5"/>
      <c r="T89" s="5"/>
      <c r="U89" s="1"/>
      <c r="V89" s="1" t="e">
        <f t="shared" si="16"/>
        <v>#DIV/0!</v>
      </c>
      <c r="W89" s="1" t="e">
        <f t="shared" si="17"/>
        <v>#DIV/0!</v>
      </c>
      <c r="X89" s="1">
        <v>4.2</v>
      </c>
      <c r="Y89" s="1">
        <v>6.6</v>
      </c>
      <c r="Z89" s="1">
        <v>9</v>
      </c>
      <c r="AA89" s="1">
        <v>14</v>
      </c>
      <c r="AB89" s="1">
        <v>11.2</v>
      </c>
      <c r="AC89" s="1">
        <v>13.4</v>
      </c>
      <c r="AD89" s="1">
        <v>0</v>
      </c>
      <c r="AE89" s="1">
        <v>0</v>
      </c>
      <c r="AF89" s="1">
        <v>0</v>
      </c>
      <c r="AG89" s="1">
        <v>0</v>
      </c>
      <c r="AH89" s="1"/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42</v>
      </c>
      <c r="C90" s="1">
        <v>42</v>
      </c>
      <c r="D90" s="1">
        <v>74</v>
      </c>
      <c r="E90" s="1">
        <v>116</v>
      </c>
      <c r="F90" s="1"/>
      <c r="G90" s="8">
        <v>0.84</v>
      </c>
      <c r="H90" s="1">
        <v>50</v>
      </c>
      <c r="I90" s="1" t="s">
        <v>43</v>
      </c>
      <c r="J90" s="1"/>
      <c r="K90" s="1">
        <v>53</v>
      </c>
      <c r="L90" s="1">
        <f t="shared" si="12"/>
        <v>63</v>
      </c>
      <c r="M90" s="1">
        <f t="shared" si="14"/>
        <v>44</v>
      </c>
      <c r="N90" s="1">
        <v>72</v>
      </c>
      <c r="O90" s="1"/>
      <c r="P90" s="1">
        <v>70</v>
      </c>
      <c r="Q90" s="1"/>
      <c r="R90" s="1">
        <f t="shared" si="15"/>
        <v>8.8000000000000007</v>
      </c>
      <c r="S90" s="5">
        <f t="shared" ref="S87:S92" si="19">14*R90-Q90-P90-O90-F90</f>
        <v>53.200000000000017</v>
      </c>
      <c r="T90" s="5"/>
      <c r="U90" s="1"/>
      <c r="V90" s="1">
        <f t="shared" si="16"/>
        <v>14</v>
      </c>
      <c r="W90" s="1">
        <f t="shared" si="17"/>
        <v>7.9545454545454541</v>
      </c>
      <c r="X90" s="1">
        <v>6.8</v>
      </c>
      <c r="Y90" s="1">
        <v>4.8607999999999993</v>
      </c>
      <c r="Z90" s="1">
        <v>7</v>
      </c>
      <c r="AA90" s="1">
        <v>12</v>
      </c>
      <c r="AB90" s="1">
        <v>6.2</v>
      </c>
      <c r="AC90" s="1">
        <v>8.6</v>
      </c>
      <c r="AD90" s="1">
        <v>10.6</v>
      </c>
      <c r="AE90" s="1">
        <v>10</v>
      </c>
      <c r="AF90" s="1">
        <v>0</v>
      </c>
      <c r="AG90" s="1">
        <v>10.199999999999999</v>
      </c>
      <c r="AH90" s="1"/>
      <c r="AI90" s="1">
        <f>G90*S90</f>
        <v>44.688000000000009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38</v>
      </c>
      <c r="C91" s="1">
        <v>25.709</v>
      </c>
      <c r="D91" s="1"/>
      <c r="E91" s="1">
        <v>3.5449999999999999</v>
      </c>
      <c r="F91" s="1">
        <v>21.5</v>
      </c>
      <c r="G91" s="8">
        <v>1</v>
      </c>
      <c r="H91" s="1">
        <v>120</v>
      </c>
      <c r="I91" s="1" t="s">
        <v>43</v>
      </c>
      <c r="J91" s="1"/>
      <c r="K91" s="1">
        <v>3.5</v>
      </c>
      <c r="L91" s="1">
        <f t="shared" si="12"/>
        <v>4.4999999999999929E-2</v>
      </c>
      <c r="M91" s="1">
        <f t="shared" si="14"/>
        <v>3.5449999999999999</v>
      </c>
      <c r="N91" s="1"/>
      <c r="O91" s="1"/>
      <c r="P91" s="1">
        <v>20</v>
      </c>
      <c r="Q91" s="1"/>
      <c r="R91" s="1">
        <f t="shared" si="15"/>
        <v>0.70899999999999996</v>
      </c>
      <c r="S91" s="5"/>
      <c r="T91" s="5"/>
      <c r="U91" s="1"/>
      <c r="V91" s="1">
        <f t="shared" si="16"/>
        <v>58.533145275035267</v>
      </c>
      <c r="W91" s="1">
        <f t="shared" si="17"/>
        <v>58.533145275035267</v>
      </c>
      <c r="X91" s="1">
        <v>2.6494</v>
      </c>
      <c r="Y91" s="1">
        <v>0.31019999999999998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 t="s">
        <v>87</v>
      </c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42</v>
      </c>
      <c r="C92" s="1"/>
      <c r="D92" s="1">
        <v>1020</v>
      </c>
      <c r="E92" s="1">
        <v>752</v>
      </c>
      <c r="F92" s="1">
        <v>192</v>
      </c>
      <c r="G92" s="8">
        <v>0.35</v>
      </c>
      <c r="H92" s="1">
        <v>50</v>
      </c>
      <c r="I92" s="1" t="s">
        <v>43</v>
      </c>
      <c r="J92" s="1"/>
      <c r="K92" s="1">
        <v>405</v>
      </c>
      <c r="L92" s="1">
        <f t="shared" si="12"/>
        <v>347</v>
      </c>
      <c r="M92" s="1">
        <f t="shared" si="14"/>
        <v>400</v>
      </c>
      <c r="N92" s="1">
        <v>352</v>
      </c>
      <c r="O92" s="1">
        <v>300</v>
      </c>
      <c r="P92" s="1">
        <v>0</v>
      </c>
      <c r="Q92" s="1"/>
      <c r="R92" s="1">
        <f t="shared" si="15"/>
        <v>80</v>
      </c>
      <c r="S92" s="5">
        <f t="shared" si="19"/>
        <v>628</v>
      </c>
      <c r="T92" s="5"/>
      <c r="U92" s="1"/>
      <c r="V92" s="1">
        <f t="shared" si="16"/>
        <v>14</v>
      </c>
      <c r="W92" s="1">
        <f t="shared" si="17"/>
        <v>6.15</v>
      </c>
      <c r="X92" s="1">
        <v>27.6</v>
      </c>
      <c r="Y92" s="1">
        <v>106</v>
      </c>
      <c r="Z92" s="1">
        <v>3</v>
      </c>
      <c r="AA92" s="1">
        <v>67.8</v>
      </c>
      <c r="AB92" s="1">
        <v>88.6</v>
      </c>
      <c r="AC92" s="1">
        <v>53</v>
      </c>
      <c r="AD92" s="1">
        <v>21.6</v>
      </c>
      <c r="AE92" s="1">
        <v>96.2</v>
      </c>
      <c r="AF92" s="1">
        <v>2.6</v>
      </c>
      <c r="AG92" s="1">
        <v>52.4</v>
      </c>
      <c r="AH92" s="1"/>
      <c r="AI92" s="1">
        <f>G92*S92</f>
        <v>219.79999999999998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5" t="s">
        <v>137</v>
      </c>
      <c r="B93" s="15" t="s">
        <v>38</v>
      </c>
      <c r="C93" s="15"/>
      <c r="D93" s="15">
        <v>443.55099999999999</v>
      </c>
      <c r="E93" s="15">
        <v>443.55099999999999</v>
      </c>
      <c r="F93" s="15"/>
      <c r="G93" s="16">
        <v>0</v>
      </c>
      <c r="H93" s="15" t="e">
        <v>#N/A</v>
      </c>
      <c r="I93" s="15" t="s">
        <v>39</v>
      </c>
      <c r="J93" s="15"/>
      <c r="K93" s="15"/>
      <c r="L93" s="15">
        <f t="shared" si="12"/>
        <v>443.55099999999999</v>
      </c>
      <c r="M93" s="15">
        <f t="shared" si="14"/>
        <v>0</v>
      </c>
      <c r="N93" s="15">
        <v>443.55099999999999</v>
      </c>
      <c r="O93" s="15"/>
      <c r="P93" s="15">
        <v>0</v>
      </c>
      <c r="Q93" s="15"/>
      <c r="R93" s="15">
        <f t="shared" si="15"/>
        <v>0</v>
      </c>
      <c r="S93" s="17"/>
      <c r="T93" s="17"/>
      <c r="U93" s="15"/>
      <c r="V93" s="15" t="e">
        <f t="shared" si="16"/>
        <v>#DIV/0!</v>
      </c>
      <c r="W93" s="15" t="e">
        <f t="shared" si="17"/>
        <v>#DIV/0!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/>
      <c r="AI93" s="15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38</v>
      </c>
      <c r="C94" s="1">
        <v>292.447</v>
      </c>
      <c r="D94" s="1">
        <v>483.53100000000001</v>
      </c>
      <c r="E94" s="1">
        <v>436.63499999999999</v>
      </c>
      <c r="F94" s="1">
        <v>142.95500000000001</v>
      </c>
      <c r="G94" s="8">
        <v>1</v>
      </c>
      <c r="H94" s="1">
        <v>50</v>
      </c>
      <c r="I94" s="1" t="s">
        <v>43</v>
      </c>
      <c r="J94" s="1"/>
      <c r="K94" s="1">
        <v>417.71</v>
      </c>
      <c r="L94" s="1">
        <f t="shared" si="12"/>
        <v>18.925000000000011</v>
      </c>
      <c r="M94" s="1">
        <f t="shared" si="14"/>
        <v>339.67200000000003</v>
      </c>
      <c r="N94" s="1">
        <v>96.962999999999994</v>
      </c>
      <c r="O94" s="1"/>
      <c r="P94" s="1">
        <v>200</v>
      </c>
      <c r="Q94" s="1">
        <v>100</v>
      </c>
      <c r="R94" s="1">
        <f t="shared" si="15"/>
        <v>67.934400000000011</v>
      </c>
      <c r="S94" s="5">
        <f t="shared" ref="S94:S102" si="20">14*R94-Q94-P94-O94-F94</f>
        <v>508.12660000000017</v>
      </c>
      <c r="T94" s="5"/>
      <c r="U94" s="1"/>
      <c r="V94" s="1">
        <f t="shared" si="16"/>
        <v>14</v>
      </c>
      <c r="W94" s="1">
        <f t="shared" si="17"/>
        <v>6.5203343225229045</v>
      </c>
      <c r="X94" s="1">
        <v>61.039000000000009</v>
      </c>
      <c r="Y94" s="1">
        <v>55.732800000000012</v>
      </c>
      <c r="Z94" s="1">
        <v>59.5792</v>
      </c>
      <c r="AA94" s="1">
        <v>41.269000000000013</v>
      </c>
      <c r="AB94" s="1">
        <v>66.400400000000019</v>
      </c>
      <c r="AC94" s="1">
        <v>52.758600000000023</v>
      </c>
      <c r="AD94" s="1">
        <v>52.132800000000003</v>
      </c>
      <c r="AE94" s="1">
        <v>61.443600000000018</v>
      </c>
      <c r="AF94" s="1">
        <v>0.68699999999998906</v>
      </c>
      <c r="AG94" s="1">
        <v>0</v>
      </c>
      <c r="AH94" s="1"/>
      <c r="AI94" s="1">
        <f>G94*S94</f>
        <v>508.12660000000017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42</v>
      </c>
      <c r="C95" s="1">
        <v>124</v>
      </c>
      <c r="D95" s="1">
        <v>1314</v>
      </c>
      <c r="E95" s="1">
        <v>845</v>
      </c>
      <c r="F95" s="1">
        <v>309</v>
      </c>
      <c r="G95" s="8">
        <v>0.35</v>
      </c>
      <c r="H95" s="1">
        <v>50</v>
      </c>
      <c r="I95" s="1" t="s">
        <v>43</v>
      </c>
      <c r="J95" s="1"/>
      <c r="K95" s="1">
        <v>525</v>
      </c>
      <c r="L95" s="1">
        <f t="shared" ref="L95:L112" si="21">E95-K95</f>
        <v>320</v>
      </c>
      <c r="M95" s="1">
        <f t="shared" si="14"/>
        <v>517</v>
      </c>
      <c r="N95" s="1">
        <v>328</v>
      </c>
      <c r="O95" s="1">
        <v>300</v>
      </c>
      <c r="P95" s="1">
        <v>250</v>
      </c>
      <c r="Q95" s="1">
        <v>100</v>
      </c>
      <c r="R95" s="1">
        <f t="shared" si="15"/>
        <v>103.4</v>
      </c>
      <c r="S95" s="5">
        <f t="shared" si="20"/>
        <v>488.60000000000014</v>
      </c>
      <c r="T95" s="5"/>
      <c r="U95" s="1"/>
      <c r="V95" s="1">
        <f t="shared" si="16"/>
        <v>14</v>
      </c>
      <c r="W95" s="1">
        <f t="shared" si="17"/>
        <v>9.274661508704062</v>
      </c>
      <c r="X95" s="1">
        <v>99.4</v>
      </c>
      <c r="Y95" s="1">
        <v>109.6</v>
      </c>
      <c r="Z95" s="1">
        <v>96.8</v>
      </c>
      <c r="AA95" s="1">
        <v>99.6</v>
      </c>
      <c r="AB95" s="1">
        <v>99.6</v>
      </c>
      <c r="AC95" s="1">
        <v>96.2</v>
      </c>
      <c r="AD95" s="1">
        <v>88.8</v>
      </c>
      <c r="AE95" s="1">
        <v>100.6</v>
      </c>
      <c r="AF95" s="1">
        <v>3</v>
      </c>
      <c r="AG95" s="1">
        <v>29.6</v>
      </c>
      <c r="AH95" s="1" t="s">
        <v>44</v>
      </c>
      <c r="AI95" s="1">
        <f>G95*S95</f>
        <v>171.01000000000005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42</v>
      </c>
      <c r="C96" s="1">
        <v>107</v>
      </c>
      <c r="D96" s="1"/>
      <c r="E96" s="1">
        <v>86</v>
      </c>
      <c r="F96" s="1">
        <v>7</v>
      </c>
      <c r="G96" s="8">
        <v>0.3</v>
      </c>
      <c r="H96" s="1">
        <v>45</v>
      </c>
      <c r="I96" s="1" t="s">
        <v>43</v>
      </c>
      <c r="J96" s="1"/>
      <c r="K96" s="1">
        <v>86</v>
      </c>
      <c r="L96" s="1">
        <f t="shared" si="21"/>
        <v>0</v>
      </c>
      <c r="M96" s="1">
        <f t="shared" si="14"/>
        <v>86</v>
      </c>
      <c r="N96" s="1"/>
      <c r="O96" s="1"/>
      <c r="P96" s="1">
        <v>30</v>
      </c>
      <c r="Q96" s="1"/>
      <c r="R96" s="1">
        <f t="shared" si="15"/>
        <v>17.2</v>
      </c>
      <c r="S96" s="5">
        <f>11*R96-Q96-P96-O96-F96</f>
        <v>152.19999999999999</v>
      </c>
      <c r="T96" s="5"/>
      <c r="U96" s="1"/>
      <c r="V96" s="1">
        <f t="shared" si="16"/>
        <v>11</v>
      </c>
      <c r="W96" s="1">
        <f t="shared" si="17"/>
        <v>2.1511627906976747</v>
      </c>
      <c r="X96" s="1">
        <v>6.2</v>
      </c>
      <c r="Y96" s="1">
        <v>2.4</v>
      </c>
      <c r="Z96" s="1">
        <v>12</v>
      </c>
      <c r="AA96" s="1">
        <v>3</v>
      </c>
      <c r="AB96" s="1">
        <v>0</v>
      </c>
      <c r="AC96" s="1">
        <v>9.4</v>
      </c>
      <c r="AD96" s="1">
        <v>0.4</v>
      </c>
      <c r="AE96" s="1">
        <v>6</v>
      </c>
      <c r="AF96" s="1">
        <v>0</v>
      </c>
      <c r="AG96" s="1">
        <v>0</v>
      </c>
      <c r="AH96" s="1" t="s">
        <v>87</v>
      </c>
      <c r="AI96" s="1">
        <f>G96*S96</f>
        <v>45.66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141</v>
      </c>
      <c r="B97" s="1" t="s">
        <v>42</v>
      </c>
      <c r="C97" s="1"/>
      <c r="D97" s="1"/>
      <c r="E97" s="1"/>
      <c r="F97" s="1"/>
      <c r="G97" s="8">
        <v>0.18</v>
      </c>
      <c r="H97" s="1" t="e">
        <v>#N/A</v>
      </c>
      <c r="I97" s="1" t="s">
        <v>43</v>
      </c>
      <c r="J97" s="1"/>
      <c r="K97" s="1"/>
      <c r="L97" s="1">
        <f t="shared" si="21"/>
        <v>0</v>
      </c>
      <c r="M97" s="1">
        <f t="shared" si="14"/>
        <v>0</v>
      </c>
      <c r="N97" s="1"/>
      <c r="O97" s="1"/>
      <c r="P97" s="1">
        <v>40</v>
      </c>
      <c r="Q97" s="1"/>
      <c r="R97" s="1">
        <f t="shared" si="15"/>
        <v>0</v>
      </c>
      <c r="S97" s="5"/>
      <c r="T97" s="5"/>
      <c r="U97" s="1"/>
      <c r="V97" s="1" t="e">
        <f t="shared" si="16"/>
        <v>#DIV/0!</v>
      </c>
      <c r="W97" s="1" t="e">
        <f t="shared" si="17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9.1999999999999993</v>
      </c>
      <c r="AC97" s="1">
        <v>14.6</v>
      </c>
      <c r="AD97" s="1">
        <v>0</v>
      </c>
      <c r="AE97" s="1">
        <v>0</v>
      </c>
      <c r="AF97" s="1">
        <v>0</v>
      </c>
      <c r="AG97" s="1">
        <v>0</v>
      </c>
      <c r="AH97" s="1" t="s">
        <v>142</v>
      </c>
      <c r="AI97" s="1">
        <f>G97*S97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143</v>
      </c>
      <c r="B98" s="1" t="s">
        <v>42</v>
      </c>
      <c r="C98" s="1"/>
      <c r="D98" s="1"/>
      <c r="E98" s="1"/>
      <c r="F98" s="1"/>
      <c r="G98" s="8">
        <v>0.18</v>
      </c>
      <c r="H98" s="1" t="e">
        <v>#N/A</v>
      </c>
      <c r="I98" s="1" t="s">
        <v>43</v>
      </c>
      <c r="J98" s="1"/>
      <c r="K98" s="1"/>
      <c r="L98" s="1">
        <f t="shared" si="21"/>
        <v>0</v>
      </c>
      <c r="M98" s="1">
        <f t="shared" si="14"/>
        <v>0</v>
      </c>
      <c r="N98" s="1"/>
      <c r="O98" s="1"/>
      <c r="P98" s="1">
        <v>40</v>
      </c>
      <c r="Q98" s="1"/>
      <c r="R98" s="1">
        <f t="shared" si="15"/>
        <v>0</v>
      </c>
      <c r="S98" s="5"/>
      <c r="T98" s="5"/>
      <c r="U98" s="1"/>
      <c r="V98" s="1" t="e">
        <f t="shared" si="16"/>
        <v>#DIV/0!</v>
      </c>
      <c r="W98" s="1" t="e">
        <f t="shared" si="17"/>
        <v>#DIV/0!</v>
      </c>
      <c r="X98" s="1">
        <v>0</v>
      </c>
      <c r="Y98" s="1">
        <v>0</v>
      </c>
      <c r="Z98" s="1">
        <v>0</v>
      </c>
      <c r="AA98" s="1">
        <v>3.2</v>
      </c>
      <c r="AB98" s="1">
        <v>14.4</v>
      </c>
      <c r="AC98" s="1">
        <v>13.8</v>
      </c>
      <c r="AD98" s="1">
        <v>0</v>
      </c>
      <c r="AE98" s="1">
        <v>0</v>
      </c>
      <c r="AF98" s="1">
        <v>0</v>
      </c>
      <c r="AG98" s="1">
        <v>0</v>
      </c>
      <c r="AH98" s="1" t="s">
        <v>142</v>
      </c>
      <c r="AI98" s="1">
        <f>G98*S98</f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144</v>
      </c>
      <c r="B99" s="1" t="s">
        <v>42</v>
      </c>
      <c r="C99" s="1"/>
      <c r="D99" s="1"/>
      <c r="E99" s="1"/>
      <c r="F99" s="1"/>
      <c r="G99" s="8">
        <v>0.18</v>
      </c>
      <c r="H99" s="1" t="e">
        <v>#N/A</v>
      </c>
      <c r="I99" s="1" t="s">
        <v>43</v>
      </c>
      <c r="J99" s="1"/>
      <c r="K99" s="1"/>
      <c r="L99" s="1">
        <f t="shared" si="21"/>
        <v>0</v>
      </c>
      <c r="M99" s="1">
        <f t="shared" si="14"/>
        <v>0</v>
      </c>
      <c r="N99" s="1"/>
      <c r="O99" s="1"/>
      <c r="P99" s="1">
        <v>40</v>
      </c>
      <c r="Q99" s="1"/>
      <c r="R99" s="1">
        <f t="shared" si="15"/>
        <v>0</v>
      </c>
      <c r="S99" s="5"/>
      <c r="T99" s="5"/>
      <c r="U99" s="1"/>
      <c r="V99" s="1" t="e">
        <f t="shared" si="16"/>
        <v>#DIV/0!</v>
      </c>
      <c r="W99" s="1" t="e">
        <f t="shared" si="17"/>
        <v>#DIV/0!</v>
      </c>
      <c r="X99" s="1">
        <v>-0.2</v>
      </c>
      <c r="Y99" s="1">
        <v>0</v>
      </c>
      <c r="Z99" s="1">
        <v>0</v>
      </c>
      <c r="AA99" s="1">
        <v>0</v>
      </c>
      <c r="AB99" s="1">
        <v>15.2</v>
      </c>
      <c r="AC99" s="1">
        <v>8.8000000000000007</v>
      </c>
      <c r="AD99" s="1">
        <v>0</v>
      </c>
      <c r="AE99" s="1">
        <v>0</v>
      </c>
      <c r="AF99" s="1">
        <v>0</v>
      </c>
      <c r="AG99" s="1">
        <v>0</v>
      </c>
      <c r="AH99" s="1" t="s">
        <v>142</v>
      </c>
      <c r="AI99" s="1">
        <f>G99*S99</f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145</v>
      </c>
      <c r="B100" s="1" t="s">
        <v>42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43</v>
      </c>
      <c r="J100" s="1"/>
      <c r="K100" s="1"/>
      <c r="L100" s="1">
        <f t="shared" si="21"/>
        <v>0</v>
      </c>
      <c r="M100" s="1">
        <f t="shared" si="14"/>
        <v>0</v>
      </c>
      <c r="N100" s="1"/>
      <c r="O100" s="1"/>
      <c r="P100" s="1">
        <v>40</v>
      </c>
      <c r="Q100" s="1"/>
      <c r="R100" s="1">
        <f t="shared" si="15"/>
        <v>0</v>
      </c>
      <c r="S100" s="5"/>
      <c r="T100" s="5"/>
      <c r="U100" s="1"/>
      <c r="V100" s="1" t="e">
        <f t="shared" si="16"/>
        <v>#DIV/0!</v>
      </c>
      <c r="W100" s="1" t="e">
        <f t="shared" si="17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142</v>
      </c>
      <c r="AI100" s="1">
        <f>G100*S100</f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146</v>
      </c>
      <c r="B101" s="1" t="s">
        <v>42</v>
      </c>
      <c r="C101" s="1"/>
      <c r="D101" s="1"/>
      <c r="E101" s="1"/>
      <c r="F101" s="1"/>
      <c r="G101" s="8">
        <v>0.18</v>
      </c>
      <c r="H101" s="1">
        <v>120</v>
      </c>
      <c r="I101" s="1" t="s">
        <v>43</v>
      </c>
      <c r="J101" s="1"/>
      <c r="K101" s="1"/>
      <c r="L101" s="1">
        <f t="shared" si="21"/>
        <v>0</v>
      </c>
      <c r="M101" s="1">
        <f t="shared" si="14"/>
        <v>0</v>
      </c>
      <c r="N101" s="1"/>
      <c r="O101" s="1"/>
      <c r="P101" s="1">
        <v>50</v>
      </c>
      <c r="Q101" s="1"/>
      <c r="R101" s="1">
        <f t="shared" si="15"/>
        <v>0</v>
      </c>
      <c r="S101" s="5"/>
      <c r="T101" s="5"/>
      <c r="U101" s="1"/>
      <c r="V101" s="1" t="e">
        <f t="shared" si="16"/>
        <v>#DIV/0!</v>
      </c>
      <c r="W101" s="1" t="e">
        <f t="shared" si="17"/>
        <v>#DIV/0!</v>
      </c>
      <c r="X101" s="1">
        <v>6</v>
      </c>
      <c r="Y101" s="1">
        <v>3.6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87</v>
      </c>
      <c r="AI101" s="1">
        <f>G101*S101</f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147</v>
      </c>
      <c r="B102" s="1" t="s">
        <v>42</v>
      </c>
      <c r="C102" s="1">
        <v>240</v>
      </c>
      <c r="D102" s="1">
        <v>893</v>
      </c>
      <c r="E102" s="1">
        <v>689</v>
      </c>
      <c r="F102" s="1">
        <v>320</v>
      </c>
      <c r="G102" s="8">
        <v>0.28000000000000003</v>
      </c>
      <c r="H102" s="1">
        <v>50</v>
      </c>
      <c r="I102" s="1" t="s">
        <v>43</v>
      </c>
      <c r="J102" s="1"/>
      <c r="K102" s="1">
        <v>442</v>
      </c>
      <c r="L102" s="1">
        <f t="shared" si="21"/>
        <v>247</v>
      </c>
      <c r="M102" s="1">
        <f t="shared" si="14"/>
        <v>441</v>
      </c>
      <c r="N102" s="1">
        <v>248</v>
      </c>
      <c r="O102" s="1">
        <v>300</v>
      </c>
      <c r="P102" s="1">
        <v>220</v>
      </c>
      <c r="Q102" s="1"/>
      <c r="R102" s="1">
        <f t="shared" si="15"/>
        <v>88.2</v>
      </c>
      <c r="S102" s="5">
        <f t="shared" si="20"/>
        <v>394.79999999999995</v>
      </c>
      <c r="T102" s="5"/>
      <c r="U102" s="1"/>
      <c r="V102" s="1">
        <f t="shared" si="16"/>
        <v>13.999999999999998</v>
      </c>
      <c r="W102" s="1">
        <f t="shared" si="17"/>
        <v>9.5238095238095237</v>
      </c>
      <c r="X102" s="1">
        <v>88.2</v>
      </c>
      <c r="Y102" s="1">
        <v>99</v>
      </c>
      <c r="Z102" s="1">
        <v>70.400000000000006</v>
      </c>
      <c r="AA102" s="1">
        <v>75</v>
      </c>
      <c r="AB102" s="1">
        <v>62.8</v>
      </c>
      <c r="AC102" s="1">
        <v>81</v>
      </c>
      <c r="AD102" s="1">
        <v>76</v>
      </c>
      <c r="AE102" s="1">
        <v>28.2</v>
      </c>
      <c r="AF102" s="1">
        <v>75</v>
      </c>
      <c r="AG102" s="1">
        <v>65.400000000000006</v>
      </c>
      <c r="AH102" s="1" t="s">
        <v>148</v>
      </c>
      <c r="AI102" s="1">
        <f>G102*S102</f>
        <v>110.544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5" t="s">
        <v>149</v>
      </c>
      <c r="B103" s="15" t="s">
        <v>42</v>
      </c>
      <c r="C103" s="15"/>
      <c r="D103" s="15">
        <v>80</v>
      </c>
      <c r="E103" s="15">
        <v>80</v>
      </c>
      <c r="F103" s="15"/>
      <c r="G103" s="16">
        <v>0</v>
      </c>
      <c r="H103" s="15" t="e">
        <v>#N/A</v>
      </c>
      <c r="I103" s="15" t="s">
        <v>39</v>
      </c>
      <c r="J103" s="15"/>
      <c r="K103" s="15"/>
      <c r="L103" s="15">
        <f t="shared" si="21"/>
        <v>80</v>
      </c>
      <c r="M103" s="15">
        <f t="shared" si="14"/>
        <v>0</v>
      </c>
      <c r="N103" s="15">
        <v>80</v>
      </c>
      <c r="O103" s="15"/>
      <c r="P103" s="15">
        <v>0</v>
      </c>
      <c r="Q103" s="15"/>
      <c r="R103" s="15">
        <f t="shared" si="15"/>
        <v>0</v>
      </c>
      <c r="S103" s="17"/>
      <c r="T103" s="17"/>
      <c r="U103" s="15"/>
      <c r="V103" s="15" t="e">
        <f t="shared" si="16"/>
        <v>#DIV/0!</v>
      </c>
      <c r="W103" s="15" t="e">
        <f t="shared" si="17"/>
        <v>#DIV/0!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/>
      <c r="AI103" s="15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150</v>
      </c>
      <c r="B104" s="1" t="s">
        <v>42</v>
      </c>
      <c r="C104" s="1">
        <v>94</v>
      </c>
      <c r="D104" s="1">
        <v>1294</v>
      </c>
      <c r="E104" s="1">
        <v>730</v>
      </c>
      <c r="F104" s="1">
        <v>343</v>
      </c>
      <c r="G104" s="8">
        <v>0.28000000000000003</v>
      </c>
      <c r="H104" s="1">
        <v>45</v>
      </c>
      <c r="I104" s="1" t="s">
        <v>43</v>
      </c>
      <c r="J104" s="1"/>
      <c r="K104" s="1">
        <v>427</v>
      </c>
      <c r="L104" s="1">
        <f t="shared" si="21"/>
        <v>303</v>
      </c>
      <c r="M104" s="1">
        <f t="shared" si="14"/>
        <v>394</v>
      </c>
      <c r="N104" s="1">
        <v>336</v>
      </c>
      <c r="O104" s="1">
        <v>300</v>
      </c>
      <c r="P104" s="1">
        <v>130</v>
      </c>
      <c r="Q104" s="1"/>
      <c r="R104" s="1">
        <f t="shared" si="15"/>
        <v>78.8</v>
      </c>
      <c r="S104" s="5">
        <f t="shared" ref="S104:S105" si="22">14*R104-Q104-P104-O104-F104</f>
        <v>330.20000000000005</v>
      </c>
      <c r="T104" s="5"/>
      <c r="U104" s="1"/>
      <c r="V104" s="1">
        <f t="shared" si="16"/>
        <v>14.000000000000002</v>
      </c>
      <c r="W104" s="1">
        <f t="shared" si="17"/>
        <v>9.809644670050762</v>
      </c>
      <c r="X104" s="1">
        <v>80.599999999999994</v>
      </c>
      <c r="Y104" s="1">
        <v>106.4</v>
      </c>
      <c r="Z104" s="1">
        <v>66.8</v>
      </c>
      <c r="AA104" s="1">
        <v>79.8</v>
      </c>
      <c r="AB104" s="1">
        <v>87.2</v>
      </c>
      <c r="AC104" s="1">
        <v>93.2</v>
      </c>
      <c r="AD104" s="1">
        <v>75</v>
      </c>
      <c r="AE104" s="1">
        <v>54</v>
      </c>
      <c r="AF104" s="1">
        <v>0</v>
      </c>
      <c r="AG104" s="1">
        <v>0</v>
      </c>
      <c r="AH104" s="1" t="s">
        <v>151</v>
      </c>
      <c r="AI104" s="1">
        <f>G104*S104</f>
        <v>92.456000000000017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152</v>
      </c>
      <c r="B105" s="1" t="s">
        <v>42</v>
      </c>
      <c r="C105" s="1">
        <v>158</v>
      </c>
      <c r="D105" s="1">
        <v>545</v>
      </c>
      <c r="E105" s="1">
        <v>241</v>
      </c>
      <c r="F105" s="1">
        <v>235</v>
      </c>
      <c r="G105" s="8">
        <v>0.28000000000000003</v>
      </c>
      <c r="H105" s="1">
        <v>45</v>
      </c>
      <c r="I105" s="1" t="s">
        <v>43</v>
      </c>
      <c r="J105" s="1"/>
      <c r="K105" s="1">
        <v>166</v>
      </c>
      <c r="L105" s="1">
        <f t="shared" si="21"/>
        <v>75</v>
      </c>
      <c r="M105" s="1">
        <f t="shared" si="14"/>
        <v>161</v>
      </c>
      <c r="N105" s="1">
        <v>80</v>
      </c>
      <c r="O105" s="1"/>
      <c r="P105" s="1">
        <v>0</v>
      </c>
      <c r="Q105" s="1"/>
      <c r="R105" s="1">
        <f t="shared" si="15"/>
        <v>32.200000000000003</v>
      </c>
      <c r="S105" s="5">
        <f t="shared" si="22"/>
        <v>215.80000000000007</v>
      </c>
      <c r="T105" s="5"/>
      <c r="U105" s="1"/>
      <c r="V105" s="1">
        <f t="shared" si="16"/>
        <v>14</v>
      </c>
      <c r="W105" s="1">
        <f t="shared" si="17"/>
        <v>7.2981366459627326</v>
      </c>
      <c r="X105" s="1">
        <v>16.8</v>
      </c>
      <c r="Y105" s="1">
        <v>33.6</v>
      </c>
      <c r="Z105" s="1">
        <v>28</v>
      </c>
      <c r="AA105" s="1">
        <v>24.6</v>
      </c>
      <c r="AB105" s="1">
        <v>26.2</v>
      </c>
      <c r="AC105" s="1">
        <v>41.2</v>
      </c>
      <c r="AD105" s="1">
        <v>34.799999999999997</v>
      </c>
      <c r="AE105" s="1">
        <v>27.8</v>
      </c>
      <c r="AF105" s="1">
        <v>38.4</v>
      </c>
      <c r="AG105" s="1">
        <v>28.4</v>
      </c>
      <c r="AH105" s="1" t="s">
        <v>153</v>
      </c>
      <c r="AI105" s="1">
        <f>G105*S105</f>
        <v>60.424000000000028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5" t="s">
        <v>154</v>
      </c>
      <c r="B106" s="15" t="s">
        <v>42</v>
      </c>
      <c r="C106" s="15"/>
      <c r="D106" s="15">
        <v>88</v>
      </c>
      <c r="E106" s="15">
        <v>88</v>
      </c>
      <c r="F106" s="15"/>
      <c r="G106" s="16">
        <v>0</v>
      </c>
      <c r="H106" s="15" t="e">
        <v>#N/A</v>
      </c>
      <c r="I106" s="15" t="s">
        <v>39</v>
      </c>
      <c r="J106" s="15"/>
      <c r="K106" s="15"/>
      <c r="L106" s="15">
        <f t="shared" si="21"/>
        <v>88</v>
      </c>
      <c r="M106" s="15">
        <f t="shared" si="14"/>
        <v>0</v>
      </c>
      <c r="N106" s="15">
        <v>88</v>
      </c>
      <c r="O106" s="15"/>
      <c r="P106" s="15">
        <v>0</v>
      </c>
      <c r="Q106" s="15"/>
      <c r="R106" s="15">
        <f t="shared" si="15"/>
        <v>0</v>
      </c>
      <c r="S106" s="17"/>
      <c r="T106" s="17"/>
      <c r="U106" s="15"/>
      <c r="V106" s="15" t="e">
        <f t="shared" si="16"/>
        <v>#DIV/0!</v>
      </c>
      <c r="W106" s="15" t="e">
        <f t="shared" si="17"/>
        <v>#DIV/0!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/>
      <c r="AI106" s="15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155</v>
      </c>
      <c r="B107" s="1" t="s">
        <v>42</v>
      </c>
      <c r="C107" s="1">
        <v>135</v>
      </c>
      <c r="D107" s="1">
        <v>1111</v>
      </c>
      <c r="E107" s="1">
        <v>612</v>
      </c>
      <c r="F107" s="1">
        <v>218</v>
      </c>
      <c r="G107" s="8">
        <v>0.28000000000000003</v>
      </c>
      <c r="H107" s="1">
        <v>45</v>
      </c>
      <c r="I107" s="1" t="s">
        <v>43</v>
      </c>
      <c r="J107" s="1"/>
      <c r="K107" s="1">
        <v>324</v>
      </c>
      <c r="L107" s="1">
        <f t="shared" si="21"/>
        <v>288</v>
      </c>
      <c r="M107" s="1">
        <f t="shared" si="14"/>
        <v>316</v>
      </c>
      <c r="N107" s="1">
        <v>296</v>
      </c>
      <c r="O107" s="1">
        <v>200</v>
      </c>
      <c r="P107" s="1">
        <v>0</v>
      </c>
      <c r="Q107" s="1"/>
      <c r="R107" s="1">
        <f t="shared" si="15"/>
        <v>63.2</v>
      </c>
      <c r="S107" s="5">
        <f t="shared" ref="S107:S109" si="23">14*R107-Q107-P107-O107-F107</f>
        <v>466.80000000000007</v>
      </c>
      <c r="T107" s="5"/>
      <c r="U107" s="1"/>
      <c r="V107" s="1">
        <f t="shared" si="16"/>
        <v>14</v>
      </c>
      <c r="W107" s="1">
        <f t="shared" si="17"/>
        <v>6.6139240506329111</v>
      </c>
      <c r="X107" s="1">
        <v>38.200000000000003</v>
      </c>
      <c r="Y107" s="1">
        <v>68.2</v>
      </c>
      <c r="Z107" s="1">
        <v>46.8</v>
      </c>
      <c r="AA107" s="1">
        <v>48.6</v>
      </c>
      <c r="AB107" s="1">
        <v>44.4</v>
      </c>
      <c r="AC107" s="1">
        <v>46.6</v>
      </c>
      <c r="AD107" s="1">
        <v>39.200000000000003</v>
      </c>
      <c r="AE107" s="1">
        <v>38</v>
      </c>
      <c r="AF107" s="1">
        <v>49.8</v>
      </c>
      <c r="AG107" s="1">
        <v>34.6</v>
      </c>
      <c r="AH107" s="1" t="s">
        <v>156</v>
      </c>
      <c r="AI107" s="1">
        <f>G107*S107</f>
        <v>130.70400000000004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157</v>
      </c>
      <c r="B108" s="1" t="s">
        <v>42</v>
      </c>
      <c r="C108" s="1">
        <v>179</v>
      </c>
      <c r="D108" s="1">
        <v>141</v>
      </c>
      <c r="E108" s="1">
        <v>259</v>
      </c>
      <c r="F108" s="1">
        <v>50</v>
      </c>
      <c r="G108" s="8">
        <v>0.33</v>
      </c>
      <c r="H108" s="1">
        <v>45</v>
      </c>
      <c r="I108" s="1" t="s">
        <v>43</v>
      </c>
      <c r="J108" s="1"/>
      <c r="K108" s="1">
        <v>124</v>
      </c>
      <c r="L108" s="1">
        <f t="shared" si="21"/>
        <v>135</v>
      </c>
      <c r="M108" s="1">
        <f t="shared" si="14"/>
        <v>123</v>
      </c>
      <c r="N108" s="1">
        <v>136</v>
      </c>
      <c r="O108" s="1"/>
      <c r="P108" s="1">
        <v>0</v>
      </c>
      <c r="Q108" s="1"/>
      <c r="R108" s="1">
        <f t="shared" si="15"/>
        <v>24.6</v>
      </c>
      <c r="S108" s="5">
        <f>11*R108-Q108-P108-O108-F108</f>
        <v>220.60000000000002</v>
      </c>
      <c r="T108" s="5"/>
      <c r="U108" s="1"/>
      <c r="V108" s="1">
        <f t="shared" si="16"/>
        <v>11</v>
      </c>
      <c r="W108" s="1">
        <f t="shared" si="17"/>
        <v>2.0325203252032518</v>
      </c>
      <c r="X108" s="1">
        <v>7.4</v>
      </c>
      <c r="Y108" s="1">
        <v>9.1999999999999993</v>
      </c>
      <c r="Z108" s="1">
        <v>18</v>
      </c>
      <c r="AA108" s="1">
        <v>6</v>
      </c>
      <c r="AB108" s="1">
        <v>0</v>
      </c>
      <c r="AC108" s="1">
        <v>9.6</v>
      </c>
      <c r="AD108" s="1">
        <v>0</v>
      </c>
      <c r="AE108" s="1">
        <v>0</v>
      </c>
      <c r="AF108" s="1">
        <v>0</v>
      </c>
      <c r="AG108" s="1">
        <v>0</v>
      </c>
      <c r="AH108" s="1" t="s">
        <v>158</v>
      </c>
      <c r="AI108" s="1">
        <f>G108*S108</f>
        <v>72.798000000000016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159</v>
      </c>
      <c r="B109" s="1" t="s">
        <v>42</v>
      </c>
      <c r="C109" s="1">
        <v>274</v>
      </c>
      <c r="D109" s="1"/>
      <c r="E109" s="1">
        <v>45</v>
      </c>
      <c r="F109" s="1">
        <v>226</v>
      </c>
      <c r="G109" s="8">
        <v>0.3</v>
      </c>
      <c r="H109" s="1" t="e">
        <v>#N/A</v>
      </c>
      <c r="I109" s="1" t="s">
        <v>43</v>
      </c>
      <c r="J109" s="1"/>
      <c r="K109" s="1">
        <v>45</v>
      </c>
      <c r="L109" s="1">
        <f t="shared" si="21"/>
        <v>0</v>
      </c>
      <c r="M109" s="1">
        <f t="shared" si="14"/>
        <v>45</v>
      </c>
      <c r="N109" s="1"/>
      <c r="O109" s="1"/>
      <c r="P109" s="1">
        <v>0</v>
      </c>
      <c r="Q109" s="1"/>
      <c r="R109" s="1">
        <f t="shared" si="15"/>
        <v>9</v>
      </c>
      <c r="S109" s="5"/>
      <c r="T109" s="5"/>
      <c r="U109" s="1"/>
      <c r="V109" s="1">
        <f t="shared" si="16"/>
        <v>25.111111111111111</v>
      </c>
      <c r="W109" s="1">
        <f t="shared" si="17"/>
        <v>25.111111111111111</v>
      </c>
      <c r="X109" s="1">
        <v>12.6</v>
      </c>
      <c r="Y109" s="1">
        <v>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22" t="s">
        <v>165</v>
      </c>
      <c r="AI109" s="1">
        <f>G109*S109</f>
        <v>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5" t="s">
        <v>160</v>
      </c>
      <c r="B110" s="15" t="s">
        <v>42</v>
      </c>
      <c r="C110" s="15">
        <v>117</v>
      </c>
      <c r="D110" s="15">
        <v>188</v>
      </c>
      <c r="E110" s="21">
        <v>262</v>
      </c>
      <c r="F110" s="15"/>
      <c r="G110" s="16">
        <v>0</v>
      </c>
      <c r="H110" s="15" t="e">
        <v>#N/A</v>
      </c>
      <c r="I110" s="15" t="s">
        <v>39</v>
      </c>
      <c r="J110" s="15" t="s">
        <v>114</v>
      </c>
      <c r="K110" s="15">
        <v>85</v>
      </c>
      <c r="L110" s="15">
        <f t="shared" si="21"/>
        <v>177</v>
      </c>
      <c r="M110" s="15">
        <f t="shared" si="14"/>
        <v>82</v>
      </c>
      <c r="N110" s="21">
        <v>180</v>
      </c>
      <c r="O110" s="15"/>
      <c r="P110" s="15">
        <v>0</v>
      </c>
      <c r="Q110" s="15"/>
      <c r="R110" s="15">
        <f t="shared" si="15"/>
        <v>16.399999999999999</v>
      </c>
      <c r="S110" s="17"/>
      <c r="T110" s="17"/>
      <c r="U110" s="15"/>
      <c r="V110" s="15">
        <f t="shared" si="16"/>
        <v>0</v>
      </c>
      <c r="W110" s="15">
        <f t="shared" si="17"/>
        <v>0</v>
      </c>
      <c r="X110" s="15">
        <v>1.2</v>
      </c>
      <c r="Y110" s="15">
        <v>1.6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 t="s">
        <v>161</v>
      </c>
      <c r="AI110" s="15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20" t="s">
        <v>162</v>
      </c>
      <c r="B111" s="12" t="s">
        <v>42</v>
      </c>
      <c r="C111" s="12"/>
      <c r="D111" s="12">
        <v>30</v>
      </c>
      <c r="E111" s="21">
        <v>16</v>
      </c>
      <c r="F111" s="21">
        <v>8</v>
      </c>
      <c r="G111" s="13">
        <v>0</v>
      </c>
      <c r="H111" s="12" t="e">
        <v>#N/A</v>
      </c>
      <c r="I111" s="12" t="s">
        <v>163</v>
      </c>
      <c r="J111" s="12" t="s">
        <v>91</v>
      </c>
      <c r="K111" s="12">
        <v>16</v>
      </c>
      <c r="L111" s="12">
        <f t="shared" si="21"/>
        <v>0</v>
      </c>
      <c r="M111" s="12">
        <f t="shared" si="14"/>
        <v>16</v>
      </c>
      <c r="N111" s="12"/>
      <c r="O111" s="12"/>
      <c r="P111" s="12">
        <v>0</v>
      </c>
      <c r="Q111" s="12"/>
      <c r="R111" s="12">
        <f t="shared" si="15"/>
        <v>3.2</v>
      </c>
      <c r="S111" s="14"/>
      <c r="T111" s="14"/>
      <c r="U111" s="12"/>
      <c r="V111" s="12">
        <f t="shared" si="16"/>
        <v>2.5</v>
      </c>
      <c r="W111" s="12">
        <f t="shared" si="17"/>
        <v>2.5</v>
      </c>
      <c r="X111" s="12">
        <v>3.2</v>
      </c>
      <c r="Y111" s="12">
        <v>3.8</v>
      </c>
      <c r="Z111" s="12">
        <v>0.8</v>
      </c>
      <c r="AA111" s="12">
        <v>3.6</v>
      </c>
      <c r="AB111" s="12">
        <v>2.8</v>
      </c>
      <c r="AC111" s="12">
        <v>5</v>
      </c>
      <c r="AD111" s="12">
        <v>5.8</v>
      </c>
      <c r="AE111" s="12">
        <v>0.8</v>
      </c>
      <c r="AF111" s="12">
        <v>0</v>
      </c>
      <c r="AG111" s="12">
        <v>3.4</v>
      </c>
      <c r="AH111" s="12"/>
      <c r="AI111" s="1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2" t="s">
        <v>164</v>
      </c>
      <c r="B112" s="12" t="s">
        <v>38</v>
      </c>
      <c r="C112" s="12">
        <v>15.909000000000001</v>
      </c>
      <c r="D112" s="12">
        <v>31.53</v>
      </c>
      <c r="E112" s="21">
        <v>34.226999999999997</v>
      </c>
      <c r="F112" s="21">
        <v>0.82599999999999996</v>
      </c>
      <c r="G112" s="13">
        <v>0</v>
      </c>
      <c r="H112" s="12" t="e">
        <v>#N/A</v>
      </c>
      <c r="I112" s="12" t="s">
        <v>163</v>
      </c>
      <c r="J112" s="12" t="s">
        <v>119</v>
      </c>
      <c r="K112" s="12">
        <v>36.5</v>
      </c>
      <c r="L112" s="12">
        <f t="shared" si="21"/>
        <v>-2.2730000000000032</v>
      </c>
      <c r="M112" s="12">
        <f t="shared" si="14"/>
        <v>34.226999999999997</v>
      </c>
      <c r="N112" s="12"/>
      <c r="O112" s="12"/>
      <c r="P112" s="12">
        <v>0</v>
      </c>
      <c r="Q112" s="12"/>
      <c r="R112" s="12">
        <f t="shared" si="15"/>
        <v>6.8453999999999997</v>
      </c>
      <c r="S112" s="14"/>
      <c r="T112" s="14"/>
      <c r="U112" s="12"/>
      <c r="V112" s="12">
        <f t="shared" si="16"/>
        <v>0.12066497209805124</v>
      </c>
      <c r="W112" s="12">
        <f t="shared" si="17"/>
        <v>0.12066497209805124</v>
      </c>
      <c r="X112" s="12">
        <v>6.5023999999999997</v>
      </c>
      <c r="Y112" s="12">
        <v>3.0152000000000001</v>
      </c>
      <c r="Z112" s="12">
        <v>4.3094000000000001</v>
      </c>
      <c r="AA112" s="12">
        <v>3.0771999999999999</v>
      </c>
      <c r="AB112" s="12">
        <v>4.0234000000000014</v>
      </c>
      <c r="AC112" s="12">
        <v>1.8595999999999999</v>
      </c>
      <c r="AD112" s="12">
        <v>4.9771999999999998</v>
      </c>
      <c r="AE112" s="12">
        <v>0</v>
      </c>
      <c r="AF112" s="12">
        <v>0</v>
      </c>
      <c r="AG112" s="12">
        <v>2.2080000000000002</v>
      </c>
      <c r="AH112" s="12"/>
      <c r="AI112" s="1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I112" xr:uid="{C34EE850-AF1E-471D-B8FF-7BBA6EB076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2025-07-01T13:51:49Z</dcterms:created>
  <dcterms:modified xsi:type="dcterms:W3CDTF">2025-07-01T14:11:45Z</dcterms:modified>
</cp:coreProperties>
</file>