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0591F7C-577C-4FC6-A0B5-FBA48EBBAC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5" i="1" l="1"/>
  <c r="Q515" i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Y463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N439" i="1"/>
  <c r="BM439" i="1"/>
  <c r="Z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428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5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Y148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07" i="1" s="1"/>
  <c r="BM22" i="1"/>
  <c r="Y22" i="1"/>
  <c r="H10" i="1"/>
  <c r="F10" i="1"/>
  <c r="J9" i="1"/>
  <c r="F9" i="1"/>
  <c r="A9" i="1"/>
  <c r="A10" i="1" s="1"/>
  <c r="D7" i="1"/>
  <c r="Q6" i="1"/>
  <c r="P2" i="1"/>
  <c r="Z142" i="1" l="1"/>
  <c r="B515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15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Z215" i="1"/>
  <c r="X506" i="1"/>
  <c r="X508" i="1" s="1"/>
  <c r="X509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Z220" i="1"/>
  <c r="Z405" i="1"/>
  <c r="Y154" i="1"/>
  <c r="Y160" i="1"/>
  <c r="Y172" i="1"/>
  <c r="Y178" i="1"/>
  <c r="Y182" i="1"/>
  <c r="Y187" i="1"/>
  <c r="Y193" i="1"/>
  <c r="Y203" i="1"/>
  <c r="Y215" i="1"/>
  <c r="Y221" i="1"/>
  <c r="Y232" i="1"/>
  <c r="Y236" i="1"/>
  <c r="Y248" i="1"/>
  <c r="Y257" i="1"/>
  <c r="Y264" i="1"/>
  <c r="Z271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Z372" i="1"/>
  <c r="BP370" i="1"/>
  <c r="BN370" i="1"/>
  <c r="Z370" i="1"/>
  <c r="BP392" i="1"/>
  <c r="BN392" i="1"/>
  <c r="Z392" i="1"/>
  <c r="BP396" i="1"/>
  <c r="BN396" i="1"/>
  <c r="Z396" i="1"/>
  <c r="Y400" i="1"/>
  <c r="BP404" i="1"/>
  <c r="BN404" i="1"/>
  <c r="Z404" i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Z446" i="1" s="1"/>
  <c r="BP458" i="1"/>
  <c r="BN458" i="1"/>
  <c r="Z458" i="1"/>
  <c r="Y462" i="1"/>
  <c r="BP466" i="1"/>
  <c r="BN466" i="1"/>
  <c r="Z466" i="1"/>
  <c r="Z468" i="1" s="1"/>
  <c r="Y468" i="1"/>
  <c r="L515" i="1"/>
  <c r="U515" i="1"/>
  <c r="H9" i="1"/>
  <c r="X505" i="1"/>
  <c r="C515" i="1"/>
  <c r="Y45" i="1"/>
  <c r="E515" i="1"/>
  <c r="Y93" i="1"/>
  <c r="G515" i="1"/>
  <c r="Y132" i="1"/>
  <c r="Z146" i="1"/>
  <c r="Z147" i="1" s="1"/>
  <c r="BN146" i="1"/>
  <c r="BP146" i="1"/>
  <c r="Y147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Z256" i="1" s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5" i="1"/>
  <c r="Y272" i="1"/>
  <c r="Z269" i="1"/>
  <c r="BN269" i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33" i="1"/>
  <c r="Y332" i="1"/>
  <c r="BP337" i="1"/>
  <c r="BN337" i="1"/>
  <c r="Z337" i="1"/>
  <c r="Z339" i="1" s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2" i="1"/>
  <c r="BN442" i="1"/>
  <c r="Z442" i="1"/>
  <c r="Y446" i="1"/>
  <c r="Z452" i="1"/>
  <c r="BP450" i="1"/>
  <c r="BN450" i="1"/>
  <c r="Z450" i="1"/>
  <c r="Y452" i="1"/>
  <c r="BP474" i="1"/>
  <c r="BN474" i="1"/>
  <c r="Z474" i="1"/>
  <c r="Y47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Y494" i="1"/>
  <c r="Y277" i="1"/>
  <c r="R515" i="1"/>
  <c r="Y295" i="1"/>
  <c r="Y340" i="1"/>
  <c r="T515" i="1"/>
  <c r="Y352" i="1"/>
  <c r="Y423" i="1"/>
  <c r="Z515" i="1"/>
  <c r="Y447" i="1"/>
  <c r="BP444" i="1"/>
  <c r="BN444" i="1"/>
  <c r="Z444" i="1"/>
  <c r="Y453" i="1"/>
  <c r="BP456" i="1"/>
  <c r="BN456" i="1"/>
  <c r="Z456" i="1"/>
  <c r="Z462" i="1" s="1"/>
  <c r="BP460" i="1"/>
  <c r="BN460" i="1"/>
  <c r="Z460" i="1"/>
  <c r="Y469" i="1"/>
  <c r="Y478" i="1"/>
  <c r="BP473" i="1"/>
  <c r="BN473" i="1"/>
  <c r="Z473" i="1"/>
  <c r="Z477" i="1" s="1"/>
  <c r="BP475" i="1"/>
  <c r="BN475" i="1"/>
  <c r="Z475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AA515" i="1"/>
  <c r="Z483" i="1" l="1"/>
  <c r="Z400" i="1"/>
  <c r="Z313" i="1"/>
  <c r="Z417" i="1"/>
  <c r="Z65" i="1"/>
  <c r="Y507" i="1"/>
  <c r="Z264" i="1"/>
  <c r="Z231" i="1"/>
  <c r="Z171" i="1"/>
  <c r="Z108" i="1"/>
  <c r="Z32" i="1"/>
  <c r="Z510" i="1" s="1"/>
  <c r="Y505" i="1"/>
  <c r="Y506" i="1"/>
  <c r="Y508" i="1" s="1"/>
  <c r="Y509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<sst xmlns="http://schemas.openxmlformats.org/spreadsheetml/2006/main" count="2245" uniqueCount="808">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</sst>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45886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220</v>
      </c>
      <c r="Y41" s="558">
        <f>IFERROR(IF(X41="",0,CEILING((X41/$H41),1)*$H41),"")</f>
        <v>226.8</v>
      </c>
      <c r="Z41" s="36">
        <f>IFERROR(IF(Y41=0,"",ROUNDUP(Y41/H41,0)*0.01898),"")</f>
        <v>0.39857999999999999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228.86111111111109</v>
      </c>
      <c r="BN41" s="64">
        <f>IFERROR(Y41*I41/H41,"0")</f>
        <v>235.93499999999997</v>
      </c>
      <c r="BO41" s="64">
        <f>IFERROR(1/J41*(X41/H41),"0")</f>
        <v>0.31828703703703703</v>
      </c>
      <c r="BP41" s="64">
        <f>IFERROR(1/J41*(Y41/H41),"0")</f>
        <v>0.328125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360</v>
      </c>
      <c r="Y42" s="558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110.37037037037037</v>
      </c>
      <c r="Y44" s="559">
        <f>IFERROR(Y41/H41,"0")+IFERROR(Y42/H42,"0")+IFERROR(Y43/H43,"0")</f>
        <v>111</v>
      </c>
      <c r="Z44" s="559">
        <f>IFERROR(IF(Z41="",0,Z41),"0")+IFERROR(IF(Z42="",0,Z42),"0")+IFERROR(IF(Z43="",0,Z43),"0")</f>
        <v>1.21038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580</v>
      </c>
      <c r="Y45" s="559">
        <f>IFERROR(SUM(Y41:Y43),"0")</f>
        <v>586.79999999999995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315</v>
      </c>
      <c r="Y57" s="558">
        <f t="shared" si="6"/>
        <v>315</v>
      </c>
      <c r="Z57" s="36">
        <f>IFERROR(IF(Y57=0,"",ROUNDUP(Y57/H57,0)*0.00902),"")</f>
        <v>0.63139999999999996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329.70000000000005</v>
      </c>
      <c r="BN57" s="64">
        <f t="shared" si="8"/>
        <v>329.70000000000005</v>
      </c>
      <c r="BO57" s="64">
        <f t="shared" si="9"/>
        <v>0.53030303030303028</v>
      </c>
      <c r="BP57" s="64">
        <f t="shared" si="10"/>
        <v>0.53030303030303028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97.777777777777771</v>
      </c>
      <c r="Y58" s="559">
        <f>IFERROR(Y52/H52,"0")+IFERROR(Y53/H53,"0")+IFERROR(Y54/H54,"0")+IFERROR(Y55/H55,"0")+IFERROR(Y56/H56,"0")+IFERROR(Y57/H57,"0")</f>
        <v>98</v>
      </c>
      <c r="Z58" s="559">
        <f>IFERROR(IF(Z52="",0,Z52),"0")+IFERROR(IF(Z53="",0,Z53),"0")+IFERROR(IF(Z54="",0,Z54),"0")+IFERROR(IF(Z55="",0,Z55),"0")+IFERROR(IF(Z56="",0,Z56),"0")+IFERROR(IF(Z57="",0,Z57),"0")</f>
        <v>1.1628400000000001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615</v>
      </c>
      <c r="Y59" s="559">
        <f>IFERROR(SUM(Y52:Y57),"0")</f>
        <v>617.40000000000009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117</v>
      </c>
      <c r="Y64" s="558">
        <f>IFERROR(IF(X64="",0,CEILING((X64/$H64),1)*$H64),"")</f>
        <v>118.80000000000001</v>
      </c>
      <c r="Z64" s="36">
        <f>IFERROR(IF(Y64=0,"",ROUNDUP(Y64/H64,0)*0.00651),"")</f>
        <v>0.28644000000000003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124.79999999999998</v>
      </c>
      <c r="BN64" s="64">
        <f>IFERROR(Y64*I64/H64,"0")</f>
        <v>126.72</v>
      </c>
      <c r="BO64" s="64">
        <f>IFERROR(1/J64*(X64/H64),"0")</f>
        <v>0.23809523809523808</v>
      </c>
      <c r="BP64" s="64">
        <f>IFERROR(1/J64*(Y64/H64),"0")</f>
        <v>0.24175824175824179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43.333333333333329</v>
      </c>
      <c r="Y65" s="559">
        <f>IFERROR(Y61/H61,"0")+IFERROR(Y62/H62,"0")+IFERROR(Y63/H63,"0")+IFERROR(Y64/H64,"0")</f>
        <v>44</v>
      </c>
      <c r="Z65" s="559">
        <f>IFERROR(IF(Z61="",0,Z61),"0")+IFERROR(IF(Z62="",0,Z62),"0")+IFERROR(IF(Z63="",0,Z63),"0")+IFERROR(IF(Z64="",0,Z64),"0")</f>
        <v>0.28644000000000003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117</v>
      </c>
      <c r="Y66" s="559">
        <f>IFERROR(SUM(Y61:Y64),"0")</f>
        <v>118.80000000000001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20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2.5641025641025643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20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127.77777777777777</v>
      </c>
      <c r="Y92" s="559">
        <f>IFERROR(Y89/H89,"0")+IFERROR(Y90/H90,"0")+IFERROR(Y91/H91,"0")</f>
        <v>128</v>
      </c>
      <c r="Z92" s="559">
        <f>IFERROR(IF(Z89="",0,Z89),"0")+IFERROR(IF(Z90="",0,Z90),"0")+IFERROR(IF(Z91="",0,Z91),"0")</f>
        <v>1.43344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750</v>
      </c>
      <c r="Y93" s="559">
        <f>IFERROR(SUM(Y89:Y91),"0")</f>
        <v>752.40000000000009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270.37037037037032</v>
      </c>
      <c r="Y100" s="559">
        <f>IFERROR(Y95/H95,"0")+IFERROR(Y96/H96,"0")+IFERROR(Y97/H97,"0")+IFERROR(Y98/H98,"0")+IFERROR(Y99/H99,"0")</f>
        <v>272</v>
      </c>
      <c r="Z100" s="559">
        <f>IFERROR(IF(Z95="",0,Z95),"0")+IFERROR(IF(Z96="",0,Z96),"0")+IFERROR(IF(Z97="",0,Z97),"0")+IFERROR(IF(Z98="",0,Z98),"0")+IFERROR(IF(Z99="",0,Z99),"0")</f>
        <v>2.24458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930</v>
      </c>
      <c r="Y101" s="559">
        <f>IFERROR(SUM(Y95:Y99),"0")</f>
        <v>939.60000000000014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607.5</v>
      </c>
      <c r="Y106" s="558">
        <f>IFERROR(IF(X106="",0,CEILING((X106/$H106),1)*$H106),"")</f>
        <v>607.5</v>
      </c>
      <c r="Z106" s="36">
        <f>IFERROR(IF(Y106=0,"",ROUNDUP(Y106/H106,0)*0.00902),"")</f>
        <v>1.2177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635.84999999999991</v>
      </c>
      <c r="BN106" s="64">
        <f>IFERROR(Y106*I106/H106,"0")</f>
        <v>635.84999999999991</v>
      </c>
      <c r="BO106" s="64">
        <f>IFERROR(1/J106*(X106/H106),"0")</f>
        <v>1.0227272727272727</v>
      </c>
      <c r="BP106" s="64">
        <f>IFERROR(1/J106*(Y106/H106),"0")</f>
        <v>1.0227272727272727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135</v>
      </c>
      <c r="Y108" s="559">
        <f>IFERROR(Y104/H104,"0")+IFERROR(Y105/H105,"0")+IFERROR(Y106/H106,"0")+IFERROR(Y107/H107,"0")</f>
        <v>135</v>
      </c>
      <c r="Z108" s="559">
        <f>IFERROR(IF(Z104="",0,Z104),"0")+IFERROR(IF(Z105="",0,Z105),"0")+IFERROR(IF(Z106="",0,Z106),"0")+IFERROR(IF(Z107="",0,Z107),"0")</f>
        <v>1.2177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607.5</v>
      </c>
      <c r="Y109" s="559">
        <f>IFERROR(SUM(Y104:Y107),"0")</f>
        <v>607.5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650</v>
      </c>
      <c r="Y117" s="558">
        <f>IFERROR(IF(X117="",0,CEILING((X117/$H117),1)*$H117),"")</f>
        <v>656.1</v>
      </c>
      <c r="Z117" s="36">
        <f>IFERROR(IF(Y117=0,"",ROUNDUP(Y117/H117,0)*0.01898),"")</f>
        <v>1.53738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691.16666666666663</v>
      </c>
      <c r="BN117" s="64">
        <f>IFERROR(Y117*I117/H117,"0")</f>
        <v>697.65300000000002</v>
      </c>
      <c r="BO117" s="64">
        <f>IFERROR(1/J117*(X117/H117),"0")</f>
        <v>1.253858024691358</v>
      </c>
      <c r="BP117" s="64">
        <f>IFERROR(1/J117*(Y117/H117),"0")</f>
        <v>1.265625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12</v>
      </c>
      <c r="Y120" s="558">
        <f>IFERROR(IF(X120="",0,CEILING((X120/$H120),1)*$H120),"")</f>
        <v>12.6</v>
      </c>
      <c r="Z120" s="36">
        <f>IFERROR(IF(Y120=0,"",ROUNDUP(Y120/H120,0)*0.00651),"")</f>
        <v>4.5569999999999999E-2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13.2</v>
      </c>
      <c r="BN120" s="64">
        <f>IFERROR(Y120*I120/H120,"0")</f>
        <v>13.86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253.58024691358023</v>
      </c>
      <c r="Y121" s="559">
        <f>IFERROR(Y117/H117,"0")+IFERROR(Y118/H118,"0")+IFERROR(Y119/H119,"0")+IFERROR(Y120/H120,"0")</f>
        <v>255</v>
      </c>
      <c r="Z121" s="559">
        <f>IFERROR(IF(Z117="",0,Z117),"0")+IFERROR(IF(Z118="",0,Z118),"0")+IFERROR(IF(Z119="",0,Z119),"0")+IFERROR(IF(Z120="",0,Z120),"0")</f>
        <v>2.6701200000000003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1112</v>
      </c>
      <c r="Y122" s="559">
        <f>IFERROR(SUM(Y117:Y120),"0")</f>
        <v>1119.5999999999999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16.5</v>
      </c>
      <c r="Y125" s="558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8.3333333333333339</v>
      </c>
      <c r="Y126" s="559">
        <f>IFERROR(Y124/H124,"0")+IFERROR(Y125/H125,"0")</f>
        <v>9</v>
      </c>
      <c r="Z126" s="559">
        <f>IFERROR(IF(Z124="",0,Z124),"0")+IFERROR(IF(Z125="",0,Z125),"0")</f>
        <v>5.8590000000000003E-2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16.5</v>
      </c>
      <c r="Y127" s="559">
        <f>IFERROR(SUM(Y124:Y125),"0")</f>
        <v>17.82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87.5</v>
      </c>
      <c r="Y136" s="558">
        <f>IFERROR(IF(X136="",0,CEILING((X136/$H136),1)*$H136),"")</f>
        <v>89.6</v>
      </c>
      <c r="Z136" s="36">
        <f>IFERROR(IF(Y136=0,"",ROUNDUP(Y136/H136,0)*0.00651),"")</f>
        <v>0.20832000000000001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95.875</v>
      </c>
      <c r="BN136" s="64">
        <f>IFERROR(Y136*I136/H136,"0")</f>
        <v>98.175999999999988</v>
      </c>
      <c r="BO136" s="64">
        <f>IFERROR(1/J136*(X136/H136),"0")</f>
        <v>0.17170329670329673</v>
      </c>
      <c r="BP136" s="64">
        <f>IFERROR(1/J136*(Y136/H136),"0")</f>
        <v>0.17582417582417584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31.250000000000004</v>
      </c>
      <c r="Y137" s="559">
        <f>IFERROR(Y135/H135,"0")+IFERROR(Y136/H136,"0")</f>
        <v>32</v>
      </c>
      <c r="Z137" s="559">
        <f>IFERROR(IF(Z135="",0,Z135),"0")+IFERROR(IF(Z136="",0,Z136),"0")</f>
        <v>0.20832000000000001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87.5</v>
      </c>
      <c r="Y138" s="559">
        <f>IFERROR(SUM(Y135:Y136),"0")</f>
        <v>89.6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220</v>
      </c>
      <c r="Y162" s="558">
        <f t="shared" ref="Y162:Y170" si="16">IFERROR(IF(X162="",0,CEILING((X162/$H162),1)*$H162),"")</f>
        <v>222.60000000000002</v>
      </c>
      <c r="Z162" s="36">
        <f>IFERROR(IF(Y162=0,"",ROUNDUP(Y162/H162,0)*0.00902),"")</f>
        <v>0.47806000000000004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234.14285714285714</v>
      </c>
      <c r="BN162" s="64">
        <f t="shared" ref="BN162:BN170" si="18">IFERROR(Y162*I162/H162,"0")</f>
        <v>236.91</v>
      </c>
      <c r="BO162" s="64">
        <f t="shared" ref="BO162:BO170" si="19">IFERROR(1/J162*(X162/H162),"0")</f>
        <v>0.3968253968253968</v>
      </c>
      <c r="BP162" s="64">
        <f t="shared" ref="BP162:BP170" si="20">IFERROR(1/J162*(Y162/H162),"0")</f>
        <v>0.40151515151515155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252.38095238095238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253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1.4820600000000002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640</v>
      </c>
      <c r="Y172" s="559">
        <f>IFERROR(SUM(Y162:Y170),"0")</f>
        <v>642.6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21</v>
      </c>
      <c r="Y175" s="558">
        <f>IFERROR(IF(X175="",0,CEILING((X175/$H175),1)*$H175),"")</f>
        <v>21.42</v>
      </c>
      <c r="Z175" s="36">
        <f>IFERROR(IF(Y175=0,"",ROUNDUP(Y175/H175,0)*0.0059),"")</f>
        <v>0.1003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24.166666666666664</v>
      </c>
      <c r="BN175" s="64">
        <f>IFERROR(Y175*I175/H175,"0")</f>
        <v>24.650000000000002</v>
      </c>
      <c r="BO175" s="64">
        <f>IFERROR(1/J175*(X175/H175),"0")</f>
        <v>7.716049382716049E-2</v>
      </c>
      <c r="BP175" s="64">
        <f>IFERROR(1/J175*(Y175/H175),"0")</f>
        <v>7.8703703703703692E-2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41.666666666666671</v>
      </c>
      <c r="Y177" s="559">
        <f>IFERROR(Y174/H174,"0")+IFERROR(Y175/H175,"0")+IFERROR(Y176/H176,"0")</f>
        <v>43</v>
      </c>
      <c r="Z177" s="559">
        <f>IFERROR(IF(Z174="",0,Z174),"0")+IFERROR(IF(Z175="",0,Z175),"0")+IFERROR(IF(Z176="",0,Z176),"0")</f>
        <v>0.25370000000000004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52.5</v>
      </c>
      <c r="Y178" s="559">
        <f>IFERROR(SUM(Y174:Y176),"0")</f>
        <v>54.180000000000007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60</v>
      </c>
      <c r="Y195" s="558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250</v>
      </c>
      <c r="Y197" s="558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40</v>
      </c>
      <c r="Y198" s="558">
        <f t="shared" si="21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41.555555555555557</v>
      </c>
      <c r="BN198" s="64">
        <f t="shared" si="23"/>
        <v>44.88</v>
      </c>
      <c r="BO198" s="64">
        <f t="shared" si="24"/>
        <v>5.6116722783389444E-2</v>
      </c>
      <c r="BP198" s="64">
        <f t="shared" si="25"/>
        <v>6.0606060606060608E-2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54</v>
      </c>
      <c r="Y200" s="558">
        <f t="shared" si="21"/>
        <v>54</v>
      </c>
      <c r="Z200" s="36">
        <f>IFERROR(IF(Y200=0,"",ROUNDUP(Y200/H200,0)*0.00502),"")</f>
        <v>0.15060000000000001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56.999999999999993</v>
      </c>
      <c r="BN200" s="64">
        <f t="shared" si="23"/>
        <v>56.999999999999993</v>
      </c>
      <c r="BO200" s="64">
        <f t="shared" si="24"/>
        <v>0.12820512820512822</v>
      </c>
      <c r="BP200" s="64">
        <f t="shared" si="25"/>
        <v>0.12820512820512822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54</v>
      </c>
      <c r="Y201" s="558">
        <f t="shared" si="21"/>
        <v>54</v>
      </c>
      <c r="Z201" s="36">
        <f>IFERROR(IF(Y201=0,"",ROUNDUP(Y201/H201,0)*0.00502),"")</f>
        <v>0.15060000000000001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56.999999999999993</v>
      </c>
      <c r="BN201" s="64">
        <f t="shared" si="23"/>
        <v>56.999999999999993</v>
      </c>
      <c r="BO201" s="64">
        <f t="shared" si="24"/>
        <v>0.12820512820512822</v>
      </c>
      <c r="BP201" s="64">
        <f t="shared" si="25"/>
        <v>0.12820512820512822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66</v>
      </c>
      <c r="Y202" s="558">
        <f t="shared" si="21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69.666666666666657</v>
      </c>
      <c r="BN202" s="64">
        <f t="shared" si="23"/>
        <v>70.3</v>
      </c>
      <c r="BO202" s="64">
        <f t="shared" si="24"/>
        <v>0.15669515669515671</v>
      </c>
      <c r="BP202" s="64">
        <f t="shared" si="25"/>
        <v>0.15811965811965817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220.74074074074073</v>
      </c>
      <c r="Y203" s="559">
        <f>IFERROR(Y195/H195,"0")+IFERROR(Y196/H196,"0")+IFERROR(Y197/H197,"0")+IFERROR(Y198/H198,"0")+IFERROR(Y199/H199,"0")+IFERROR(Y200/H200,"0")+IFERROR(Y201/H201,"0")+IFERROR(Y202/H202,"0")</f>
        <v>224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1.43248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664</v>
      </c>
      <c r="Y204" s="559">
        <f>IFERROR(SUM(Y195:Y202),"0")</f>
        <v>680.4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180</v>
      </c>
      <c r="Y209" s="558">
        <f t="shared" si="26"/>
        <v>180</v>
      </c>
      <c r="Z209" s="36">
        <f t="shared" ref="Z209:Z214" si="31">IFERROR(IF(Y209=0,"",ROUNDUP(Y209/H209,0)*0.00651),"")</f>
        <v>0.48825000000000002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200.25</v>
      </c>
      <c r="BN209" s="64">
        <f t="shared" si="28"/>
        <v>200.25</v>
      </c>
      <c r="BO209" s="64">
        <f t="shared" si="29"/>
        <v>0.41208791208791212</v>
      </c>
      <c r="BP209" s="64">
        <f t="shared" si="30"/>
        <v>0.41208791208791212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220</v>
      </c>
      <c r="Y214" s="558">
        <f t="shared" si="26"/>
        <v>220.79999999999998</v>
      </c>
      <c r="Z214" s="36">
        <f t="shared" si="31"/>
        <v>0.59892000000000001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243.65</v>
      </c>
      <c r="BN214" s="64">
        <f t="shared" si="28"/>
        <v>244.536</v>
      </c>
      <c r="BO214" s="64">
        <f t="shared" si="29"/>
        <v>0.50366300366300376</v>
      </c>
      <c r="BP214" s="64">
        <f t="shared" si="30"/>
        <v>0.50549450549450559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350.00000000000006</v>
      </c>
      <c r="Y215" s="559">
        <f>IFERROR(Y206/H206,"0")+IFERROR(Y207/H207,"0")+IFERROR(Y208/H208,"0")+IFERROR(Y209/H209,"0")+IFERROR(Y210/H210,"0")+IFERROR(Y211/H211,"0")+IFERROR(Y212/H212,"0")+IFERROR(Y213/H213,"0")+IFERROR(Y214/H214,"0")</f>
        <v>351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2.2850100000000002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840</v>
      </c>
      <c r="Y216" s="559">
        <f>IFERROR(SUM(Y206:Y214),"0")</f>
        <v>842.39999999999986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48</v>
      </c>
      <c r="Y219" s="558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36.666666666666671</v>
      </c>
      <c r="Y220" s="559">
        <f>IFERROR(Y218/H218,"0")+IFERROR(Y219/H219,"0")</f>
        <v>37</v>
      </c>
      <c r="Z220" s="559">
        <f>IFERROR(IF(Z218="",0,Z218),"0")+IFERROR(IF(Z219="",0,Z219),"0")</f>
        <v>0.24087000000000003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88</v>
      </c>
      <c r="Y221" s="559">
        <f>IFERROR(SUM(Y218:Y219),"0")</f>
        <v>88.8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80</v>
      </c>
      <c r="Y226" s="558">
        <f t="shared" si="32"/>
        <v>81.2</v>
      </c>
      <c r="Z226" s="36">
        <f>IFERROR(IF(Y226=0,"",ROUNDUP(Y226/H226,0)*0.01898),"")</f>
        <v>0.13286000000000001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83</v>
      </c>
      <c r="BN226" s="64">
        <f t="shared" si="34"/>
        <v>84.245000000000005</v>
      </c>
      <c r="BO226" s="64">
        <f t="shared" si="35"/>
        <v>0.10775862068965518</v>
      </c>
      <c r="BP226" s="64">
        <f t="shared" si="36"/>
        <v>0.10937500000000001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22.896551724137932</v>
      </c>
      <c r="Y231" s="559">
        <f>IFERROR(Y224/H224,"0")+IFERROR(Y225/H225,"0")+IFERROR(Y226/H226,"0")+IFERROR(Y227/H227,"0")+IFERROR(Y228/H228,"0")+IFERROR(Y229/H229,"0")+IFERROR(Y230/H230,"0")</f>
        <v>23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0.27717999999999998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144</v>
      </c>
      <c r="Y232" s="559">
        <f>IFERROR(SUM(Y224:Y230),"0")</f>
        <v>145.19999999999999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200</v>
      </c>
      <c r="Y270" s="55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320</v>
      </c>
      <c r="Y272" s="559">
        <f>IFERROR(SUM(Y268:Y270),"0")</f>
        <v>321.60000000000002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112</v>
      </c>
      <c r="Y302" s="558">
        <f t="shared" si="42"/>
        <v>113.4</v>
      </c>
      <c r="Z302" s="36">
        <f>IFERROR(IF(Y302=0,"",ROUNDUP(Y302/H302,0)*0.00502),"")</f>
        <v>0.27107999999999999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117.33333333333334</v>
      </c>
      <c r="BN302" s="64">
        <f t="shared" si="44"/>
        <v>118.80000000000001</v>
      </c>
      <c r="BO302" s="64">
        <f t="shared" si="45"/>
        <v>0.22792022792022792</v>
      </c>
      <c r="BP302" s="64">
        <f t="shared" si="46"/>
        <v>0.23076923076923078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27</v>
      </c>
      <c r="Y304" s="558">
        <f t="shared" si="42"/>
        <v>27</v>
      </c>
      <c r="Z304" s="36">
        <f>IFERROR(IF(Y304=0,"",ROUNDUP(Y304/H304,0)*0.00651),"")</f>
        <v>9.7650000000000001E-2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30.419999999999998</v>
      </c>
      <c r="BN304" s="64">
        <f t="shared" si="44"/>
        <v>30.419999999999998</v>
      </c>
      <c r="BO304" s="64">
        <f t="shared" si="45"/>
        <v>8.241758241758243E-2</v>
      </c>
      <c r="BP304" s="64">
        <f t="shared" si="46"/>
        <v>8.241758241758243E-2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68.333333333333329</v>
      </c>
      <c r="Y305" s="559">
        <f>IFERROR(Y298/H298,"0")+IFERROR(Y299/H299,"0")+IFERROR(Y300/H300,"0")+IFERROR(Y301/H301,"0")+IFERROR(Y302/H302,"0")+IFERROR(Y303/H303,"0")+IFERROR(Y304/H304,"0")</f>
        <v>69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0.36873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139</v>
      </c>
      <c r="Y306" s="559">
        <f>IFERROR(SUM(Y298:Y304),"0")</f>
        <v>140.4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380</v>
      </c>
      <c r="Y317" s="558">
        <f>IFERROR(IF(X317="",0,CEILING((X317/$H317),1)*$H317),"")</f>
        <v>382.2</v>
      </c>
      <c r="Z317" s="36">
        <f>IFERROR(IF(Y317=0,"",ROUNDUP(Y317/H317,0)*0.01898),"")</f>
        <v>0.93002000000000007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405.28461538461545</v>
      </c>
      <c r="BN317" s="64">
        <f>IFERROR(Y317*I317/H317,"0")</f>
        <v>407.63100000000009</v>
      </c>
      <c r="BO317" s="64">
        <f>IFERROR(1/J317*(X317/H317),"0")</f>
        <v>0.76121794871794879</v>
      </c>
      <c r="BP317" s="64">
        <f>IFERROR(1/J317*(Y317/H317),"0")</f>
        <v>0.765625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50</v>
      </c>
      <c r="Y318" s="558">
        <f>IFERROR(IF(X318="",0,CEILING((X318/$H318),1)*$H318),"")</f>
        <v>50.400000000000006</v>
      </c>
      <c r="Z318" s="36">
        <f>IFERROR(IF(Y318=0,"",ROUNDUP(Y318/H318,0)*0.01898),"")</f>
        <v>0.11388000000000001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53.089285714285715</v>
      </c>
      <c r="BN318" s="64">
        <f>IFERROR(Y318*I318/H318,"0")</f>
        <v>53.514000000000003</v>
      </c>
      <c r="BO318" s="64">
        <f>IFERROR(1/J318*(X318/H318),"0")</f>
        <v>9.3005952380952384E-2</v>
      </c>
      <c r="BP318" s="64">
        <f>IFERROR(1/J318*(Y318/H318),"0")</f>
        <v>9.375E-2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54.670329670329679</v>
      </c>
      <c r="Y319" s="559">
        <f>IFERROR(Y316/H316,"0")+IFERROR(Y317/H317,"0")+IFERROR(Y318/H318,"0")</f>
        <v>55</v>
      </c>
      <c r="Z319" s="559">
        <f>IFERROR(IF(Z316="",0,Z316),"0")+IFERROR(IF(Z317="",0,Z317),"0")+IFERROR(IF(Z318="",0,Z318),"0")</f>
        <v>1.0439000000000001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430</v>
      </c>
      <c r="Y320" s="559">
        <f>IFERROR(SUM(Y316:Y318),"0")</f>
        <v>432.6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33.333333333333336</v>
      </c>
      <c r="Y326" s="559">
        <f>IFERROR(Y322/H322,"0")+IFERROR(Y323/H323,"0")+IFERROR(Y324/H324,"0")+IFERROR(Y325/H325,"0")</f>
        <v>34</v>
      </c>
      <c r="Z326" s="559">
        <f>IFERROR(IF(Z322="",0,Z322),"0")+IFERROR(IF(Z323="",0,Z323),"0")+IFERROR(IF(Z324="",0,Z324),"0")+IFERROR(IF(Z325="",0,Z325),"0")</f>
        <v>0.22134000000000001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85</v>
      </c>
      <c r="Y327" s="559">
        <f>IFERROR(SUM(Y322:Y325),"0")</f>
        <v>86.699999999999989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909.99999999999989</v>
      </c>
      <c r="Y337" s="558">
        <f>IFERROR(IF(X337="",0,CEILING((X337/$H337),1)*$H337),"")</f>
        <v>911.40000000000009</v>
      </c>
      <c r="Z337" s="36">
        <f>IFERROR(IF(Y337=0,"",ROUNDUP(Y337/H337,0)*0.00651),"")</f>
        <v>2.8253400000000002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1019.1999999999998</v>
      </c>
      <c r="BN337" s="64">
        <f>IFERROR(Y337*I337/H337,"0")</f>
        <v>1020.7679999999999</v>
      </c>
      <c r="BO337" s="64">
        <f>IFERROR(1/J337*(X337/H337),"0")</f>
        <v>2.3809523809523809</v>
      </c>
      <c r="BP337" s="64">
        <f>IFERROR(1/J337*(Y337/H337),"0")</f>
        <v>2.3846153846153846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420</v>
      </c>
      <c r="Y338" s="558">
        <f>IFERROR(IF(X338="",0,CEILING((X338/$H338),1)*$H338),"")</f>
        <v>420</v>
      </c>
      <c r="Z338" s="36">
        <f>IFERROR(IF(Y338=0,"",ROUNDUP(Y338/H338,0)*0.00651),"")</f>
        <v>1.302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467.99999999999994</v>
      </c>
      <c r="BN338" s="64">
        <f>IFERROR(Y338*I338/H338,"0")</f>
        <v>467.99999999999994</v>
      </c>
      <c r="BO338" s="64">
        <f>IFERROR(1/J338*(X338/H338),"0")</f>
        <v>1.098901098901099</v>
      </c>
      <c r="BP338" s="64">
        <f>IFERROR(1/J338*(Y338/H338),"0")</f>
        <v>1.098901098901099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633.33333333333326</v>
      </c>
      <c r="Y339" s="559">
        <f>IFERROR(Y336/H336,"0")+IFERROR(Y337/H337,"0")+IFERROR(Y338/H338,"0")</f>
        <v>634</v>
      </c>
      <c r="Z339" s="559">
        <f>IFERROR(IF(Z336="",0,Z336),"0")+IFERROR(IF(Z337="",0,Z337),"0")+IFERROR(IF(Z338="",0,Z338),"0")</f>
        <v>4.1273400000000002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1330</v>
      </c>
      <c r="Y340" s="559">
        <f>IFERROR(SUM(Y336:Y338),"0")</f>
        <v>1331.4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140</v>
      </c>
      <c r="Y346" s="558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144.48000000000002</v>
      </c>
      <c r="BN346" s="64">
        <f t="shared" si="49"/>
        <v>154.80000000000001</v>
      </c>
      <c r="BO346" s="64">
        <f t="shared" si="50"/>
        <v>0.19444444444444445</v>
      </c>
      <c r="BP346" s="64">
        <f t="shared" si="51"/>
        <v>0.20833333333333331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1200</v>
      </c>
      <c r="Y347" s="558">
        <f t="shared" si="47"/>
        <v>1200</v>
      </c>
      <c r="Z347" s="36">
        <f>IFERROR(IF(Y347=0,"",ROUNDUP(Y347/H347,0)*0.02175),"")</f>
        <v>1.7399999999999998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1238.4000000000001</v>
      </c>
      <c r="BN347" s="64">
        <f t="shared" si="49"/>
        <v>1238.4000000000001</v>
      </c>
      <c r="BO347" s="64">
        <f t="shared" si="50"/>
        <v>1.6666666666666665</v>
      </c>
      <c r="BP347" s="64">
        <f t="shared" si="51"/>
        <v>1.6666666666666665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10</v>
      </c>
      <c r="Y350" s="558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278</v>
      </c>
      <c r="Y351" s="559">
        <f>IFERROR(Y344/H344,"0")+IFERROR(Y345/H345,"0")+IFERROR(Y346/H346,"0")+IFERROR(Y347/H347,"0")+IFERROR(Y348/H348,"0")+IFERROR(Y349/H349,"0")+IFERROR(Y350/H350,"0")</f>
        <v>279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6.0427899999999992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4150</v>
      </c>
      <c r="Y352" s="559">
        <f>IFERROR(SUM(Y344:Y350),"0")</f>
        <v>4165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12</v>
      </c>
      <c r="Y355" s="558">
        <f>IFERROR(IF(X355="",0,CEILING((X355/$H355),1)*$H355),"")</f>
        <v>12</v>
      </c>
      <c r="Z355" s="36">
        <f>IFERROR(IF(Y355=0,"",ROUNDUP(Y355/H355,0)*0.00902),"")</f>
        <v>2.7060000000000001E-2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12.629999999999999</v>
      </c>
      <c r="BN355" s="64">
        <f>IFERROR(Y355*I355/H355,"0")</f>
        <v>12.629999999999999</v>
      </c>
      <c r="BO355" s="64">
        <f>IFERROR(1/J355*(X355/H355),"0")</f>
        <v>2.2727272727272728E-2</v>
      </c>
      <c r="BP355" s="64">
        <f>IFERROR(1/J355*(Y355/H355),"0")</f>
        <v>2.2727272727272728E-2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69.666666666666671</v>
      </c>
      <c r="Y356" s="559">
        <f>IFERROR(Y354/H354,"0")+IFERROR(Y355/H355,"0")</f>
        <v>70</v>
      </c>
      <c r="Z356" s="559">
        <f>IFERROR(IF(Z354="",0,Z354),"0")+IFERROR(IF(Z355="",0,Z355),"0")</f>
        <v>1.48431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1012</v>
      </c>
      <c r="Y357" s="559">
        <f>IFERROR(SUM(Y354:Y355),"0")</f>
        <v>1017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30</v>
      </c>
      <c r="Y370" s="558">
        <f>IFERROR(IF(X370="",0,CEILING((X370/$H370),1)*$H370),"")</f>
        <v>36</v>
      </c>
      <c r="Z370" s="36">
        <f>IFERROR(IF(Y370=0,"",ROUNDUP(Y370/H370,0)*0.01898),"")</f>
        <v>5.6940000000000004E-2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31.087500000000002</v>
      </c>
      <c r="BN370" s="64">
        <f>IFERROR(Y370*I370/H370,"0")</f>
        <v>37.305</v>
      </c>
      <c r="BO370" s="64">
        <f>IFERROR(1/J370*(X370/H370),"0")</f>
        <v>3.90625E-2</v>
      </c>
      <c r="BP370" s="64">
        <f>IFERROR(1/J370*(Y370/H370),"0")</f>
        <v>4.6875E-2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2.5</v>
      </c>
      <c r="Y372" s="559">
        <f>IFERROR(Y369/H369,"0")+IFERROR(Y370/H370,"0")+IFERROR(Y371/H371,"0")</f>
        <v>3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30</v>
      </c>
      <c r="Y373" s="559">
        <f>IFERROR(SUM(Y369:Y371),"0")</f>
        <v>36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10</v>
      </c>
      <c r="Y390" s="558">
        <f t="shared" ref="Y390:Y399" si="52">IFERROR(IF(X390="",0,CEILING((X390/$H390),1)*$H390),"")</f>
        <v>10.8</v>
      </c>
      <c r="Z390" s="36">
        <f>IFERROR(IF(Y390=0,"",ROUNDUP(Y390/H390,0)*0.00902),"")</f>
        <v>1.804E-2</v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10.388888888888889</v>
      </c>
      <c r="BN390" s="64">
        <f t="shared" ref="BN390:BN399" si="54">IFERROR(Y390*I390/H390,"0")</f>
        <v>11.22</v>
      </c>
      <c r="BO390" s="64">
        <f t="shared" ref="BO390:BO399" si="55">IFERROR(1/J390*(X390/H390),"0")</f>
        <v>1.4029180695847361E-2</v>
      </c>
      <c r="BP390" s="64">
        <f t="shared" ref="BP390:BP399" si="56">IFERROR(1/J390*(Y390/H390),"0")</f>
        <v>1.5151515151515152E-2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10</v>
      </c>
      <c r="Y393" s="558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10.388888888888889</v>
      </c>
      <c r="BN393" s="64">
        <f t="shared" si="54"/>
        <v>11.22</v>
      </c>
      <c r="BO393" s="64">
        <f t="shared" si="55"/>
        <v>1.4029180695847361E-2</v>
      </c>
      <c r="BP393" s="64">
        <f t="shared" si="56"/>
        <v>1.5151515151515152E-2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53.703703703703702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0.28708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125</v>
      </c>
      <c r="Y401" s="559">
        <f>IFERROR(SUM(Y390:Y399),"0")</f>
        <v>126.6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90</v>
      </c>
      <c r="Y434" s="558">
        <f t="shared" si="58"/>
        <v>95.04</v>
      </c>
      <c r="Z434" s="36">
        <f t="shared" si="59"/>
        <v>0.21528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96.136363636363626</v>
      </c>
      <c r="BN434" s="64">
        <f t="shared" si="61"/>
        <v>101.52000000000001</v>
      </c>
      <c r="BO434" s="64">
        <f t="shared" si="62"/>
        <v>0.16389860139860138</v>
      </c>
      <c r="BP434" s="64">
        <f t="shared" si="63"/>
        <v>0.17307692307692307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210</v>
      </c>
      <c r="Y440" s="558">
        <f t="shared" si="58"/>
        <v>211.2</v>
      </c>
      <c r="Z440" s="36">
        <f>IFERROR(IF(Y440=0,"",ROUNDUP(Y440/H440,0)*0.00902),"")</f>
        <v>0.39688000000000001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303.1875</v>
      </c>
      <c r="BN440" s="64">
        <f t="shared" si="61"/>
        <v>304.91999999999996</v>
      </c>
      <c r="BO440" s="64">
        <f t="shared" si="62"/>
        <v>0.33143939393939392</v>
      </c>
      <c r="BP440" s="64">
        <f t="shared" si="63"/>
        <v>0.33333333333333337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30</v>
      </c>
      <c r="Y444" s="558">
        <f t="shared" si="58"/>
        <v>32.4</v>
      </c>
      <c r="Z444" s="36">
        <f>IFERROR(IF(Y444=0,"",ROUNDUP(Y444/H444,0)*0.00902),"")</f>
        <v>8.1180000000000002E-2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31.75</v>
      </c>
      <c r="BN444" s="64">
        <f t="shared" si="61"/>
        <v>34.29</v>
      </c>
      <c r="BO444" s="64">
        <f t="shared" si="62"/>
        <v>6.3131313131313135E-2</v>
      </c>
      <c r="BP444" s="64">
        <f t="shared" si="63"/>
        <v>6.8181818181818177E-2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101.32575757575756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104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1.08802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500</v>
      </c>
      <c r="Y447" s="559">
        <f>IFERROR(SUM(Y432:Y445),"0")</f>
        <v>512.88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20</v>
      </c>
      <c r="Y456" s="558">
        <f t="shared" si="64"/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21.363636363636363</v>
      </c>
      <c r="BN456" s="64">
        <f t="shared" si="66"/>
        <v>22.56</v>
      </c>
      <c r="BO456" s="64">
        <f t="shared" si="67"/>
        <v>3.6421911421911424E-2</v>
      </c>
      <c r="BP456" s="64">
        <f t="shared" si="68"/>
        <v>3.8461538461538464E-2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42</v>
      </c>
      <c r="Y459" s="558">
        <f t="shared" si="64"/>
        <v>43.199999999999996</v>
      </c>
      <c r="Z459" s="36">
        <f>IFERROR(IF(Y459=0,"",ROUNDUP(Y459/H459,0)*0.00902),"")</f>
        <v>8.1180000000000002E-2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60.637500000000003</v>
      </c>
      <c r="BN459" s="64">
        <f t="shared" si="66"/>
        <v>62.37</v>
      </c>
      <c r="BO459" s="64">
        <f t="shared" si="67"/>
        <v>6.6287878787878785E-2</v>
      </c>
      <c r="BP459" s="64">
        <f t="shared" si="68"/>
        <v>6.8181818181818177E-2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36</v>
      </c>
      <c r="Y461" s="558">
        <f t="shared" si="64"/>
        <v>38.4</v>
      </c>
      <c r="Z461" s="36">
        <f>IFERROR(IF(Y461=0,"",ROUNDUP(Y461/H461,0)*0.00902),"")</f>
        <v>7.2160000000000002E-2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50.175000000000004</v>
      </c>
      <c r="BN461" s="64">
        <f t="shared" si="66"/>
        <v>53.52</v>
      </c>
      <c r="BO461" s="64">
        <f t="shared" si="67"/>
        <v>5.6818181818181823E-2</v>
      </c>
      <c r="BP461" s="64">
        <f t="shared" si="68"/>
        <v>6.0606060606060608E-2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46.553030303030297</v>
      </c>
      <c r="Y462" s="559">
        <f>IFERROR(Y455/H455,"0")+IFERROR(Y456/H456,"0")+IFERROR(Y457/H457,"0")+IFERROR(Y458/H458,"0")+IFERROR(Y459/H459,"0")+IFERROR(Y460/H460,"0")+IFERROR(Y461/H461,"0")</f>
        <v>48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0.52410000000000001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238</v>
      </c>
      <c r="Y463" s="559">
        <f>IFERROR(SUM(Y455:Y461),"0")</f>
        <v>245.28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10</v>
      </c>
      <c r="Y475" s="558">
        <f>IFERROR(IF(X475="",0,CEILING((X475/$H475),1)*$H475),"")</f>
        <v>12</v>
      </c>
      <c r="Z475" s="36">
        <f>IFERROR(IF(Y475=0,"",ROUNDUP(Y475/H475,0)*0.01898),"")</f>
        <v>1.898E-2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10.362500000000001</v>
      </c>
      <c r="BN475" s="64">
        <f>IFERROR(Y475*I475/H475,"0")</f>
        <v>12.435</v>
      </c>
      <c r="BO475" s="64">
        <f>IFERROR(1/J475*(X475/H475),"0")</f>
        <v>1.3020833333333334E-2</v>
      </c>
      <c r="BP475" s="64">
        <f>IFERROR(1/J475*(Y475/H475),"0")</f>
        <v>1.5625E-2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0.83333333333333337</v>
      </c>
      <c r="Y477" s="559">
        <f>IFERROR(Y473/H473,"0")+IFERROR(Y474/H474,"0")+IFERROR(Y475/H475,"0")+IFERROR(Y476/H476,"0")</f>
        <v>1</v>
      </c>
      <c r="Z477" s="559">
        <f>IFERROR(IF(Z473="",0,Z473),"0")+IFERROR(IF(Z474="",0,Z474),"0")+IFERROR(IF(Z475="",0,Z475),"0")+IFERROR(IF(Z476="",0,Z476),"0")</f>
        <v>1.898E-2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10</v>
      </c>
      <c r="Y478" s="559">
        <f>IFERROR(SUM(Y473:Y476),"0")</f>
        <v>12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1500</v>
      </c>
      <c r="Y491" s="558">
        <f>IFERROR(IF(X491="",0,CEILING((X491/$H491),1)*$H491),"")</f>
        <v>1503</v>
      </c>
      <c r="Z491" s="36">
        <f>IFERROR(IF(Y491=0,"",ROUNDUP(Y491/H491,0)*0.01898),"")</f>
        <v>3.1696599999999999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1586.5</v>
      </c>
      <c r="BN491" s="64">
        <f>IFERROR(Y491*I491/H491,"0")</f>
        <v>1589.673</v>
      </c>
      <c r="BO491" s="64">
        <f>IFERROR(1/J491*(X491/H491),"0")</f>
        <v>2.6041666666666665</v>
      </c>
      <c r="BP491" s="64">
        <f>IFERROR(1/J491*(Y491/H491),"0")</f>
        <v>2.609375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166.66666666666666</v>
      </c>
      <c r="Y493" s="559">
        <f>IFERROR(Y491/H491,"0")+IFERROR(Y492/H492,"0")</f>
        <v>167</v>
      </c>
      <c r="Z493" s="559">
        <f>IFERROR(IF(Z491="",0,Z491),"0")+IFERROR(IF(Z492="",0,Z492),"0")</f>
        <v>3.1696599999999999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1500</v>
      </c>
      <c r="Y494" s="559">
        <f>IFERROR(SUM(Y491:Y492),"0")</f>
        <v>1503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17508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17638.159999999996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18697.070021645013</v>
      </c>
      <c r="Y506" s="559">
        <f>IFERROR(SUM(BN22:BN502),"0")</f>
        <v>18837.287999999993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19497.070021645013</v>
      </c>
      <c r="Y508" s="559">
        <f>GrossWeightTotalR+PalletQtyTotalR*25</f>
        <v>19637.287999999993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3801.7344391453594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3829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36.938590000000005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586.79999999999995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759.6</v>
      </c>
      <c r="E515" s="46">
        <f>IFERROR(Y89*1,"0")+IFERROR(Y90*1,"0")+IFERROR(Y91*1,"0")+IFERROR(Y95*1,"0")+IFERROR(Y96*1,"0")+IFERROR(Y97*1,"0")+IFERROR(Y98*1,"0")+IFERROR(Y99*1,"0")</f>
        <v>1692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1744.9199999999998</v>
      </c>
      <c r="G515" s="46">
        <f>IFERROR(Y130*1,"0")+IFERROR(Y131*1,"0")+IFERROR(Y135*1,"0")+IFERROR(Y136*1,"0")+IFERROR(Y140*1,"0")+IFERROR(Y141*1,"0")</f>
        <v>269.92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711.9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1611.6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189.83999999999997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321.60000000000002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659.7</v>
      </c>
      <c r="S515" s="46">
        <f>IFERROR(Y336*1,"0")+IFERROR(Y337*1,"0")+IFERROR(Y338*1,"0")</f>
        <v>1331.4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5182</v>
      </c>
      <c r="U515" s="46">
        <f>IFERROR(Y369*1,"0")+IFERROR(Y370*1,"0")+IFERROR(Y371*1,"0")+IFERROR(Y375*1,"0")+IFERROR(Y379*1,"0")+IFERROR(Y380*1,"0")+IFERROR(Y384*1,"0")</f>
        <v>36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126.6</v>
      </c>
      <c r="W515" s="46">
        <f>IFERROR(Y409*1,"0")+IFERROR(Y413*1,"0")+IFERROR(Y414*1,"0")+IFERROR(Y415*1,"0")+IFERROR(Y416*1,"0")</f>
        <v>0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858.48000000000013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1515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