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662256-03A2-4F6C-9E78-18781C4470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Y339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5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40" i="1" l="1"/>
  <c r="BN140" i="1"/>
  <c r="Z140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38" i="1"/>
  <c r="BN338" i="1"/>
  <c r="Z338" i="1"/>
  <c r="BP344" i="1"/>
  <c r="BN344" i="1"/>
  <c r="Z344" i="1"/>
  <c r="BP391" i="1"/>
  <c r="BN391" i="1"/>
  <c r="Z391" i="1"/>
  <c r="X515" i="1"/>
  <c r="Y422" i="1"/>
  <c r="BP421" i="1"/>
  <c r="BN421" i="1"/>
  <c r="Z421" i="1"/>
  <c r="Z422" i="1" s="1"/>
  <c r="Y428" i="1"/>
  <c r="Y427" i="1"/>
  <c r="BP426" i="1"/>
  <c r="BN426" i="1"/>
  <c r="Z426" i="1"/>
  <c r="Z427" i="1" s="1"/>
  <c r="BP432" i="1"/>
  <c r="BN432" i="1"/>
  <c r="Z432" i="1"/>
  <c r="BP443" i="1"/>
  <c r="BN443" i="1"/>
  <c r="Z443" i="1"/>
  <c r="BP465" i="1"/>
  <c r="BN465" i="1"/>
  <c r="Z465" i="1"/>
  <c r="BP487" i="1"/>
  <c r="BN487" i="1"/>
  <c r="Z487" i="1"/>
  <c r="Z31" i="1"/>
  <c r="BN31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Z117" i="1"/>
  <c r="BN117" i="1"/>
  <c r="BP167" i="1"/>
  <c r="BN167" i="1"/>
  <c r="Z167" i="1"/>
  <c r="BP202" i="1"/>
  <c r="BN202" i="1"/>
  <c r="Z202" i="1"/>
  <c r="K515" i="1"/>
  <c r="BP227" i="1"/>
  <c r="BN227" i="1"/>
  <c r="Z227" i="1"/>
  <c r="BP262" i="1"/>
  <c r="BN262" i="1"/>
  <c r="Z262" i="1"/>
  <c r="BP291" i="1"/>
  <c r="BN291" i="1"/>
  <c r="Z291" i="1"/>
  <c r="BP325" i="1"/>
  <c r="BN325" i="1"/>
  <c r="Z325" i="1"/>
  <c r="BP354" i="1"/>
  <c r="BN354" i="1"/>
  <c r="Z354" i="1"/>
  <c r="BP399" i="1"/>
  <c r="BN399" i="1"/>
  <c r="Z399" i="1"/>
  <c r="BP437" i="1"/>
  <c r="BN437" i="1"/>
  <c r="Z437" i="1"/>
  <c r="BP455" i="1"/>
  <c r="BN455" i="1"/>
  <c r="Z455" i="1"/>
  <c r="Y489" i="1"/>
  <c r="Y488" i="1"/>
  <c r="BP486" i="1"/>
  <c r="BN486" i="1"/>
  <c r="Z486" i="1"/>
  <c r="Z488" i="1" s="1"/>
  <c r="Y204" i="1"/>
  <c r="Y216" i="1"/>
  <c r="M515" i="1"/>
  <c r="Y44" i="1"/>
  <c r="Y114" i="1"/>
  <c r="Y327" i="1"/>
  <c r="Y326" i="1"/>
  <c r="BP329" i="1"/>
  <c r="BN329" i="1"/>
  <c r="Z32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40" i="1"/>
  <c r="BN440" i="1"/>
  <c r="Z440" i="1"/>
  <c r="BP445" i="1"/>
  <c r="BN445" i="1"/>
  <c r="Z445" i="1"/>
  <c r="BP457" i="1"/>
  <c r="BN457" i="1"/>
  <c r="Z457" i="1"/>
  <c r="BP467" i="1"/>
  <c r="BN467" i="1"/>
  <c r="Z467" i="1"/>
  <c r="Y499" i="1"/>
  <c r="Y498" i="1"/>
  <c r="BP496" i="1"/>
  <c r="BN496" i="1"/>
  <c r="Z496" i="1"/>
  <c r="X507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68" i="1"/>
  <c r="BN68" i="1"/>
  <c r="Z74" i="1"/>
  <c r="BN74" i="1"/>
  <c r="BP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I515" i="1"/>
  <c r="Y171" i="1"/>
  <c r="Z165" i="1"/>
  <c r="BN165" i="1"/>
  <c r="Z169" i="1"/>
  <c r="BN169" i="1"/>
  <c r="Y177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S515" i="1"/>
  <c r="BP336" i="1"/>
  <c r="BN336" i="1"/>
  <c r="Z336" i="1"/>
  <c r="BP350" i="1"/>
  <c r="BN350" i="1"/>
  <c r="Z350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1" i="1"/>
  <c r="BN441" i="1"/>
  <c r="Z441" i="1"/>
  <c r="BP451" i="1"/>
  <c r="BN451" i="1"/>
  <c r="Z451" i="1"/>
  <c r="BP461" i="1"/>
  <c r="BN461" i="1"/>
  <c r="Z461" i="1"/>
  <c r="BP476" i="1"/>
  <c r="BN476" i="1"/>
  <c r="Z476" i="1"/>
  <c r="BP497" i="1"/>
  <c r="BN497" i="1"/>
  <c r="Z497" i="1"/>
  <c r="Q515" i="1"/>
  <c r="Y356" i="1"/>
  <c r="Y463" i="1"/>
  <c r="Y515" i="1"/>
  <c r="F10" i="1"/>
  <c r="F9" i="1"/>
  <c r="J9" i="1"/>
  <c r="B515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15" i="1"/>
  <c r="BP57" i="1"/>
  <c r="BN57" i="1"/>
  <c r="Z57" i="1"/>
  <c r="Y59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X506" i="1"/>
  <c r="X508" i="1" s="1"/>
  <c r="X509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4" i="1"/>
  <c r="Y160" i="1"/>
  <c r="Y172" i="1"/>
  <c r="Y178" i="1"/>
  <c r="Y182" i="1"/>
  <c r="Y187" i="1"/>
  <c r="Y193" i="1"/>
  <c r="Y203" i="1"/>
  <c r="Y215" i="1"/>
  <c r="Y221" i="1"/>
  <c r="Y232" i="1"/>
  <c r="Y236" i="1"/>
  <c r="Y248" i="1"/>
  <c r="Y257" i="1"/>
  <c r="Y264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BP349" i="1"/>
  <c r="BN349" i="1"/>
  <c r="Z349" i="1"/>
  <c r="Z372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58" i="1"/>
  <c r="BN458" i="1"/>
  <c r="Z458" i="1"/>
  <c r="Y462" i="1"/>
  <c r="BP466" i="1"/>
  <c r="BN466" i="1"/>
  <c r="Z466" i="1"/>
  <c r="Z468" i="1" s="1"/>
  <c r="Y468" i="1"/>
  <c r="L515" i="1"/>
  <c r="U515" i="1"/>
  <c r="H9" i="1"/>
  <c r="X505" i="1"/>
  <c r="C515" i="1"/>
  <c r="Y45" i="1"/>
  <c r="E515" i="1"/>
  <c r="Y93" i="1"/>
  <c r="G515" i="1"/>
  <c r="Y132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Z256" i="1" s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5" i="1"/>
  <c r="Y272" i="1"/>
  <c r="Z269" i="1"/>
  <c r="BN269" i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33" i="1"/>
  <c r="Y332" i="1"/>
  <c r="BP337" i="1"/>
  <c r="BN337" i="1"/>
  <c r="Z337" i="1"/>
  <c r="Z339" i="1" s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2" i="1"/>
  <c r="BN442" i="1"/>
  <c r="Z442" i="1"/>
  <c r="Y446" i="1"/>
  <c r="Z452" i="1"/>
  <c r="BP450" i="1"/>
  <c r="BN450" i="1"/>
  <c r="Z450" i="1"/>
  <c r="Y452" i="1"/>
  <c r="BP474" i="1"/>
  <c r="BN474" i="1"/>
  <c r="Z474" i="1"/>
  <c r="Y47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Y494" i="1"/>
  <c r="Y277" i="1"/>
  <c r="R515" i="1"/>
  <c r="Y295" i="1"/>
  <c r="Y340" i="1"/>
  <c r="T515" i="1"/>
  <c r="Y352" i="1"/>
  <c r="Y423" i="1"/>
  <c r="Z515" i="1"/>
  <c r="Y447" i="1"/>
  <c r="BP444" i="1"/>
  <c r="BN444" i="1"/>
  <c r="Z444" i="1"/>
  <c r="Y453" i="1"/>
  <c r="BP456" i="1"/>
  <c r="BN456" i="1"/>
  <c r="Z456" i="1"/>
  <c r="BP460" i="1"/>
  <c r="BN460" i="1"/>
  <c r="Z460" i="1"/>
  <c r="Y469" i="1"/>
  <c r="Y478" i="1"/>
  <c r="BP473" i="1"/>
  <c r="BN473" i="1"/>
  <c r="Z473" i="1"/>
  <c r="BP475" i="1"/>
  <c r="BN475" i="1"/>
  <c r="Z475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AA515" i="1"/>
  <c r="Z381" i="1" l="1"/>
  <c r="Z326" i="1"/>
  <c r="Z271" i="1"/>
  <c r="Z108" i="1"/>
  <c r="Z137" i="1"/>
  <c r="Z477" i="1"/>
  <c r="Z462" i="1"/>
  <c r="Z446" i="1"/>
  <c r="Z215" i="1"/>
  <c r="Z80" i="1"/>
  <c r="Z121" i="1"/>
  <c r="Z498" i="1"/>
  <c r="Z247" i="1"/>
  <c r="Z351" i="1"/>
  <c r="Z58" i="1"/>
  <c r="Z493" i="1"/>
  <c r="Z483" i="1"/>
  <c r="Z400" i="1"/>
  <c r="Z417" i="1"/>
  <c r="Z319" i="1"/>
  <c r="Z313" i="1"/>
  <c r="Z65" i="1"/>
  <c r="Y507" i="1"/>
  <c r="Z264" i="1"/>
  <c r="Z231" i="1"/>
  <c r="Z171" i="1"/>
  <c r="Z32" i="1"/>
  <c r="Y505" i="1"/>
  <c r="Y506" i="1"/>
  <c r="Y508" i="1" s="1"/>
  <c r="Y509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<sst xmlns="http://schemas.openxmlformats.org/spreadsheetml/2006/main" count="2248" uniqueCount="825">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</sst>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89" sqref="AA89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18.518518518518519</v>
      </c>
      <c r="Y92" s="559">
        <f>IFERROR(Y89/H89,"0")+IFERROR(Y90/H90,"0")+IFERROR(Y91/H91,"0")</f>
        <v>19</v>
      </c>
      <c r="Z92" s="559">
        <f>IFERROR(IF(Z89="",0,Z89),"0")+IFERROR(IF(Z90="",0,Z90),"0")+IFERROR(IF(Z91="",0,Z91),"0")</f>
        <v>0.36062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200</v>
      </c>
      <c r="Y93" s="559">
        <f>IFERROR(SUM(Y89:Y91),"0")</f>
        <v>205.20000000000002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90</v>
      </c>
      <c r="Y98" s="558">
        <f>IFERROR(IF(X98="",0,CEILING((X98/$H98),1)*$H98),"")</f>
        <v>91.800000000000011</v>
      </c>
      <c r="Z98" s="36">
        <f>IFERROR(IF(Y98=0,"",ROUNDUP(Y98/H98,0)*0.00651),"")</f>
        <v>0.22134000000000001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98.399999999999991</v>
      </c>
      <c r="BN98" s="64">
        <f>IFERROR(Y98*I98/H98,"0")</f>
        <v>100.36799999999999</v>
      </c>
      <c r="BO98" s="64">
        <f>IFERROR(1/J98*(X98/H98),"0")</f>
        <v>0.18315018315018314</v>
      </c>
      <c r="BP98" s="64">
        <f>IFERROR(1/J98*(Y98/H98),"0")</f>
        <v>0.18681318681318682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33.333333333333329</v>
      </c>
      <c r="Y100" s="559">
        <f>IFERROR(Y95/H95,"0")+IFERROR(Y96/H96,"0")+IFERROR(Y97/H97,"0")+IFERROR(Y98/H98,"0")+IFERROR(Y99/H99,"0")</f>
        <v>34</v>
      </c>
      <c r="Z100" s="559">
        <f>IFERROR(IF(Z95="",0,Z95),"0")+IFERROR(IF(Z96="",0,Z96),"0")+IFERROR(IF(Z97="",0,Z97),"0")+IFERROR(IF(Z98="",0,Z98),"0")+IFERROR(IF(Z99="",0,Z99),"0")</f>
        <v>0.22134000000000001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90</v>
      </c>
      <c r="Y101" s="559">
        <f>IFERROR(SUM(Y95:Y99),"0")</f>
        <v>91.800000000000011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45</v>
      </c>
      <c r="Y106" s="558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47.099999999999994</v>
      </c>
      <c r="BN106" s="64">
        <f>IFERROR(Y106*I106/H106,"0")</f>
        <v>47.099999999999994</v>
      </c>
      <c r="BO106" s="64">
        <f>IFERROR(1/J106*(X106/H106),"0")</f>
        <v>7.575757575757576E-2</v>
      </c>
      <c r="BP106" s="64">
        <f>IFERROR(1/J106*(Y106/H106),"0")</f>
        <v>7.575757575757576E-2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10</v>
      </c>
      <c r="Y108" s="559">
        <f>IFERROR(Y104/H104,"0")+IFERROR(Y105/H105,"0")+IFERROR(Y106/H106,"0")+IFERROR(Y107/H107,"0")</f>
        <v>10</v>
      </c>
      <c r="Z108" s="559">
        <f>IFERROR(IF(Z104="",0,Z104),"0")+IFERROR(IF(Z105="",0,Z105),"0")+IFERROR(IF(Z106="",0,Z106),"0")+IFERROR(IF(Z107="",0,Z107),"0")</f>
        <v>9.0200000000000002E-2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45</v>
      </c>
      <c r="Y109" s="559">
        <f>IFERROR(SUM(Y104:Y107),"0")</f>
        <v>45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100</v>
      </c>
      <c r="Y117" s="558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106.33333333333333</v>
      </c>
      <c r="BN117" s="64">
        <f>IFERROR(Y117*I117/H117,"0")</f>
        <v>111.96900000000001</v>
      </c>
      <c r="BO117" s="64">
        <f>IFERROR(1/J117*(X117/H117),"0")</f>
        <v>0.19290123456790123</v>
      </c>
      <c r="BP117" s="64">
        <f>IFERROR(1/J117*(Y117/H117),"0")</f>
        <v>0.203125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270</v>
      </c>
      <c r="Y119" s="558">
        <f>IFERROR(IF(X119="",0,CEILING((X119/$H119),1)*$H119),"")</f>
        <v>270</v>
      </c>
      <c r="Z119" s="36">
        <f>IFERROR(IF(Y119=0,"",ROUNDUP(Y119/H119,0)*0.00651),"")</f>
        <v>0.65100000000000002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295.2</v>
      </c>
      <c r="BN119" s="64">
        <f>IFERROR(Y119*I119/H119,"0")</f>
        <v>295.2</v>
      </c>
      <c r="BO119" s="64">
        <f>IFERROR(1/J119*(X119/H119),"0")</f>
        <v>0.5494505494505495</v>
      </c>
      <c r="BP119" s="64">
        <f>IFERROR(1/J119*(Y119/H119),"0")</f>
        <v>0.5494505494505495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112.34567901234568</v>
      </c>
      <c r="Y121" s="559">
        <f>IFERROR(Y117/H117,"0")+IFERROR(Y118/H118,"0")+IFERROR(Y119/H119,"0")+IFERROR(Y120/H120,"0")</f>
        <v>113</v>
      </c>
      <c r="Z121" s="559">
        <f>IFERROR(IF(Z117="",0,Z117),"0")+IFERROR(IF(Z118="",0,Z118),"0")+IFERROR(IF(Z119="",0,Z119),"0")+IFERROR(IF(Z120="",0,Z120),"0")</f>
        <v>0.89773999999999998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370</v>
      </c>
      <c r="Y122" s="559">
        <f>IFERROR(SUM(Y117:Y120),"0")</f>
        <v>375.3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120</v>
      </c>
      <c r="Y211" s="558">
        <f t="shared" si="26"/>
        <v>120</v>
      </c>
      <c r="Z211" s="36">
        <f t="shared" si="31"/>
        <v>0.32550000000000001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132.60000000000002</v>
      </c>
      <c r="BN211" s="64">
        <f t="shared" si="28"/>
        <v>132.60000000000002</v>
      </c>
      <c r="BO211" s="64">
        <f t="shared" si="29"/>
        <v>0.27472527472527475</v>
      </c>
      <c r="BP211" s="64">
        <f t="shared" si="30"/>
        <v>0.27472527472527475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80</v>
      </c>
      <c r="Y212" s="558">
        <f t="shared" si="26"/>
        <v>81.599999999999994</v>
      </c>
      <c r="Z212" s="36">
        <f t="shared" si="31"/>
        <v>0.22134000000000001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88.40000000000002</v>
      </c>
      <c r="BN212" s="64">
        <f t="shared" si="28"/>
        <v>90.168000000000006</v>
      </c>
      <c r="BO212" s="64">
        <f t="shared" si="29"/>
        <v>0.18315018315018317</v>
      </c>
      <c r="BP212" s="64">
        <f t="shared" si="30"/>
        <v>0.18681318681318682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116.66666666666669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118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0.76817999999999997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280</v>
      </c>
      <c r="Y216" s="559">
        <f>IFERROR(SUM(Y206:Y214),"0")</f>
        <v>283.2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280</v>
      </c>
      <c r="Y317" s="558">
        <f>IFERROR(IF(X317="",0,CEILING((X317/$H317),1)*$H317),"")</f>
        <v>280.8</v>
      </c>
      <c r="Z317" s="36">
        <f>IFERROR(IF(Y317=0,"",ROUNDUP(Y317/H317,0)*0.01898),"")</f>
        <v>0.68328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298.63076923076926</v>
      </c>
      <c r="BN317" s="64">
        <f>IFERROR(Y317*I317/H317,"0")</f>
        <v>299.48400000000004</v>
      </c>
      <c r="BO317" s="64">
        <f>IFERROR(1/J317*(X317/H317),"0")</f>
        <v>0.5608974358974359</v>
      </c>
      <c r="BP317" s="64">
        <f>IFERROR(1/J317*(Y317/H317),"0")</f>
        <v>0.5625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35.897435897435898</v>
      </c>
      <c r="Y319" s="559">
        <f>IFERROR(Y316/H316,"0")+IFERROR(Y317/H317,"0")+IFERROR(Y318/H318,"0")</f>
        <v>36</v>
      </c>
      <c r="Z319" s="559">
        <f>IFERROR(IF(Z316="",0,Z316),"0")+IFERROR(IF(Z317="",0,Z317),"0")+IFERROR(IF(Z318="",0,Z318),"0")</f>
        <v>0.68328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280</v>
      </c>
      <c r="Y320" s="559">
        <f>IFERROR(SUM(Y316:Y318),"0")</f>
        <v>280.8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300</v>
      </c>
      <c r="Y346" s="558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400</v>
      </c>
      <c r="Y347" s="558">
        <f t="shared" si="47"/>
        <v>405</v>
      </c>
      <c r="Z347" s="36">
        <f>IFERROR(IF(Y347=0,"",ROUNDUP(Y347/H347,0)*0.02175),"")</f>
        <v>0.58724999999999994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412.8</v>
      </c>
      <c r="BN347" s="64">
        <f t="shared" si="49"/>
        <v>417.96000000000004</v>
      </c>
      <c r="BO347" s="64">
        <f t="shared" si="50"/>
        <v>0.55555555555555558</v>
      </c>
      <c r="BP347" s="64">
        <f t="shared" si="51"/>
        <v>0.5625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113.33333333333334</v>
      </c>
      <c r="Y351" s="559">
        <f>IFERROR(Y344/H344,"0")+IFERROR(Y345/H345,"0")+IFERROR(Y346/H346,"0")+IFERROR(Y347/H347,"0")+IFERROR(Y348/H348,"0")+IFERROR(Y349/H349,"0")+IFERROR(Y350/H350,"0")</f>
        <v>114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2.4794999999999998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1700</v>
      </c>
      <c r="Y352" s="559">
        <f>IFERROR(SUM(Y344:Y350),"0")</f>
        <v>1710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300</v>
      </c>
      <c r="Y354" s="558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309.60000000000002</v>
      </c>
      <c r="BN354" s="64">
        <f>IFERROR(Y354*I354/H354,"0")</f>
        <v>309.60000000000002</v>
      </c>
      <c r="BO354" s="64">
        <f>IFERROR(1/J354*(X354/H354),"0")</f>
        <v>0.41666666666666663</v>
      </c>
      <c r="BP354" s="64">
        <f>IFERROR(1/J354*(Y354/H354),"0")</f>
        <v>0.41666666666666663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20</v>
      </c>
      <c r="Y356" s="559">
        <f>IFERROR(Y354/H354,"0")+IFERROR(Y355/H355,"0")</f>
        <v>20</v>
      </c>
      <c r="Z356" s="559">
        <f>IFERROR(IF(Z354="",0,Z354),"0")+IFERROR(IF(Z355="",0,Z355),"0")</f>
        <v>0.43499999999999994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300</v>
      </c>
      <c r="Y357" s="559">
        <f>IFERROR(SUM(Y354:Y355),"0")</f>
        <v>300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1200</v>
      </c>
      <c r="Y379" s="558">
        <f>IFERROR(IF(X379="",0,CEILING((X379/$H379),1)*$H379),"")</f>
        <v>1206</v>
      </c>
      <c r="Z379" s="36">
        <f>IFERROR(IF(Y379=0,"",ROUNDUP(Y379/H379,0)*0.01898),"")</f>
        <v>2.54332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1269.1999999999998</v>
      </c>
      <c r="BN379" s="64">
        <f>IFERROR(Y379*I379/H379,"0")</f>
        <v>1275.546</v>
      </c>
      <c r="BO379" s="64">
        <f>IFERROR(1/J379*(X379/H379),"0")</f>
        <v>2.0833333333333335</v>
      </c>
      <c r="BP379" s="64">
        <f>IFERROR(1/J379*(Y379/H379),"0")</f>
        <v>2.09375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133.33333333333334</v>
      </c>
      <c r="Y381" s="559">
        <f>IFERROR(Y379/H379,"0")+IFERROR(Y380/H380,"0")</f>
        <v>134</v>
      </c>
      <c r="Z381" s="559">
        <f>IFERROR(IF(Z379="",0,Z379),"0")+IFERROR(IF(Z380="",0,Z380),"0")</f>
        <v>2.54332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1200</v>
      </c>
      <c r="Y382" s="559">
        <f>IFERROR(SUM(Y379:Y380),"0")</f>
        <v>1206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400</v>
      </c>
      <c r="Y434" s="558">
        <f t="shared" si="58"/>
        <v>401.28000000000003</v>
      </c>
      <c r="Z434" s="36">
        <f t="shared" si="59"/>
        <v>0.90895999999999999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427.27272727272725</v>
      </c>
      <c r="BN434" s="64">
        <f t="shared" si="61"/>
        <v>428.64</v>
      </c>
      <c r="BO434" s="64">
        <f t="shared" si="62"/>
        <v>0.72843822843822836</v>
      </c>
      <c r="BP434" s="64">
        <f t="shared" si="63"/>
        <v>0.73076923076923084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900</v>
      </c>
      <c r="Y437" s="558">
        <f t="shared" si="58"/>
        <v>902.88</v>
      </c>
      <c r="Z437" s="36">
        <f t="shared" si="59"/>
        <v>2.0451600000000001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961.36363636363637</v>
      </c>
      <c r="BN437" s="64">
        <f t="shared" si="61"/>
        <v>964.43999999999994</v>
      </c>
      <c r="BO437" s="64">
        <f t="shared" si="62"/>
        <v>1.638986013986014</v>
      </c>
      <c r="BP437" s="64">
        <f t="shared" si="63"/>
        <v>1.6442307692307694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246.21212121212119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247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2.9541200000000001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1300</v>
      </c>
      <c r="Y447" s="559">
        <f>IFERROR(SUM(Y432:Y445),"0")</f>
        <v>1304.1600000000001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300</v>
      </c>
      <c r="Y449" s="558">
        <f>IFERROR(IF(X449="",0,CEILING((X449/$H449),1)*$H449),"")</f>
        <v>300.96000000000004</v>
      </c>
      <c r="Z449" s="36">
        <f>IFERROR(IF(Y449=0,"",ROUNDUP(Y449/H449,0)*0.01196),"")</f>
        <v>0.68171999999999999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320.45454545454544</v>
      </c>
      <c r="BN449" s="64">
        <f>IFERROR(Y449*I449/H449,"0")</f>
        <v>321.48</v>
      </c>
      <c r="BO449" s="64">
        <f>IFERROR(1/J449*(X449/H449),"0")</f>
        <v>0.54632867132867136</v>
      </c>
      <c r="BP449" s="64">
        <f>IFERROR(1/J449*(Y449/H449),"0")</f>
        <v>0.54807692307692313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56.818181818181813</v>
      </c>
      <c r="Y452" s="559">
        <f>IFERROR(Y449/H449,"0")+IFERROR(Y450/H450,"0")+IFERROR(Y451/H451,"0")</f>
        <v>57.000000000000007</v>
      </c>
      <c r="Z452" s="559">
        <f>IFERROR(IF(Z449="",0,Z449),"0")+IFERROR(IF(Z450="",0,Z450),"0")+IFERROR(IF(Z451="",0,Z451),"0")</f>
        <v>0.68171999999999999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300</v>
      </c>
      <c r="Y453" s="559">
        <f>IFERROR(SUM(Y449:Y451),"0")</f>
        <v>300.96000000000004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200</v>
      </c>
      <c r="Y456" s="558">
        <f t="shared" si="64"/>
        <v>200.64000000000001</v>
      </c>
      <c r="Z456" s="36">
        <f>IFERROR(IF(Y456=0,"",ROUNDUP(Y456/H456,0)*0.01196),"")</f>
        <v>0.45448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213.63636363636363</v>
      </c>
      <c r="BN456" s="64">
        <f t="shared" si="66"/>
        <v>214.32</v>
      </c>
      <c r="BO456" s="64">
        <f t="shared" si="67"/>
        <v>0.36421911421911418</v>
      </c>
      <c r="BP456" s="64">
        <f t="shared" si="68"/>
        <v>0.36538461538461542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200</v>
      </c>
      <c r="Y457" s="558">
        <f t="shared" si="64"/>
        <v>200.64000000000001</v>
      </c>
      <c r="Z457" s="36">
        <f>IFERROR(IF(Y457=0,"",ROUNDUP(Y457/H457,0)*0.01196),"")</f>
        <v>0.45448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213.63636363636363</v>
      </c>
      <c r="BN457" s="64">
        <f t="shared" si="66"/>
        <v>214.32</v>
      </c>
      <c r="BO457" s="64">
        <f t="shared" si="67"/>
        <v>0.36421911421911418</v>
      </c>
      <c r="BP457" s="64">
        <f t="shared" si="68"/>
        <v>0.36538461538461542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75.757575757575751</v>
      </c>
      <c r="Y462" s="559">
        <f>IFERROR(Y455/H455,"0")+IFERROR(Y456/H456,"0")+IFERROR(Y457/H457,"0")+IFERROR(Y458/H458,"0")+IFERROR(Y459/H459,"0")+IFERROR(Y460/H460,"0")+IFERROR(Y461/H461,"0")</f>
        <v>76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0.90895999999999999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400</v>
      </c>
      <c r="Y463" s="559">
        <f>IFERROR(SUM(Y455:Y461),"0")</f>
        <v>401.28000000000003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6465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6503.7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6833.2832944832935</v>
      </c>
      <c r="Y506" s="559">
        <f>IFERROR(SUM(BN22:BN502),"0")</f>
        <v>6874.1999999999989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11</v>
      </c>
      <c r="Y507" s="38">
        <f>ROUNDUP(SUM(BP22:BP502),0)</f>
        <v>12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7108.2832944832935</v>
      </c>
      <c r="Y508" s="559">
        <f>GrossWeightTotalR+PalletQtyTotalR*25</f>
        <v>7174.1999999999989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972.2161788828455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978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13.02398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297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420.3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280.8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2010</v>
      </c>
      <c r="U515" s="46">
        <f>IFERROR(Y369*1,"0")+IFERROR(Y370*1,"0")+IFERROR(Y371*1,"0")+IFERROR(Y375*1,"0")+IFERROR(Y379*1,"0")+IFERROR(Y380*1,"0")+IFERROR(Y384*1,"0")</f>
        <v>1206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2006.4000000000003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00,00"/>
        <filter val="1 700,00"/>
        <filter val="10,00"/>
        <filter val="100,00"/>
        <filter val="11"/>
        <filter val="112,35"/>
        <filter val="113,33"/>
        <filter val="116,67"/>
        <filter val="120,00"/>
        <filter val="133,33"/>
        <filter val="18,52"/>
        <filter val="20,00"/>
        <filter val="200,00"/>
        <filter val="246,21"/>
        <filter val="270,00"/>
        <filter val="280,00"/>
        <filter val="300,00"/>
        <filter val="33,33"/>
        <filter val="35,90"/>
        <filter val="370,00"/>
        <filter val="400,00"/>
        <filter val="45,00"/>
        <filter val="56,82"/>
        <filter val="6 465,00"/>
        <filter val="6 833,28"/>
        <filter val="7 108,28"/>
        <filter val="75,76"/>
        <filter val="80,00"/>
        <filter val="90,00"/>
        <filter val="900,00"/>
        <filter val="972,22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