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AF3E9D-C757-4A94-B547-4DB4BE3A4E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N436" i="1"/>
  <c r="BM436" i="1"/>
  <c r="Z436" i="1"/>
  <c r="Y436" i="1"/>
  <c r="BP436" i="1" s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Y406" i="1" s="1"/>
  <c r="P403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Z360" i="1" s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N165" i="1"/>
  <c r="BM165" i="1"/>
  <c r="Z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Z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F10" i="1" s="1"/>
  <c r="D7" i="1"/>
  <c r="Q6" i="1"/>
  <c r="P2" i="1"/>
  <c r="BP186" i="1" l="1"/>
  <c r="BN186" i="1"/>
  <c r="Z18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46" i="1"/>
  <c r="BN246" i="1"/>
  <c r="Z246" i="1"/>
  <c r="BP261" i="1"/>
  <c r="BN261" i="1"/>
  <c r="Z261" i="1"/>
  <c r="BP298" i="1"/>
  <c r="BN298" i="1"/>
  <c r="Z298" i="1"/>
  <c r="BP318" i="1"/>
  <c r="BN318" i="1"/>
  <c r="Z318" i="1"/>
  <c r="BP359" i="1"/>
  <c r="BN359" i="1"/>
  <c r="Z359" i="1"/>
  <c r="Z361" i="1" s="1"/>
  <c r="Y410" i="1"/>
  <c r="BP409" i="1"/>
  <c r="BN409" i="1"/>
  <c r="Z409" i="1"/>
  <c r="Z410" i="1" s="1"/>
  <c r="BP413" i="1"/>
  <c r="BN413" i="1"/>
  <c r="Z413" i="1"/>
  <c r="BP466" i="1"/>
  <c r="BN466" i="1"/>
  <c r="Z466" i="1"/>
  <c r="BP474" i="1"/>
  <c r="BN474" i="1"/>
  <c r="Z474" i="1"/>
  <c r="Y484" i="1"/>
  <c r="Y483" i="1"/>
  <c r="BP480" i="1"/>
  <c r="BN480" i="1"/>
  <c r="Z480" i="1"/>
  <c r="BP482" i="1"/>
  <c r="BN482" i="1"/>
  <c r="Z482" i="1"/>
  <c r="Z31" i="1"/>
  <c r="BN31" i="1"/>
  <c r="Z64" i="1"/>
  <c r="BN64" i="1"/>
  <c r="Z76" i="1"/>
  <c r="BN76" i="1"/>
  <c r="Z91" i="1"/>
  <c r="BN91" i="1"/>
  <c r="Z96" i="1"/>
  <c r="BN96" i="1"/>
  <c r="Z111" i="1"/>
  <c r="BN111" i="1"/>
  <c r="Y114" i="1"/>
  <c r="Z125" i="1"/>
  <c r="BN125" i="1"/>
  <c r="Z151" i="1"/>
  <c r="BN151" i="1"/>
  <c r="I515" i="1"/>
  <c r="Y172" i="1"/>
  <c r="BP200" i="1"/>
  <c r="BN200" i="1"/>
  <c r="Z200" i="1"/>
  <c r="BP224" i="1"/>
  <c r="BN224" i="1"/>
  <c r="Z224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2" i="1"/>
  <c r="BN392" i="1"/>
  <c r="Z392" i="1"/>
  <c r="BP450" i="1"/>
  <c r="BN450" i="1"/>
  <c r="Z450" i="1"/>
  <c r="BP473" i="1"/>
  <c r="BN473" i="1"/>
  <c r="Z473" i="1"/>
  <c r="BP475" i="1"/>
  <c r="BN475" i="1"/>
  <c r="Z475" i="1"/>
  <c r="BP481" i="1"/>
  <c r="BN481" i="1"/>
  <c r="Z481" i="1"/>
  <c r="Y247" i="1"/>
  <c r="Y265" i="1"/>
  <c r="R515" i="1"/>
  <c r="Y313" i="1"/>
  <c r="Y72" i="1"/>
  <c r="BP68" i="1"/>
  <c r="BN68" i="1"/>
  <c r="Z68" i="1"/>
  <c r="BP78" i="1"/>
  <c r="BN78" i="1"/>
  <c r="Z78" i="1"/>
  <c r="BP98" i="1"/>
  <c r="BN98" i="1"/>
  <c r="Z98" i="1"/>
  <c r="BP113" i="1"/>
  <c r="BN113" i="1"/>
  <c r="Z113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BP207" i="1"/>
  <c r="BN207" i="1"/>
  <c r="Z207" i="1"/>
  <c r="BP219" i="1"/>
  <c r="BN219" i="1"/>
  <c r="Z219" i="1"/>
  <c r="BP230" i="1"/>
  <c r="BN230" i="1"/>
  <c r="Z230" i="1"/>
  <c r="B515" i="1"/>
  <c r="X507" i="1"/>
  <c r="X508" i="1" s="1"/>
  <c r="X505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BP54" i="1"/>
  <c r="BN54" i="1"/>
  <c r="BP62" i="1"/>
  <c r="BN62" i="1"/>
  <c r="Z62" i="1"/>
  <c r="Y80" i="1"/>
  <c r="BP74" i="1"/>
  <c r="BN74" i="1"/>
  <c r="Z74" i="1"/>
  <c r="BP89" i="1"/>
  <c r="BN89" i="1"/>
  <c r="Z89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3" i="1"/>
  <c r="BP190" i="1"/>
  <c r="BN190" i="1"/>
  <c r="Z190" i="1"/>
  <c r="BP202" i="1"/>
  <c r="BN202" i="1"/>
  <c r="Z202" i="1"/>
  <c r="BP211" i="1"/>
  <c r="BN211" i="1"/>
  <c r="Z211" i="1"/>
  <c r="Y231" i="1"/>
  <c r="BP226" i="1"/>
  <c r="BN226" i="1"/>
  <c r="Z226" i="1"/>
  <c r="Y71" i="1"/>
  <c r="Y81" i="1"/>
  <c r="Y92" i="1"/>
  <c r="Y101" i="1"/>
  <c r="F515" i="1"/>
  <c r="Y115" i="1"/>
  <c r="Y121" i="1"/>
  <c r="Y133" i="1"/>
  <c r="Y143" i="1"/>
  <c r="H515" i="1"/>
  <c r="Y154" i="1"/>
  <c r="J515" i="1"/>
  <c r="Y203" i="1"/>
  <c r="BP255" i="1"/>
  <c r="BN255" i="1"/>
  <c r="Z255" i="1"/>
  <c r="BP294" i="1"/>
  <c r="BN294" i="1"/>
  <c r="Z294" i="1"/>
  <c r="BP304" i="1"/>
  <c r="BN304" i="1"/>
  <c r="Z304" i="1"/>
  <c r="Y320" i="1"/>
  <c r="BP316" i="1"/>
  <c r="BN316" i="1"/>
  <c r="Z316" i="1"/>
  <c r="BP337" i="1"/>
  <c r="BN337" i="1"/>
  <c r="Z337" i="1"/>
  <c r="BP355" i="1"/>
  <c r="BN355" i="1"/>
  <c r="Z355" i="1"/>
  <c r="Y386" i="1"/>
  <c r="Y385" i="1"/>
  <c r="BP384" i="1"/>
  <c r="BN384" i="1"/>
  <c r="Z384" i="1"/>
  <c r="Z385" i="1" s="1"/>
  <c r="Y401" i="1"/>
  <c r="BP390" i="1"/>
  <c r="BN390" i="1"/>
  <c r="Z390" i="1"/>
  <c r="BP398" i="1"/>
  <c r="BN398" i="1"/>
  <c r="Z398" i="1"/>
  <c r="BP444" i="1"/>
  <c r="BN444" i="1"/>
  <c r="Z444" i="1"/>
  <c r="BP460" i="1"/>
  <c r="BN460" i="1"/>
  <c r="Z460" i="1"/>
  <c r="BP492" i="1"/>
  <c r="BN492" i="1"/>
  <c r="Z492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0" i="1"/>
  <c r="BN370" i="1"/>
  <c r="Z370" i="1"/>
  <c r="BP394" i="1"/>
  <c r="BN394" i="1"/>
  <c r="Z394" i="1"/>
  <c r="BP415" i="1"/>
  <c r="BN415" i="1"/>
  <c r="Z415" i="1"/>
  <c r="BP456" i="1"/>
  <c r="BN456" i="1"/>
  <c r="Z456" i="1"/>
  <c r="Y494" i="1"/>
  <c r="Y493" i="1"/>
  <c r="BP491" i="1"/>
  <c r="BN491" i="1"/>
  <c r="Z491" i="1"/>
  <c r="Y256" i="1"/>
  <c r="O515" i="1"/>
  <c r="Y305" i="1"/>
  <c r="Y314" i="1"/>
  <c r="Y319" i="1"/>
  <c r="Y327" i="1"/>
  <c r="Y333" i="1"/>
  <c r="T515" i="1"/>
  <c r="W515" i="1"/>
  <c r="Y417" i="1"/>
  <c r="Y453" i="1"/>
  <c r="Y469" i="1"/>
  <c r="AA515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5" i="1"/>
  <c r="Z131" i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Y192" i="1"/>
  <c r="Z195" i="1"/>
  <c r="BN195" i="1"/>
  <c r="BP195" i="1"/>
  <c r="Z197" i="1"/>
  <c r="BN197" i="1"/>
  <c r="Z199" i="1"/>
  <c r="BN199" i="1"/>
  <c r="Z201" i="1"/>
  <c r="BN201" i="1"/>
  <c r="Y204" i="1"/>
  <c r="Y216" i="1"/>
  <c r="Y215" i="1"/>
  <c r="BP206" i="1"/>
  <c r="BN206" i="1"/>
  <c r="BP208" i="1"/>
  <c r="BN208" i="1"/>
  <c r="Z208" i="1"/>
  <c r="BP212" i="1"/>
  <c r="BN212" i="1"/>
  <c r="Z212" i="1"/>
  <c r="F9" i="1"/>
  <c r="J9" i="1"/>
  <c r="Y24" i="1"/>
  <c r="Y108" i="1"/>
  <c r="Y148" i="1"/>
  <c r="Y160" i="1"/>
  <c r="Y187" i="1"/>
  <c r="BP210" i="1"/>
  <c r="BN210" i="1"/>
  <c r="Z210" i="1"/>
  <c r="Z215" i="1" s="1"/>
  <c r="BP214" i="1"/>
  <c r="BN214" i="1"/>
  <c r="Z214" i="1"/>
  <c r="Z218" i="1"/>
  <c r="Z220" i="1" s="1"/>
  <c r="BN218" i="1"/>
  <c r="BP218" i="1"/>
  <c r="Y221" i="1"/>
  <c r="K515" i="1"/>
  <c r="Z225" i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Z256" i="1" s="1"/>
  <c r="BN252" i="1"/>
  <c r="BP252" i="1"/>
  <c r="Z254" i="1"/>
  <c r="BN254" i="1"/>
  <c r="Y257" i="1"/>
  <c r="M515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Y306" i="1"/>
  <c r="Z309" i="1"/>
  <c r="Z313" i="1" s="1"/>
  <c r="BN309" i="1"/>
  <c r="BP309" i="1"/>
  <c r="Z311" i="1"/>
  <c r="BN311" i="1"/>
  <c r="Z317" i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Y357" i="1"/>
  <c r="Y361" i="1"/>
  <c r="Y362" i="1"/>
  <c r="Y365" i="1"/>
  <c r="BP364" i="1"/>
  <c r="BN364" i="1"/>
  <c r="Z364" i="1"/>
  <c r="Z365" i="1" s="1"/>
  <c r="Y366" i="1"/>
  <c r="U515" i="1"/>
  <c r="Y372" i="1"/>
  <c r="BP369" i="1"/>
  <c r="BN369" i="1"/>
  <c r="Z369" i="1"/>
  <c r="Y373" i="1"/>
  <c r="Y272" i="1"/>
  <c r="Y277" i="1"/>
  <c r="Y286" i="1"/>
  <c r="Y295" i="1"/>
  <c r="Y340" i="1"/>
  <c r="Y352" i="1"/>
  <c r="BP360" i="1"/>
  <c r="BN360" i="1"/>
  <c r="Y377" i="1"/>
  <c r="Y381" i="1"/>
  <c r="Z404" i="1"/>
  <c r="BN404" i="1"/>
  <c r="Y405" i="1"/>
  <c r="Y418" i="1"/>
  <c r="Y423" i="1"/>
  <c r="Y428" i="1"/>
  <c r="Z515" i="1"/>
  <c r="Y446" i="1"/>
  <c r="BP440" i="1"/>
  <c r="BN440" i="1"/>
  <c r="Z440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BP476" i="1"/>
  <c r="BN476" i="1"/>
  <c r="Z476" i="1"/>
  <c r="Z477" i="1" s="1"/>
  <c r="Y478" i="1"/>
  <c r="Y488" i="1"/>
  <c r="BP486" i="1"/>
  <c r="BN486" i="1"/>
  <c r="Z486" i="1"/>
  <c r="Z371" i="1"/>
  <c r="BN371" i="1"/>
  <c r="Z375" i="1"/>
  <c r="Z376" i="1" s="1"/>
  <c r="BN375" i="1"/>
  <c r="BP375" i="1"/>
  <c r="Z379" i="1"/>
  <c r="Z381" i="1" s="1"/>
  <c r="BN379" i="1"/>
  <c r="BP379" i="1"/>
  <c r="V515" i="1"/>
  <c r="Z391" i="1"/>
  <c r="BN391" i="1"/>
  <c r="Z393" i="1"/>
  <c r="BN393" i="1"/>
  <c r="Z395" i="1"/>
  <c r="BN395" i="1"/>
  <c r="Z397" i="1"/>
  <c r="BN397" i="1"/>
  <c r="Z399" i="1"/>
  <c r="BN399" i="1"/>
  <c r="Y400" i="1"/>
  <c r="Z403" i="1"/>
  <c r="BN403" i="1"/>
  <c r="BP403" i="1"/>
  <c r="Y411" i="1"/>
  <c r="Z414" i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3" i="1"/>
  <c r="Y468" i="1"/>
  <c r="BP465" i="1"/>
  <c r="BN465" i="1"/>
  <c r="Z465" i="1"/>
  <c r="Z468" i="1" s="1"/>
  <c r="BP487" i="1"/>
  <c r="BN487" i="1"/>
  <c r="Z487" i="1"/>
  <c r="Y489" i="1"/>
  <c r="Y499" i="1"/>
  <c r="Y498" i="1"/>
  <c r="BP496" i="1"/>
  <c r="BN496" i="1"/>
  <c r="Z496" i="1"/>
  <c r="Y477" i="1"/>
  <c r="Z497" i="1"/>
  <c r="BN497" i="1"/>
  <c r="Y504" i="1"/>
  <c r="Z502" i="1"/>
  <c r="Z503" i="1" s="1"/>
  <c r="BN502" i="1"/>
  <c r="BP502" i="1"/>
  <c r="Y503" i="1"/>
  <c r="Z400" i="1" l="1"/>
  <c r="Z319" i="1"/>
  <c r="Z142" i="1"/>
  <c r="Z132" i="1"/>
  <c r="Z71" i="1"/>
  <c r="Z483" i="1"/>
  <c r="Z452" i="1"/>
  <c r="Z417" i="1"/>
  <c r="Z405" i="1"/>
  <c r="Z305" i="1"/>
  <c r="Z295" i="1"/>
  <c r="Z271" i="1"/>
  <c r="Z264" i="1"/>
  <c r="Z247" i="1"/>
  <c r="Z231" i="1"/>
  <c r="Z121" i="1"/>
  <c r="Z58" i="1"/>
  <c r="Z493" i="1"/>
  <c r="Z498" i="1"/>
  <c r="Z446" i="1"/>
  <c r="Z372" i="1"/>
  <c r="Y505" i="1"/>
  <c r="Y509" i="1"/>
  <c r="Y506" i="1"/>
  <c r="Z488" i="1"/>
  <c r="Z462" i="1"/>
  <c r="Z351" i="1"/>
  <c r="Z339" i="1"/>
  <c r="Z332" i="1"/>
  <c r="Z326" i="1"/>
  <c r="Z203" i="1"/>
  <c r="Z65" i="1"/>
  <c r="Z510" i="1" s="1"/>
  <c r="Z32" i="1"/>
  <c r="Y507" i="1"/>
  <c r="Y508" i="1" l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<sst xmlns="http://schemas.openxmlformats.org/spreadsheetml/2006/main" count="2248" uniqueCount="825">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</sst>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45887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100</v>
      </c>
      <c r="Y53" s="55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9.2592592592592595</v>
      </c>
      <c r="Y58" s="559">
        <f>IFERROR(Y52/H52,"0")+IFERROR(Y53/H53,"0")+IFERROR(Y54/H54,"0")+IFERROR(Y55/H55,"0")+IFERROR(Y56/H56,"0")+IFERROR(Y57/H57,"0")</f>
        <v>10</v>
      </c>
      <c r="Z58" s="559">
        <f>IFERROR(IF(Z52="",0,Z52),"0")+IFERROR(IF(Z53="",0,Z53),"0")+IFERROR(IF(Z54="",0,Z54),"0")+IFERROR(IF(Z55="",0,Z55),"0")+IFERROR(IF(Z56="",0,Z56),"0")+IFERROR(IF(Z57="",0,Z57),"0")</f>
        <v>0.1898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100</v>
      </c>
      <c r="Y59" s="559">
        <f>IFERROR(SUM(Y52:Y57),"0")</f>
        <v>108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hidden="1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hidden="1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200</v>
      </c>
      <c r="Y316" s="558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212.35714285714286</v>
      </c>
      <c r="BN316" s="64">
        <f>IFERROR(Y316*I316/H316,"0")</f>
        <v>214.05600000000001</v>
      </c>
      <c r="BO316" s="64">
        <f>IFERROR(1/J316*(X316/H316),"0")</f>
        <v>0.37202380952380953</v>
      </c>
      <c r="BP316" s="64">
        <f>IFERROR(1/J316*(Y316/H316),"0")</f>
        <v>0.375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23.80952380952381</v>
      </c>
      <c r="Y319" s="559">
        <f>IFERROR(Y316/H316,"0")+IFERROR(Y317/H317,"0")+IFERROR(Y318/H318,"0")</f>
        <v>24</v>
      </c>
      <c r="Z319" s="559">
        <f>IFERROR(IF(Z316="",0,Z316),"0")+IFERROR(IF(Z317="",0,Z317),"0")+IFERROR(IF(Z318="",0,Z318),"0")</f>
        <v>0.45552000000000004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200</v>
      </c>
      <c r="Y320" s="559">
        <f>IFERROR(SUM(Y316:Y318),"0")</f>
        <v>201.60000000000002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166.66666666666669</v>
      </c>
      <c r="Y351" s="559">
        <f>IFERROR(Y344/H344,"0")+IFERROR(Y345/H345,"0")+IFERROR(Y346/H346,"0")+IFERROR(Y347/H347,"0")+IFERROR(Y348/H348,"0")+IFERROR(Y349/H349,"0")+IFERROR(Y350/H350,"0")</f>
        <v>168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3.6539999999999999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2500</v>
      </c>
      <c r="Y352" s="559">
        <f>IFERROR(SUM(Y344:Y350),"0")</f>
        <v>2520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2800</v>
      </c>
      <c r="Y354" s="558">
        <f>IFERROR(IF(X354="",0,CEILING((X354/$H354),1)*$H354),"")</f>
        <v>2805</v>
      </c>
      <c r="Z354" s="36">
        <f>IFERROR(IF(Y354=0,"",ROUNDUP(Y354/H354,0)*0.02175),"")</f>
        <v>4.0672499999999996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2889.6</v>
      </c>
      <c r="BN354" s="64">
        <f>IFERROR(Y354*I354/H354,"0")</f>
        <v>2894.76</v>
      </c>
      <c r="BO354" s="64">
        <f>IFERROR(1/J354*(X354/H354),"0")</f>
        <v>3.8888888888888884</v>
      </c>
      <c r="BP354" s="64">
        <f>IFERROR(1/J354*(Y354/H354),"0")</f>
        <v>3.895833333333333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186.66666666666666</v>
      </c>
      <c r="Y356" s="559">
        <f>IFERROR(Y354/H354,"0")+IFERROR(Y355/H355,"0")</f>
        <v>187</v>
      </c>
      <c r="Z356" s="559">
        <f>IFERROR(IF(Z354="",0,Z354),"0")+IFERROR(IF(Z355="",0,Z355),"0")</f>
        <v>4.0672499999999996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2800</v>
      </c>
      <c r="Y357" s="559">
        <f>IFERROR(SUM(Y354:Y355),"0")</f>
        <v>2805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400</v>
      </c>
      <c r="Y364" s="558">
        <f>IFERROR(IF(X364="",0,CEILING((X364/$H364),1)*$H364),"")</f>
        <v>405</v>
      </c>
      <c r="Z364" s="36">
        <f>IFERROR(IF(Y364=0,"",ROUNDUP(Y364/H364,0)*0.01898),"")</f>
        <v>0.85409999999999997</v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423.06666666666666</v>
      </c>
      <c r="BN364" s="64">
        <f>IFERROR(Y364*I364/H364,"0")</f>
        <v>428.35500000000002</v>
      </c>
      <c r="BO364" s="64">
        <f>IFERROR(1/J364*(X364/H364),"0")</f>
        <v>0.69444444444444442</v>
      </c>
      <c r="BP364" s="64">
        <f>IFERROR(1/J364*(Y364/H364),"0")</f>
        <v>0.703125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44.444444444444443</v>
      </c>
      <c r="Y365" s="559">
        <f>IFERROR(Y364/H364,"0")</f>
        <v>45</v>
      </c>
      <c r="Z365" s="559">
        <f>IFERROR(IF(Z364="",0,Z364),"0")</f>
        <v>0.85409999999999997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400</v>
      </c>
      <c r="Y366" s="559">
        <f>IFERROR(SUM(Y364:Y364),"0")</f>
        <v>405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100</v>
      </c>
      <c r="Y375" s="558">
        <f>IFERROR(IF(X375="",0,CEILING((X375/$H375),1)*$H375),"")</f>
        <v>100.74</v>
      </c>
      <c r="Z375" s="36">
        <f>IFERROR(IF(Y375=0,"",ROUNDUP(Y375/H375,0)*0.00902),"")</f>
        <v>0.20746000000000001</v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106.16438356164385</v>
      </c>
      <c r="BN375" s="64">
        <f>IFERROR(Y375*I375/H375,"0")</f>
        <v>106.95</v>
      </c>
      <c r="BO375" s="64">
        <f>IFERROR(1/J375*(X375/H375),"0")</f>
        <v>0.17296250172962502</v>
      </c>
      <c r="BP375" s="64">
        <f>IFERROR(1/J375*(Y375/H375),"0")</f>
        <v>0.17424242424242425</v>
      </c>
    </row>
    <row r="376" spans="1:68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22.831050228310502</v>
      </c>
      <c r="Y376" s="559">
        <f>IFERROR(Y375/H375,"0")</f>
        <v>23</v>
      </c>
      <c r="Z376" s="559">
        <f>IFERROR(IF(Z375="",0,Z375),"0")</f>
        <v>0.20746000000000001</v>
      </c>
      <c r="AA376" s="560"/>
      <c r="AB376" s="560"/>
      <c r="AC376" s="560"/>
    </row>
    <row r="377" spans="1:68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100</v>
      </c>
      <c r="Y377" s="559">
        <f>IFERROR(SUM(Y375:Y375),"0")</f>
        <v>100.74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100</v>
      </c>
      <c r="Y437" s="558">
        <f t="shared" si="58"/>
        <v>100.32000000000001</v>
      </c>
      <c r="Z437" s="36">
        <f t="shared" si="59"/>
        <v>0.22724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106.81818181818181</v>
      </c>
      <c r="BN437" s="64">
        <f t="shared" si="61"/>
        <v>107.16</v>
      </c>
      <c r="BO437" s="64">
        <f t="shared" si="62"/>
        <v>0.18210955710955709</v>
      </c>
      <c r="BP437" s="64">
        <f t="shared" si="63"/>
        <v>0.18269230769230771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18.939393939393938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0.22724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100</v>
      </c>
      <c r="Y447" s="559">
        <f>IFERROR(SUM(Y432:Y445),"0")</f>
        <v>100.32000000000001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50</v>
      </c>
      <c r="Y456" s="558">
        <f t="shared" si="64"/>
        <v>52.800000000000004</v>
      </c>
      <c r="Z456" s="36">
        <f>IFERROR(IF(Y456=0,"",ROUNDUP(Y456/H456,0)*0.01196),"")</f>
        <v>0.1196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53.409090909090907</v>
      </c>
      <c r="BN456" s="64">
        <f t="shared" si="66"/>
        <v>56.400000000000006</v>
      </c>
      <c r="BO456" s="64">
        <f t="shared" si="67"/>
        <v>9.1054778554778545E-2</v>
      </c>
      <c r="BP456" s="64">
        <f t="shared" si="68"/>
        <v>9.6153846153846159E-2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200</v>
      </c>
      <c r="Y457" s="558">
        <f t="shared" si="64"/>
        <v>200.64000000000001</v>
      </c>
      <c r="Z457" s="36">
        <f>IFERROR(IF(Y457=0,"",ROUNDUP(Y457/H457,0)*0.01196),"")</f>
        <v>0.45448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213.63636363636363</v>
      </c>
      <c r="BN457" s="64">
        <f t="shared" si="66"/>
        <v>214.32</v>
      </c>
      <c r="BO457" s="64">
        <f t="shared" si="67"/>
        <v>0.36421911421911418</v>
      </c>
      <c r="BP457" s="64">
        <f t="shared" si="68"/>
        <v>0.36538461538461542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56.818181818181813</v>
      </c>
      <c r="Y462" s="559">
        <f>IFERROR(Y455/H455,"0")+IFERROR(Y456/H456,"0")+IFERROR(Y457/H457,"0")+IFERROR(Y458/H458,"0")+IFERROR(Y459/H459,"0")+IFERROR(Y460/H460,"0")+IFERROR(Y461/H461,"0")</f>
        <v>58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0.69367999999999996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300</v>
      </c>
      <c r="Y463" s="559">
        <f>IFERROR(SUM(Y455:Y461),"0")</f>
        <v>306.24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6600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6647.2199999999993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6849.3068799541416</v>
      </c>
      <c r="Y506" s="559">
        <f>IFERROR(SUM(BN22:BN502),"0")</f>
        <v>6898.5509999999986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10</v>
      </c>
      <c r="Y507" s="38">
        <f>ROUNDUP(SUM(BP22:BP502),0)</f>
        <v>10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7099.3068799541416</v>
      </c>
      <c r="Y508" s="559">
        <f>GrossWeightTotalR+PalletQtyTotalR*25</f>
        <v>7148.5509999999986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548.37458077184101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553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10.57629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201.60000000000002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5730</v>
      </c>
      <c r="U515" s="46">
        <f>IFERROR(Y369*1,"0")+IFERROR(Y370*1,"0")+IFERROR(Y371*1,"0")+IFERROR(Y375*1,"0")+IFERROR(Y379*1,"0")+IFERROR(Y380*1,"0")+IFERROR(Y384*1,"0")</f>
        <v>100.74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506.88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"/>
        <filter val="100,00"/>
        <filter val="166,67"/>
        <filter val="18,94"/>
        <filter val="186,67"/>
        <filter val="2 500,00"/>
        <filter val="2 800,00"/>
        <filter val="200,00"/>
        <filter val="22,83"/>
        <filter val="23,81"/>
        <filter val="300,00"/>
        <filter val="400,00"/>
        <filter val="44,44"/>
        <filter val="50,00"/>
        <filter val="500,00"/>
        <filter val="548,37"/>
        <filter val="56,82"/>
        <filter val="6 600,00"/>
        <filter val="6 849,31"/>
        <filter val="7 099,31"/>
        <filter val="9,26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