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10,25 Симф КИ ПУД\"/>
    </mc:Choice>
  </mc:AlternateContent>
  <xr:revisionPtr revIDLastSave="0" documentId="13_ncr:1_{677A757B-BCB9-464C-BB52-A882754F45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3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Z27" i="1"/>
  <c r="W8" i="1"/>
  <c r="Z8" i="1" s="1"/>
  <c r="W9" i="1"/>
  <c r="Z9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3" i="1"/>
  <c r="Z23" i="1" s="1"/>
  <c r="W24" i="1"/>
  <c r="Z24" i="1" s="1"/>
  <c r="W25" i="1"/>
  <c r="Z25" i="1" s="1"/>
  <c r="W26" i="1"/>
  <c r="Z26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2" i="1"/>
  <c r="Z92" i="1" s="1"/>
  <c r="W93" i="1"/>
  <c r="Z93" i="1" s="1"/>
  <c r="W94" i="1"/>
  <c r="Z94" i="1" s="1"/>
  <c r="W95" i="1"/>
  <c r="Z95" i="1" s="1"/>
  <c r="W96" i="1"/>
  <c r="Z96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7" i="1"/>
  <c r="Z7" i="1" s="1"/>
  <c r="AD10" i="1"/>
  <c r="W10" i="1" s="1"/>
  <c r="Z10" i="1" s="1"/>
  <c r="AD11" i="1"/>
  <c r="W11" i="1" s="1"/>
  <c r="Z11" i="1" s="1"/>
  <c r="AD12" i="1"/>
  <c r="W12" i="1" s="1"/>
  <c r="Z12" i="1" s="1"/>
  <c r="AD16" i="1"/>
  <c r="AD22" i="1"/>
  <c r="W22" i="1" s="1"/>
  <c r="Z22" i="1" s="1"/>
  <c r="AD39" i="1"/>
  <c r="AD40" i="1"/>
  <c r="W40" i="1" s="1"/>
  <c r="Z40" i="1" s="1"/>
  <c r="AD57" i="1"/>
  <c r="AD64" i="1"/>
  <c r="W64" i="1" s="1"/>
  <c r="Z64" i="1" s="1"/>
  <c r="AD80" i="1"/>
  <c r="W80" i="1" s="1"/>
  <c r="Z80" i="1" s="1"/>
  <c r="AD81" i="1"/>
  <c r="W81" i="1" s="1"/>
  <c r="Z81" i="1" s="1"/>
  <c r="AD90" i="1"/>
  <c r="W90" i="1" s="1"/>
  <c r="Z90" i="1" s="1"/>
  <c r="AD91" i="1"/>
  <c r="W91" i="1" s="1"/>
  <c r="Z91" i="1" s="1"/>
  <c r="AD95" i="1"/>
  <c r="AD97" i="1"/>
  <c r="W97" i="1" s="1"/>
  <c r="Z97" i="1" s="1"/>
  <c r="AD99" i="1"/>
  <c r="AD6" i="1"/>
  <c r="L8" i="1"/>
  <c r="L9" i="1"/>
  <c r="Y9" i="1" s="1"/>
  <c r="L10" i="1"/>
  <c r="L11" i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7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7" i="1"/>
  <c r="AB6" i="1"/>
  <c r="AC6" i="1"/>
  <c r="AA6" i="1"/>
  <c r="M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E6" i="1"/>
  <c r="F6" i="1"/>
  <c r="G8" i="1"/>
  <c r="G10" i="1"/>
  <c r="G11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9" i="1"/>
  <c r="G51" i="1"/>
  <c r="G53" i="1"/>
  <c r="G54" i="1"/>
  <c r="G56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92" i="1"/>
  <c r="G93" i="1"/>
  <c r="G108" i="1"/>
  <c r="G109" i="1"/>
  <c r="G7" i="1"/>
  <c r="AL107" i="1" l="1"/>
  <c r="AK107" i="1"/>
  <c r="AJ107" i="1"/>
  <c r="AL103" i="1"/>
  <c r="AK103" i="1"/>
  <c r="AJ103" i="1"/>
  <c r="AL99" i="1"/>
  <c r="AK99" i="1"/>
  <c r="AJ99" i="1"/>
  <c r="AL95" i="1"/>
  <c r="AK95" i="1"/>
  <c r="AJ95" i="1"/>
  <c r="AL91" i="1"/>
  <c r="AK91" i="1"/>
  <c r="AJ91" i="1"/>
  <c r="AL87" i="1"/>
  <c r="AK87" i="1"/>
  <c r="AJ87" i="1"/>
  <c r="AL83" i="1"/>
  <c r="AK83" i="1"/>
  <c r="AJ83" i="1"/>
  <c r="AL79" i="1"/>
  <c r="AK79" i="1"/>
  <c r="AJ79" i="1"/>
  <c r="AL75" i="1"/>
  <c r="AK75" i="1"/>
  <c r="AJ75" i="1"/>
  <c r="AL71" i="1"/>
  <c r="AK71" i="1"/>
  <c r="AJ71" i="1"/>
  <c r="AL67" i="1"/>
  <c r="AK67" i="1"/>
  <c r="AJ67" i="1"/>
  <c r="AL63" i="1"/>
  <c r="AK63" i="1"/>
  <c r="AJ63" i="1"/>
  <c r="AL59" i="1"/>
  <c r="AK59" i="1"/>
  <c r="AJ59" i="1"/>
  <c r="AL55" i="1"/>
  <c r="AJ55" i="1"/>
  <c r="AK55" i="1"/>
  <c r="AL51" i="1"/>
  <c r="AJ51" i="1"/>
  <c r="AK51" i="1"/>
  <c r="AL47" i="1"/>
  <c r="AJ47" i="1"/>
  <c r="AK47" i="1"/>
  <c r="AL43" i="1"/>
  <c r="AJ43" i="1"/>
  <c r="AK43" i="1"/>
  <c r="AL39" i="1"/>
  <c r="AJ39" i="1"/>
  <c r="AK39" i="1"/>
  <c r="AL35" i="1"/>
  <c r="AJ35" i="1"/>
  <c r="AK35" i="1"/>
  <c r="AL31" i="1"/>
  <c r="AJ31" i="1"/>
  <c r="AK31" i="1"/>
  <c r="AL27" i="1"/>
  <c r="AJ27" i="1"/>
  <c r="AK27" i="1"/>
  <c r="AL23" i="1"/>
  <c r="AJ23" i="1"/>
  <c r="AK23" i="1"/>
  <c r="AL19" i="1"/>
  <c r="AJ19" i="1"/>
  <c r="AK19" i="1"/>
  <c r="AL15" i="1"/>
  <c r="AJ15" i="1"/>
  <c r="AK15" i="1"/>
  <c r="AL11" i="1"/>
  <c r="AJ11" i="1"/>
  <c r="AK11" i="1"/>
  <c r="AK7" i="1"/>
  <c r="AJ7" i="1"/>
  <c r="AL7" i="1"/>
  <c r="AL108" i="1"/>
  <c r="AK108" i="1"/>
  <c r="AJ108" i="1"/>
  <c r="AK106" i="1"/>
  <c r="AL106" i="1"/>
  <c r="AJ106" i="1"/>
  <c r="AL104" i="1"/>
  <c r="AK104" i="1"/>
  <c r="AJ104" i="1"/>
  <c r="AK102" i="1"/>
  <c r="AJ102" i="1"/>
  <c r="AL102" i="1"/>
  <c r="AL100" i="1"/>
  <c r="AK100" i="1"/>
  <c r="AJ100" i="1"/>
  <c r="AK98" i="1"/>
  <c r="AL98" i="1"/>
  <c r="AJ98" i="1"/>
  <c r="AL96" i="1"/>
  <c r="AK96" i="1"/>
  <c r="AJ96" i="1"/>
  <c r="AK94" i="1"/>
  <c r="AJ94" i="1"/>
  <c r="AL94" i="1"/>
  <c r="AL92" i="1"/>
  <c r="AK92" i="1"/>
  <c r="AJ92" i="1"/>
  <c r="AK90" i="1"/>
  <c r="AL90" i="1"/>
  <c r="AJ90" i="1"/>
  <c r="AL88" i="1"/>
  <c r="AK88" i="1"/>
  <c r="AJ88" i="1"/>
  <c r="AK86" i="1"/>
  <c r="AJ86" i="1"/>
  <c r="AL86" i="1"/>
  <c r="AL84" i="1"/>
  <c r="AK84" i="1"/>
  <c r="AJ84" i="1"/>
  <c r="AK82" i="1"/>
  <c r="AL82" i="1"/>
  <c r="AJ82" i="1"/>
  <c r="AL80" i="1"/>
  <c r="AK80" i="1"/>
  <c r="AJ80" i="1"/>
  <c r="AK78" i="1"/>
  <c r="AJ78" i="1"/>
  <c r="AL78" i="1"/>
  <c r="AL76" i="1"/>
  <c r="AK76" i="1"/>
  <c r="AJ76" i="1"/>
  <c r="AK74" i="1"/>
  <c r="AL74" i="1"/>
  <c r="AJ74" i="1"/>
  <c r="AK72" i="1"/>
  <c r="AL72" i="1"/>
  <c r="AJ72" i="1"/>
  <c r="AK70" i="1"/>
  <c r="AJ70" i="1"/>
  <c r="AL70" i="1"/>
  <c r="AK68" i="1"/>
  <c r="AL68" i="1"/>
  <c r="AJ68" i="1"/>
  <c r="AK66" i="1"/>
  <c r="AL66" i="1"/>
  <c r="AJ66" i="1"/>
  <c r="AK64" i="1"/>
  <c r="AL64" i="1"/>
  <c r="AJ64" i="1"/>
  <c r="AK62" i="1"/>
  <c r="AJ62" i="1"/>
  <c r="AL62" i="1"/>
  <c r="AK60" i="1"/>
  <c r="AL60" i="1"/>
  <c r="AJ60" i="1"/>
  <c r="AK58" i="1"/>
  <c r="AL58" i="1"/>
  <c r="AJ58" i="1"/>
  <c r="AK56" i="1"/>
  <c r="AL56" i="1"/>
  <c r="AJ56" i="1"/>
  <c r="AK54" i="1"/>
  <c r="AL54" i="1"/>
  <c r="AJ54" i="1"/>
  <c r="AK52" i="1"/>
  <c r="AL52" i="1"/>
  <c r="AJ52" i="1"/>
  <c r="AK50" i="1"/>
  <c r="AL50" i="1"/>
  <c r="AJ50" i="1"/>
  <c r="AK48" i="1"/>
  <c r="AL48" i="1"/>
  <c r="AJ48" i="1"/>
  <c r="AK46" i="1"/>
  <c r="AL46" i="1"/>
  <c r="AJ46" i="1"/>
  <c r="AK44" i="1"/>
  <c r="AL44" i="1"/>
  <c r="AJ44" i="1"/>
  <c r="AK42" i="1"/>
  <c r="AL42" i="1"/>
  <c r="AJ42" i="1"/>
  <c r="AK40" i="1"/>
  <c r="AL40" i="1"/>
  <c r="AJ40" i="1"/>
  <c r="AK38" i="1"/>
  <c r="AL38" i="1"/>
  <c r="AJ38" i="1"/>
  <c r="AK36" i="1"/>
  <c r="AL36" i="1"/>
  <c r="AJ36" i="1"/>
  <c r="AK34" i="1"/>
  <c r="AL34" i="1"/>
  <c r="AJ34" i="1"/>
  <c r="AK32" i="1"/>
  <c r="AL32" i="1"/>
  <c r="AJ32" i="1"/>
  <c r="AK30" i="1"/>
  <c r="AL30" i="1"/>
  <c r="AJ30" i="1"/>
  <c r="AK28" i="1"/>
  <c r="AL28" i="1"/>
  <c r="AJ28" i="1"/>
  <c r="AK26" i="1"/>
  <c r="AL26" i="1"/>
  <c r="AJ26" i="1"/>
  <c r="AK24" i="1"/>
  <c r="AL24" i="1"/>
  <c r="AJ24" i="1"/>
  <c r="AK22" i="1"/>
  <c r="AL22" i="1"/>
  <c r="AJ22" i="1"/>
  <c r="AK20" i="1"/>
  <c r="AL20" i="1"/>
  <c r="AJ20" i="1"/>
  <c r="AK18" i="1"/>
  <c r="AL18" i="1"/>
  <c r="AJ18" i="1"/>
  <c r="AK16" i="1"/>
  <c r="AL16" i="1"/>
  <c r="AJ16" i="1"/>
  <c r="AK14" i="1"/>
  <c r="AL14" i="1"/>
  <c r="AJ14" i="1"/>
  <c r="AK12" i="1"/>
  <c r="AL12" i="1"/>
  <c r="AJ12" i="1"/>
  <c r="AK10" i="1"/>
  <c r="AL10" i="1"/>
  <c r="AJ10" i="1"/>
  <c r="AK8" i="1"/>
  <c r="AL8" i="1"/>
  <c r="AJ8" i="1"/>
  <c r="Y90" i="1"/>
  <c r="Y80" i="1"/>
  <c r="Y64" i="1"/>
  <c r="Y40" i="1"/>
  <c r="Y26" i="1"/>
  <c r="Y24" i="1"/>
  <c r="Y22" i="1"/>
  <c r="Y20" i="1"/>
  <c r="Y18" i="1"/>
  <c r="Y16" i="1"/>
  <c r="Y14" i="1"/>
  <c r="Y12" i="1"/>
  <c r="Y10" i="1"/>
  <c r="Y8" i="1"/>
  <c r="AL109" i="1"/>
  <c r="AK109" i="1"/>
  <c r="AJ109" i="1"/>
  <c r="AL105" i="1"/>
  <c r="AK105" i="1"/>
  <c r="AJ105" i="1"/>
  <c r="AL101" i="1"/>
  <c r="AK101" i="1"/>
  <c r="AJ101" i="1"/>
  <c r="AL97" i="1"/>
  <c r="AK97" i="1"/>
  <c r="AJ97" i="1"/>
  <c r="AL93" i="1"/>
  <c r="AK93" i="1"/>
  <c r="AJ93" i="1"/>
  <c r="AL89" i="1"/>
  <c r="AK89" i="1"/>
  <c r="AJ89" i="1"/>
  <c r="AL85" i="1"/>
  <c r="AK85" i="1"/>
  <c r="AJ85" i="1"/>
  <c r="AL81" i="1"/>
  <c r="AK81" i="1"/>
  <c r="AJ81" i="1"/>
  <c r="AL77" i="1"/>
  <c r="AK77" i="1"/>
  <c r="AJ77" i="1"/>
  <c r="AL73" i="1"/>
  <c r="AK73" i="1"/>
  <c r="AJ73" i="1"/>
  <c r="AL69" i="1"/>
  <c r="AK69" i="1"/>
  <c r="AJ69" i="1"/>
  <c r="AL65" i="1"/>
  <c r="AK65" i="1"/>
  <c r="AJ65" i="1"/>
  <c r="AL61" i="1"/>
  <c r="AK61" i="1"/>
  <c r="AJ61" i="1"/>
  <c r="AL57" i="1"/>
  <c r="AK57" i="1"/>
  <c r="AJ57" i="1"/>
  <c r="AL53" i="1"/>
  <c r="AK53" i="1"/>
  <c r="AJ53" i="1"/>
  <c r="AL49" i="1"/>
  <c r="AK49" i="1"/>
  <c r="AJ49" i="1"/>
  <c r="AL45" i="1"/>
  <c r="AK45" i="1"/>
  <c r="AJ45" i="1"/>
  <c r="AL41" i="1"/>
  <c r="AK41" i="1"/>
  <c r="AJ41" i="1"/>
  <c r="AL37" i="1"/>
  <c r="AK37" i="1"/>
  <c r="AJ37" i="1"/>
  <c r="AL33" i="1"/>
  <c r="AK33" i="1"/>
  <c r="AJ33" i="1"/>
  <c r="AL29" i="1"/>
  <c r="AK29" i="1"/>
  <c r="AJ29" i="1"/>
  <c r="AL25" i="1"/>
  <c r="AK25" i="1"/>
  <c r="AJ25" i="1"/>
  <c r="AL21" i="1"/>
  <c r="AK21" i="1"/>
  <c r="AJ21" i="1"/>
  <c r="AL17" i="1"/>
  <c r="AK17" i="1"/>
  <c r="AJ17" i="1"/>
  <c r="AL13" i="1"/>
  <c r="AK13" i="1"/>
  <c r="AJ13" i="1"/>
  <c r="AL9" i="1"/>
  <c r="AK9" i="1"/>
  <c r="AJ9" i="1"/>
  <c r="J6" i="1"/>
  <c r="Y11" i="1"/>
  <c r="AG6" i="1"/>
  <c r="AH6" i="1"/>
  <c r="AL6" i="1"/>
  <c r="AK6" i="1"/>
  <c r="AJ6" i="1"/>
  <c r="AF6" i="1"/>
  <c r="AE6" i="1"/>
  <c r="W6" i="1"/>
  <c r="L6" i="1"/>
  <c r="K6" i="1"/>
</calcChain>
</file>

<file path=xl/sharedStrings.xml><?xml version="1.0" encoding="utf-8"?>
<sst xmlns="http://schemas.openxmlformats.org/spreadsheetml/2006/main" count="265" uniqueCount="140">
  <si>
    <t>Период: 24.09.2025 - 01.10.2025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</si>
  <si>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</si>
  <si>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</si>
  <si>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</si>
  <si>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</si>
  <si>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</si>
  <si>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</si>
  <si>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</si>
  <si>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</si>
  <si>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</si>
  <si>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</si>
  <si>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</si>
  <si>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</si>
  <si>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</si>
  <si>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</si>
  <si>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</si>
  <si>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</si>
  <si>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</si>
  <si>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</si>
  <si>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</si>
  <si>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</si>
  <si>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</si>
  <si>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</si>
  <si>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</si>
  <si>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</si>
  <si>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</si>
  <si>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</si>
  <si>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</si>
  <si>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</si>
  <si>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</si>
  <si>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</si>
  <si>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</si>
  <si>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</si>
  <si>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</si>
  <si>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</si>
  <si>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</si>
  <si>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</si>
  <si>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</si>
  <si>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</si>
  <si>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</si>
  <si>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</si>
  <si>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</si>
  <si>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</si>
  <si>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</si>
  <si>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</si>
  <si>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</si>
  <si>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</si>
  <si>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</si>
  <si>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</si>
  <si>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</si>
  <si>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</si>
  <si>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</si>
  <si>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</si>
  <si>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</si>
  <si>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</si>
  <si>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</si>
  <si>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</si>
  <si>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</si>
  <si>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</si>
  <si>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</si>
  <si>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</si>
  <si>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</si>
  <si>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</si>
  <si>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</si>
  <si>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</si>
  <si>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</si>
  <si>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</si>
  <si>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</si>
  <si>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</si>
  <si>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</si>
  <si>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</si>
  <si>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</si>
  <si>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</si>
  <si>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</si>
  <si>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</si>
  <si>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</si>
  <si>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</si>
  <si>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</si>
  <si>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</si>
  <si>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</si>
  <si>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</si>
  <si>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</si>
  <si>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</si>
  <si>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</si>
  <si>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</si>
  <si>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</si>
  <si>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</si>
  <si>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</si>
  <si>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</si>
  <si>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</si>
  <si>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</si>
  <si>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</si>
  <si>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</si>
  <si>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</si>
  <si>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</si>
  <si>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</si>
  <si>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</si>
  <si>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</si>
  <si>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</si>
  <si>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</si>
  <si>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</si>
  <si>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</si>
  <si>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</si>
  <si>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</si>
  <si>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</si>
  <si>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</si>
  <si>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</si>
  <si>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</si>
  <si>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</si>
  <si>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</si>
  <si>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</si>
  <si>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</si>
  <si>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</si>
  <si>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</si>
  <si>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</si>
  <si>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</si>
  <si>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</si>
  <si>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</si>
  <si>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</si>
  <si>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</si>
  <si>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</si>
  <si>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</si>
  <si>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</si>
  <si>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</si>
  <si>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</si>
  <si>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</si>
  <si>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</si>
  <si>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</si>
  <si>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</si>
  <si>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оконч</t>
  </si>
  <si>
    <t>02,10,</t>
  </si>
  <si>
    <t>06,10,</t>
  </si>
  <si>
    <t>07,10,</t>
  </si>
  <si>
    <t>12,09,</t>
  </si>
  <si>
    <t>19,09,</t>
  </si>
  <si>
    <t>26,09,</t>
  </si>
  <si>
    <t>01,10,</t>
  </si>
  <si>
    <t>12,5т</t>
  </si>
  <si>
    <t>увел</t>
  </si>
  <si>
    <t>Ларин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</si>
</sst>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01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10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0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19.09.2025 - 26.09.2025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26,09,</v>
          </cell>
          <cell r="M5" t="str">
            <v>29п</v>
          </cell>
          <cell r="N5" t="str">
            <v>29-2,</v>
          </cell>
          <cell r="O5" t="str">
            <v>30,09,</v>
          </cell>
          <cell r="P5" t="str">
            <v>01,10,</v>
          </cell>
          <cell r="X5" t="str">
            <v>02,10,</v>
          </cell>
          <cell r="AE5" t="str">
            <v>05,09,</v>
          </cell>
          <cell r="AF5" t="str">
            <v>12,09,</v>
          </cell>
          <cell r="AG5" t="str">
            <v>19,09,</v>
          </cell>
          <cell r="AH5" t="str">
            <v>25,09,</v>
          </cell>
        </row>
        <row r="6">
          <cell r="E6">
            <v>144072.75400000002</v>
          </cell>
          <cell r="F6">
            <v>54458.360000000008</v>
          </cell>
          <cell r="J6">
            <v>144230.30600000001</v>
          </cell>
          <cell r="K6">
            <v>-157.55199999999985</v>
          </cell>
          <cell r="L6">
            <v>24670</v>
          </cell>
          <cell r="M6">
            <v>19310</v>
          </cell>
          <cell r="N6">
            <v>27920</v>
          </cell>
          <cell r="O6">
            <v>28160</v>
          </cell>
          <cell r="P6">
            <v>26750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26748.493200000015</v>
          </cell>
          <cell r="X6">
            <v>28840</v>
          </cell>
          <cell r="AA6">
            <v>0</v>
          </cell>
          <cell r="AB6">
            <v>0</v>
          </cell>
          <cell r="AC6">
            <v>0</v>
          </cell>
          <cell r="AD6">
            <v>10330.287999999999</v>
          </cell>
          <cell r="AE6">
            <v>29625.414000000004</v>
          </cell>
          <cell r="AF6">
            <v>27879.229399999986</v>
          </cell>
          <cell r="AG6">
            <v>27899.437199999997</v>
          </cell>
          <cell r="AH6">
            <v>25550.454000000005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499.303</v>
          </cell>
          <cell r="D7">
            <v>491.18700000000001</v>
          </cell>
          <cell r="E7">
            <v>603.52800000000002</v>
          </cell>
          <cell r="F7">
            <v>381.57</v>
          </cell>
          <cell r="G7" t="str">
            <v>н</v>
          </cell>
          <cell r="H7">
            <v>1</v>
          </cell>
          <cell r="I7">
            <v>45</v>
          </cell>
          <cell r="J7">
            <v>613.00199999999995</v>
          </cell>
          <cell r="K7">
            <v>-9.4739999999999327</v>
          </cell>
          <cell r="L7">
            <v>100</v>
          </cell>
          <cell r="M7">
            <v>50</v>
          </cell>
          <cell r="N7">
            <v>50</v>
          </cell>
          <cell r="O7">
            <v>0</v>
          </cell>
          <cell r="P7">
            <v>50</v>
          </cell>
          <cell r="W7">
            <v>120.7056</v>
          </cell>
          <cell r="X7">
            <v>170</v>
          </cell>
          <cell r="Y7">
            <v>6.6407026683103343</v>
          </cell>
          <cell r="Z7">
            <v>3.1611623652920824</v>
          </cell>
          <cell r="AD7">
            <v>0</v>
          </cell>
          <cell r="AE7">
            <v>107.71959999999999</v>
          </cell>
          <cell r="AF7">
            <v>97.224599999999995</v>
          </cell>
          <cell r="AG7">
            <v>117.8916</v>
          </cell>
          <cell r="AH7">
            <v>161.12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406.45100000000002</v>
          </cell>
          <cell r="D8">
            <v>563.24900000000002</v>
          </cell>
          <cell r="E8">
            <v>649.32600000000002</v>
          </cell>
          <cell r="F8">
            <v>293.21600000000001</v>
          </cell>
          <cell r="G8" t="str">
            <v>ябл</v>
          </cell>
          <cell r="H8">
            <v>1</v>
          </cell>
          <cell r="I8">
            <v>45</v>
          </cell>
          <cell r="J8">
            <v>676.42399999999998</v>
          </cell>
          <cell r="K8">
            <v>-27.097999999999956</v>
          </cell>
          <cell r="L8">
            <v>120</v>
          </cell>
          <cell r="M8">
            <v>50</v>
          </cell>
          <cell r="N8">
            <v>100</v>
          </cell>
          <cell r="O8">
            <v>140</v>
          </cell>
          <cell r="P8">
            <v>100</v>
          </cell>
          <cell r="W8">
            <v>129.86520000000002</v>
          </cell>
          <cell r="X8">
            <v>150</v>
          </cell>
          <cell r="Y8">
            <v>7.3400418279877897</v>
          </cell>
          <cell r="Z8">
            <v>2.2578489079445454</v>
          </cell>
          <cell r="AD8">
            <v>0</v>
          </cell>
          <cell r="AE8">
            <v>301.50100000000003</v>
          </cell>
          <cell r="AF8">
            <v>151.69239999999999</v>
          </cell>
          <cell r="AG8">
            <v>138.071</v>
          </cell>
          <cell r="AH8">
            <v>127.917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1222.6079999999999</v>
          </cell>
          <cell r="D9">
            <v>2269.7739999999999</v>
          </cell>
          <cell r="E9">
            <v>2643.5880000000002</v>
          </cell>
          <cell r="F9">
            <v>752.447</v>
          </cell>
          <cell r="G9" t="str">
            <v>ткмай</v>
          </cell>
          <cell r="H9">
            <v>1</v>
          </cell>
          <cell r="I9">
            <v>45</v>
          </cell>
          <cell r="J9">
            <v>2702.38</v>
          </cell>
          <cell r="K9">
            <v>-58.791999999999916</v>
          </cell>
          <cell r="L9">
            <v>450</v>
          </cell>
          <cell r="M9">
            <v>400</v>
          </cell>
          <cell r="N9">
            <v>700</v>
          </cell>
          <cell r="O9">
            <v>700</v>
          </cell>
          <cell r="P9">
            <v>300</v>
          </cell>
          <cell r="W9">
            <v>528.71760000000006</v>
          </cell>
          <cell r="X9">
            <v>550</v>
          </cell>
          <cell r="Y9">
            <v>7.2863982587301797</v>
          </cell>
          <cell r="Z9">
            <v>1.4231548183756317</v>
          </cell>
          <cell r="AD9">
            <v>0</v>
          </cell>
          <cell r="AE9">
            <v>590.3116</v>
          </cell>
          <cell r="AF9">
            <v>531.34899999999993</v>
          </cell>
          <cell r="AG9">
            <v>515.20799999999997</v>
          </cell>
          <cell r="AH9">
            <v>580.71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1224.104</v>
          </cell>
          <cell r="D10">
            <v>2068</v>
          </cell>
          <cell r="E10">
            <v>2545</v>
          </cell>
          <cell r="F10">
            <v>679.10400000000004</v>
          </cell>
          <cell r="G10" t="str">
            <v>ябл</v>
          </cell>
          <cell r="H10">
            <v>0.4</v>
          </cell>
          <cell r="I10">
            <v>45</v>
          </cell>
          <cell r="J10">
            <v>2609</v>
          </cell>
          <cell r="K10">
            <v>-64</v>
          </cell>
          <cell r="L10">
            <v>400</v>
          </cell>
          <cell r="M10">
            <v>800</v>
          </cell>
          <cell r="N10">
            <v>800</v>
          </cell>
          <cell r="O10">
            <v>800</v>
          </cell>
          <cell r="P10">
            <v>700</v>
          </cell>
          <cell r="W10">
            <v>509</v>
          </cell>
          <cell r="X10">
            <v>1000</v>
          </cell>
          <cell r="Y10">
            <v>10.175056974459725</v>
          </cell>
          <cell r="Z10">
            <v>1.3341925343811396</v>
          </cell>
          <cell r="AD10">
            <v>0</v>
          </cell>
          <cell r="AE10">
            <v>671.2</v>
          </cell>
          <cell r="AF10">
            <v>513.77920000000006</v>
          </cell>
          <cell r="AG10">
            <v>481.8</v>
          </cell>
          <cell r="AH10">
            <v>600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2423</v>
          </cell>
          <cell r="D11">
            <v>4482</v>
          </cell>
          <cell r="E11">
            <v>5161</v>
          </cell>
          <cell r="F11">
            <v>1678</v>
          </cell>
          <cell r="G11">
            <v>0</v>
          </cell>
          <cell r="H11">
            <v>0.45</v>
          </cell>
          <cell r="I11">
            <v>45</v>
          </cell>
          <cell r="J11">
            <v>5200</v>
          </cell>
          <cell r="K11">
            <v>-39</v>
          </cell>
          <cell r="L11">
            <v>900</v>
          </cell>
          <cell r="M11">
            <v>500</v>
          </cell>
          <cell r="N11">
            <v>800</v>
          </cell>
          <cell r="O11">
            <v>800</v>
          </cell>
          <cell r="P11">
            <v>1000</v>
          </cell>
          <cell r="W11">
            <v>912.2</v>
          </cell>
          <cell r="X11">
            <v>1000</v>
          </cell>
          <cell r="Y11">
            <v>7.3207629905722422</v>
          </cell>
          <cell r="Z11">
            <v>1.8395088796316597</v>
          </cell>
          <cell r="AD11">
            <v>600</v>
          </cell>
          <cell r="AE11">
            <v>1166.5999999999999</v>
          </cell>
          <cell r="AF11">
            <v>996.6</v>
          </cell>
          <cell r="AG11">
            <v>958</v>
          </cell>
          <cell r="AH11">
            <v>1033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2805</v>
          </cell>
          <cell r="D12">
            <v>3563</v>
          </cell>
          <cell r="E12">
            <v>5351</v>
          </cell>
          <cell r="F12">
            <v>888</v>
          </cell>
          <cell r="G12" t="str">
            <v>оконч</v>
          </cell>
          <cell r="H12">
            <v>0.45</v>
          </cell>
          <cell r="I12">
            <v>45</v>
          </cell>
          <cell r="J12">
            <v>5532</v>
          </cell>
          <cell r="K12">
            <v>-181</v>
          </cell>
          <cell r="L12">
            <v>900</v>
          </cell>
          <cell r="M12">
            <v>900</v>
          </cell>
          <cell r="N12">
            <v>1000</v>
          </cell>
          <cell r="O12">
            <v>1100</v>
          </cell>
          <cell r="P12">
            <v>1000</v>
          </cell>
          <cell r="W12">
            <v>999.4</v>
          </cell>
          <cell r="X12">
            <v>1400</v>
          </cell>
          <cell r="Y12">
            <v>7.1923153892335403</v>
          </cell>
          <cell r="Z12">
            <v>0.88853311987192318</v>
          </cell>
          <cell r="AD12">
            <v>354</v>
          </cell>
          <cell r="AE12">
            <v>981.8</v>
          </cell>
          <cell r="AF12">
            <v>1015.6</v>
          </cell>
          <cell r="AG12">
            <v>915.8</v>
          </cell>
          <cell r="AH12">
            <v>1128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56</v>
          </cell>
          <cell r="D13">
            <v>51</v>
          </cell>
          <cell r="E13">
            <v>79</v>
          </cell>
          <cell r="F13">
            <v>27</v>
          </cell>
          <cell r="G13">
            <v>0</v>
          </cell>
          <cell r="H13">
            <v>0.4</v>
          </cell>
          <cell r="I13">
            <v>50</v>
          </cell>
          <cell r="J13">
            <v>95</v>
          </cell>
          <cell r="K13">
            <v>-16</v>
          </cell>
          <cell r="L13">
            <v>20</v>
          </cell>
          <cell r="M13">
            <v>50</v>
          </cell>
          <cell r="N13">
            <v>0</v>
          </cell>
          <cell r="O13">
            <v>0</v>
          </cell>
          <cell r="P13">
            <v>30</v>
          </cell>
          <cell r="W13">
            <v>15.8</v>
          </cell>
          <cell r="X13">
            <v>20</v>
          </cell>
          <cell r="Y13">
            <v>9.3037974683544302</v>
          </cell>
          <cell r="Z13">
            <v>1.7088607594936709</v>
          </cell>
          <cell r="AD13">
            <v>0</v>
          </cell>
          <cell r="AE13">
            <v>11.2</v>
          </cell>
          <cell r="AF13">
            <v>15.6</v>
          </cell>
          <cell r="AG13">
            <v>14.4</v>
          </cell>
          <cell r="AH13">
            <v>6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445</v>
          </cell>
          <cell r="D14">
            <v>303</v>
          </cell>
          <cell r="E14">
            <v>362</v>
          </cell>
          <cell r="F14">
            <v>382</v>
          </cell>
          <cell r="G14">
            <v>0</v>
          </cell>
          <cell r="H14">
            <v>0.17</v>
          </cell>
          <cell r="I14">
            <v>180</v>
          </cell>
          <cell r="J14">
            <v>373</v>
          </cell>
          <cell r="K14">
            <v>-11</v>
          </cell>
          <cell r="L14">
            <v>0</v>
          </cell>
          <cell r="M14">
            <v>0</v>
          </cell>
          <cell r="N14">
            <v>500</v>
          </cell>
          <cell r="O14">
            <v>0</v>
          </cell>
          <cell r="P14">
            <v>0</v>
          </cell>
          <cell r="W14">
            <v>72.400000000000006</v>
          </cell>
          <cell r="Y14">
            <v>12.182320441988949</v>
          </cell>
          <cell r="Z14">
            <v>5.2762430939226519</v>
          </cell>
          <cell r="AD14">
            <v>0</v>
          </cell>
          <cell r="AE14">
            <v>74.2</v>
          </cell>
          <cell r="AF14">
            <v>79.8</v>
          </cell>
          <cell r="AG14">
            <v>82.2</v>
          </cell>
          <cell r="AH14">
            <v>51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253</v>
          </cell>
          <cell r="D15">
            <v>304</v>
          </cell>
          <cell r="E15">
            <v>505</v>
          </cell>
          <cell r="F15">
            <v>47</v>
          </cell>
          <cell r="G15">
            <v>0</v>
          </cell>
          <cell r="H15">
            <v>0.3</v>
          </cell>
          <cell r="I15">
            <v>40</v>
          </cell>
          <cell r="J15">
            <v>524</v>
          </cell>
          <cell r="K15">
            <v>-19</v>
          </cell>
          <cell r="L15">
            <v>80</v>
          </cell>
          <cell r="M15">
            <v>120</v>
          </cell>
          <cell r="N15">
            <v>100</v>
          </cell>
          <cell r="O15">
            <v>90</v>
          </cell>
          <cell r="P15">
            <v>200</v>
          </cell>
          <cell r="W15">
            <v>101</v>
          </cell>
          <cell r="X15">
            <v>100</v>
          </cell>
          <cell r="Y15">
            <v>7.2970297029702973</v>
          </cell>
          <cell r="Z15">
            <v>0.46534653465346537</v>
          </cell>
          <cell r="AD15">
            <v>0</v>
          </cell>
          <cell r="AE15">
            <v>70.400000000000006</v>
          </cell>
          <cell r="AF15">
            <v>92.2</v>
          </cell>
          <cell r="AG15">
            <v>82</v>
          </cell>
          <cell r="AH15">
            <v>64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1451</v>
          </cell>
          <cell r="D16">
            <v>1222</v>
          </cell>
          <cell r="E16">
            <v>1677</v>
          </cell>
          <cell r="F16">
            <v>974</v>
          </cell>
          <cell r="G16">
            <v>0</v>
          </cell>
          <cell r="H16">
            <v>0.17</v>
          </cell>
          <cell r="I16">
            <v>180</v>
          </cell>
          <cell r="J16">
            <v>1707</v>
          </cell>
          <cell r="K16">
            <v>-30</v>
          </cell>
          <cell r="L16">
            <v>0</v>
          </cell>
          <cell r="M16">
            <v>0</v>
          </cell>
          <cell r="N16">
            <v>2000</v>
          </cell>
          <cell r="O16">
            <v>0</v>
          </cell>
          <cell r="P16">
            <v>0</v>
          </cell>
          <cell r="W16">
            <v>317.39999999999998</v>
          </cell>
          <cell r="Y16">
            <v>9.3698802772526779</v>
          </cell>
          <cell r="Z16">
            <v>3.0686830497794584</v>
          </cell>
          <cell r="AD16">
            <v>90</v>
          </cell>
          <cell r="AE16">
            <v>359.6</v>
          </cell>
          <cell r="AF16">
            <v>358.4</v>
          </cell>
          <cell r="AG16">
            <v>323.8</v>
          </cell>
          <cell r="AH16">
            <v>276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301</v>
          </cell>
          <cell r="D17">
            <v>254</v>
          </cell>
          <cell r="E17">
            <v>517</v>
          </cell>
          <cell r="F17">
            <v>30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529</v>
          </cell>
          <cell r="K17">
            <v>-12</v>
          </cell>
          <cell r="L17">
            <v>100</v>
          </cell>
          <cell r="M17">
            <v>90</v>
          </cell>
          <cell r="N17">
            <v>0</v>
          </cell>
          <cell r="O17">
            <v>70</v>
          </cell>
          <cell r="P17">
            <v>200</v>
          </cell>
          <cell r="W17">
            <v>103.4</v>
          </cell>
          <cell r="X17">
            <v>180</v>
          </cell>
          <cell r="Y17">
            <v>6.4796905222437138</v>
          </cell>
          <cell r="Z17">
            <v>0.29013539651837522</v>
          </cell>
          <cell r="AD17">
            <v>0</v>
          </cell>
          <cell r="AE17">
            <v>97.8</v>
          </cell>
          <cell r="AF17">
            <v>105.6</v>
          </cell>
          <cell r="AG17">
            <v>104</v>
          </cell>
          <cell r="AH17">
            <v>121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121</v>
          </cell>
          <cell r="D18">
            <v>51</v>
          </cell>
          <cell r="E18">
            <v>117</v>
          </cell>
          <cell r="F18">
            <v>52</v>
          </cell>
          <cell r="G18" t="str">
            <v>н</v>
          </cell>
          <cell r="H18">
            <v>0.35</v>
          </cell>
          <cell r="I18">
            <v>45</v>
          </cell>
          <cell r="J18">
            <v>124</v>
          </cell>
          <cell r="K18">
            <v>-7</v>
          </cell>
          <cell r="L18">
            <v>0</v>
          </cell>
          <cell r="M18">
            <v>20</v>
          </cell>
          <cell r="N18">
            <v>0</v>
          </cell>
          <cell r="O18">
            <v>20</v>
          </cell>
          <cell r="P18">
            <v>50</v>
          </cell>
          <cell r="W18">
            <v>23.4</v>
          </cell>
          <cell r="X18">
            <v>30</v>
          </cell>
          <cell r="Y18">
            <v>7.350427350427351</v>
          </cell>
          <cell r="Z18">
            <v>2.2222222222222223</v>
          </cell>
          <cell r="AD18">
            <v>0</v>
          </cell>
          <cell r="AE18">
            <v>23.6</v>
          </cell>
          <cell r="AF18">
            <v>28.6</v>
          </cell>
          <cell r="AG18">
            <v>19</v>
          </cell>
          <cell r="AH18">
            <v>19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188</v>
          </cell>
          <cell r="D19">
            <v>56</v>
          </cell>
          <cell r="E19">
            <v>156</v>
          </cell>
          <cell r="F19">
            <v>85</v>
          </cell>
          <cell r="G19">
            <v>0</v>
          </cell>
          <cell r="H19">
            <v>0.35</v>
          </cell>
          <cell r="I19">
            <v>45</v>
          </cell>
          <cell r="J19">
            <v>161</v>
          </cell>
          <cell r="K19">
            <v>-5</v>
          </cell>
          <cell r="L19">
            <v>30</v>
          </cell>
          <cell r="M19">
            <v>20</v>
          </cell>
          <cell r="N19">
            <v>0</v>
          </cell>
          <cell r="O19">
            <v>30</v>
          </cell>
          <cell r="P19">
            <v>30</v>
          </cell>
          <cell r="W19">
            <v>31.2</v>
          </cell>
          <cell r="X19">
            <v>40</v>
          </cell>
          <cell r="Y19">
            <v>7.5320512820512819</v>
          </cell>
          <cell r="Z19">
            <v>2.7243589743589745</v>
          </cell>
          <cell r="AD19">
            <v>0</v>
          </cell>
          <cell r="AE19">
            <v>99.2</v>
          </cell>
          <cell r="AF19">
            <v>33.4</v>
          </cell>
          <cell r="AG19">
            <v>31.8</v>
          </cell>
          <cell r="AH19">
            <v>31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444</v>
          </cell>
          <cell r="D20">
            <v>471</v>
          </cell>
          <cell r="E20">
            <v>572</v>
          </cell>
          <cell r="F20">
            <v>332</v>
          </cell>
          <cell r="G20">
            <v>0</v>
          </cell>
          <cell r="H20">
            <v>0.35</v>
          </cell>
          <cell r="I20">
            <v>45</v>
          </cell>
          <cell r="J20">
            <v>589</v>
          </cell>
          <cell r="K20">
            <v>-17</v>
          </cell>
          <cell r="L20">
            <v>100</v>
          </cell>
          <cell r="M20">
            <v>100</v>
          </cell>
          <cell r="N20">
            <v>0</v>
          </cell>
          <cell r="O20">
            <v>80</v>
          </cell>
          <cell r="P20">
            <v>100</v>
          </cell>
          <cell r="W20">
            <v>114.4</v>
          </cell>
          <cell r="X20">
            <v>160</v>
          </cell>
          <cell r="Y20">
            <v>7.6223776223776216</v>
          </cell>
          <cell r="Z20">
            <v>2.9020979020979021</v>
          </cell>
          <cell r="AD20">
            <v>0</v>
          </cell>
          <cell r="AE20">
            <v>97.2</v>
          </cell>
          <cell r="AF20">
            <v>119.6</v>
          </cell>
          <cell r="AG20">
            <v>115.8</v>
          </cell>
          <cell r="AH20">
            <v>178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204.15899999999999</v>
          </cell>
          <cell r="D21">
            <v>730.57299999999998</v>
          </cell>
          <cell r="E21">
            <v>577.37099999999998</v>
          </cell>
          <cell r="F21">
            <v>289.22300000000001</v>
          </cell>
          <cell r="G21">
            <v>0</v>
          </cell>
          <cell r="H21">
            <v>1</v>
          </cell>
          <cell r="I21">
            <v>50</v>
          </cell>
          <cell r="J21">
            <v>633.09199999999998</v>
          </cell>
          <cell r="K21">
            <v>-55.721000000000004</v>
          </cell>
          <cell r="L21">
            <v>150</v>
          </cell>
          <cell r="M21">
            <v>200</v>
          </cell>
          <cell r="N21">
            <v>200</v>
          </cell>
          <cell r="O21">
            <v>120</v>
          </cell>
          <cell r="P21">
            <v>120</v>
          </cell>
          <cell r="W21">
            <v>115.4742</v>
          </cell>
          <cell r="X21">
            <v>120</v>
          </cell>
          <cell r="Y21">
            <v>10.385202928446354</v>
          </cell>
          <cell r="Z21">
            <v>2.5046547194091842</v>
          </cell>
          <cell r="AD21">
            <v>0</v>
          </cell>
          <cell r="AE21">
            <v>134.1626</v>
          </cell>
          <cell r="AF21">
            <v>123.0128</v>
          </cell>
          <cell r="AG21">
            <v>136.4692</v>
          </cell>
          <cell r="AH21">
            <v>119.497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2402.049</v>
          </cell>
          <cell r="D22">
            <v>5759.2240000000002</v>
          </cell>
          <cell r="E22">
            <v>5519.018</v>
          </cell>
          <cell r="F22">
            <v>2544.5610000000001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5615.5169999999998</v>
          </cell>
          <cell r="K22">
            <v>-96.498999999999796</v>
          </cell>
          <cell r="L22">
            <v>1100</v>
          </cell>
          <cell r="M22">
            <v>700</v>
          </cell>
          <cell r="N22">
            <v>1000</v>
          </cell>
          <cell r="O22">
            <v>1000</v>
          </cell>
          <cell r="P22">
            <v>1000</v>
          </cell>
          <cell r="W22">
            <v>1103.8036</v>
          </cell>
          <cell r="X22">
            <v>800</v>
          </cell>
          <cell r="Y22">
            <v>7.378632394386103</v>
          </cell>
          <cell r="Z22">
            <v>2.3052660817558488</v>
          </cell>
          <cell r="AD22">
            <v>0</v>
          </cell>
          <cell r="AE22">
            <v>1166.8292000000001</v>
          </cell>
          <cell r="AF22">
            <v>1122.3402000000001</v>
          </cell>
          <cell r="AG22">
            <v>1207.2152000000001</v>
          </cell>
          <cell r="AH22">
            <v>1000.554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131.77699999999999</v>
          </cell>
          <cell r="D23">
            <v>358.79199999999997</v>
          </cell>
          <cell r="E23">
            <v>359.49299999999999</v>
          </cell>
          <cell r="F23">
            <v>121.379</v>
          </cell>
          <cell r="G23">
            <v>0</v>
          </cell>
          <cell r="H23">
            <v>1</v>
          </cell>
          <cell r="I23">
            <v>50</v>
          </cell>
          <cell r="J23">
            <v>352.90499999999997</v>
          </cell>
          <cell r="K23">
            <v>6.5880000000000223</v>
          </cell>
          <cell r="L23">
            <v>70</v>
          </cell>
          <cell r="M23">
            <v>140</v>
          </cell>
          <cell r="N23">
            <v>0</v>
          </cell>
          <cell r="O23">
            <v>70</v>
          </cell>
          <cell r="P23">
            <v>80</v>
          </cell>
          <cell r="W23">
            <v>71.898600000000002</v>
          </cell>
          <cell r="X23">
            <v>60</v>
          </cell>
          <cell r="Y23">
            <v>7.529757185814467</v>
          </cell>
          <cell r="Z23">
            <v>1.6881969885366335</v>
          </cell>
          <cell r="AD23">
            <v>0</v>
          </cell>
          <cell r="AE23">
            <v>66.350200000000001</v>
          </cell>
          <cell r="AF23">
            <v>64.405600000000007</v>
          </cell>
          <cell r="AG23">
            <v>71.013000000000005</v>
          </cell>
          <cell r="AH23">
            <v>49.363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234.94900000000001</v>
          </cell>
          <cell r="D24">
            <v>2677.364</v>
          </cell>
          <cell r="E24">
            <v>1777.5740000000001</v>
          </cell>
          <cell r="F24">
            <v>1104.7190000000001</v>
          </cell>
          <cell r="G24">
            <v>0</v>
          </cell>
          <cell r="H24">
            <v>1</v>
          </cell>
          <cell r="I24">
            <v>60</v>
          </cell>
          <cell r="J24">
            <v>1814.2819999999999</v>
          </cell>
          <cell r="K24">
            <v>-36.707999999999856</v>
          </cell>
          <cell r="L24">
            <v>400</v>
          </cell>
          <cell r="M24">
            <v>100</v>
          </cell>
          <cell r="N24">
            <v>250</v>
          </cell>
          <cell r="O24">
            <v>320</v>
          </cell>
          <cell r="P24">
            <v>400</v>
          </cell>
          <cell r="W24">
            <v>355.51480000000004</v>
          </cell>
          <cell r="X24">
            <v>50</v>
          </cell>
          <cell r="Y24">
            <v>7.3828684487959428</v>
          </cell>
          <cell r="Z24">
            <v>3.1073783707457467</v>
          </cell>
          <cell r="AD24">
            <v>0</v>
          </cell>
          <cell r="AE24">
            <v>359.26900000000001</v>
          </cell>
          <cell r="AF24">
            <v>329.62540000000001</v>
          </cell>
          <cell r="AG24">
            <v>437.83860000000004</v>
          </cell>
          <cell r="AH24">
            <v>206.93899999999999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229.73400000000001</v>
          </cell>
          <cell r="D25">
            <v>797.33100000000002</v>
          </cell>
          <cell r="E25">
            <v>691.38499999999999</v>
          </cell>
          <cell r="F25">
            <v>230.54400000000001</v>
          </cell>
          <cell r="G25">
            <v>0</v>
          </cell>
          <cell r="H25">
            <v>1</v>
          </cell>
          <cell r="I25">
            <v>50</v>
          </cell>
          <cell r="J25">
            <v>694.90700000000004</v>
          </cell>
          <cell r="K25">
            <v>-3.5220000000000482</v>
          </cell>
          <cell r="L25">
            <v>150</v>
          </cell>
          <cell r="M25">
            <v>100</v>
          </cell>
          <cell r="N25">
            <v>250</v>
          </cell>
          <cell r="O25">
            <v>140</v>
          </cell>
          <cell r="P25">
            <v>150</v>
          </cell>
          <cell r="W25">
            <v>138.27699999999999</v>
          </cell>
          <cell r="X25">
            <v>50</v>
          </cell>
          <cell r="Y25">
            <v>7.7420250656291358</v>
          </cell>
          <cell r="Z25">
            <v>1.6672620898631012</v>
          </cell>
          <cell r="AD25">
            <v>0</v>
          </cell>
          <cell r="AE25">
            <v>128.32940000000002</v>
          </cell>
          <cell r="AF25">
            <v>124.6786</v>
          </cell>
          <cell r="AG25">
            <v>135.7158</v>
          </cell>
          <cell r="AH25">
            <v>105.289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75.13</v>
          </cell>
          <cell r="D26">
            <v>276.584</v>
          </cell>
          <cell r="E26">
            <v>184.249</v>
          </cell>
          <cell r="F26">
            <v>122.73399999999999</v>
          </cell>
          <cell r="G26">
            <v>0</v>
          </cell>
          <cell r="H26">
            <v>1</v>
          </cell>
          <cell r="I26">
            <v>60</v>
          </cell>
          <cell r="J26">
            <v>180.04900000000001</v>
          </cell>
          <cell r="K26">
            <v>4.1999999999999886</v>
          </cell>
          <cell r="L26">
            <v>40</v>
          </cell>
          <cell r="M26">
            <v>50</v>
          </cell>
          <cell r="N26">
            <v>0</v>
          </cell>
          <cell r="O26">
            <v>40</v>
          </cell>
          <cell r="P26">
            <v>70</v>
          </cell>
          <cell r="W26">
            <v>36.849800000000002</v>
          </cell>
          <cell r="Y26">
            <v>8.7580936667227487</v>
          </cell>
          <cell r="Z26">
            <v>3.33065579731776</v>
          </cell>
          <cell r="AD26">
            <v>0</v>
          </cell>
          <cell r="AE26">
            <v>39.210999999999999</v>
          </cell>
          <cell r="AF26">
            <v>38.356999999999999</v>
          </cell>
          <cell r="AG26">
            <v>41.589999999999996</v>
          </cell>
          <cell r="AH26">
            <v>27.690999999999999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60.271999999999998</v>
          </cell>
          <cell r="D27">
            <v>217.36099999999999</v>
          </cell>
          <cell r="E27">
            <v>192.19399999999999</v>
          </cell>
          <cell r="F27">
            <v>83.968999999999994</v>
          </cell>
          <cell r="G27">
            <v>0</v>
          </cell>
          <cell r="H27">
            <v>1</v>
          </cell>
          <cell r="I27">
            <v>60</v>
          </cell>
          <cell r="J27">
            <v>202.142</v>
          </cell>
          <cell r="K27">
            <v>-9.9480000000000075</v>
          </cell>
          <cell r="L27">
            <v>40</v>
          </cell>
          <cell r="M27">
            <v>200</v>
          </cell>
          <cell r="N27">
            <v>200</v>
          </cell>
          <cell r="O27">
            <v>200</v>
          </cell>
          <cell r="P27">
            <v>100</v>
          </cell>
          <cell r="W27">
            <v>38.438800000000001</v>
          </cell>
          <cell r="X27">
            <v>180</v>
          </cell>
          <cell r="Y27">
            <v>26.118635337211359</v>
          </cell>
          <cell r="Z27">
            <v>2.1844854678085683</v>
          </cell>
          <cell r="AD27">
            <v>0</v>
          </cell>
          <cell r="AE27">
            <v>41.912799999999997</v>
          </cell>
          <cell r="AF27">
            <v>34.6922</v>
          </cell>
          <cell r="AG27">
            <v>38.533200000000001</v>
          </cell>
          <cell r="AH27">
            <v>23.696999999999999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363.13600000000002</v>
          </cell>
          <cell r="D28">
            <v>382.56700000000001</v>
          </cell>
          <cell r="E28">
            <v>492.39499999999998</v>
          </cell>
          <cell r="F28">
            <v>244.40100000000001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472.71600000000001</v>
          </cell>
          <cell r="K28">
            <v>19.678999999999974</v>
          </cell>
          <cell r="L28">
            <v>110</v>
          </cell>
          <cell r="M28">
            <v>100</v>
          </cell>
          <cell r="N28">
            <v>100</v>
          </cell>
          <cell r="O28">
            <v>100</v>
          </cell>
          <cell r="P28">
            <v>50</v>
          </cell>
          <cell r="W28">
            <v>98.478999999999999</v>
          </cell>
          <cell r="X28">
            <v>30</v>
          </cell>
          <cell r="Y28">
            <v>7.4574376262959623</v>
          </cell>
          <cell r="Z28">
            <v>2.4817575320626735</v>
          </cell>
          <cell r="AD28">
            <v>0</v>
          </cell>
          <cell r="AE28">
            <v>117.12480000000001</v>
          </cell>
          <cell r="AF28">
            <v>123.874</v>
          </cell>
          <cell r="AG28">
            <v>109.23820000000001</v>
          </cell>
          <cell r="AH28">
            <v>85.394000000000005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49.997</v>
          </cell>
          <cell r="D29">
            <v>149.667</v>
          </cell>
          <cell r="E29">
            <v>130.541</v>
          </cell>
          <cell r="F29">
            <v>67.807000000000002</v>
          </cell>
          <cell r="G29">
            <v>0</v>
          </cell>
          <cell r="H29">
            <v>1</v>
          </cell>
          <cell r="I29">
            <v>30</v>
          </cell>
          <cell r="J29">
            <v>124.476</v>
          </cell>
          <cell r="K29">
            <v>6.0649999999999977</v>
          </cell>
          <cell r="L29">
            <v>30</v>
          </cell>
          <cell r="M29">
            <v>30</v>
          </cell>
          <cell r="N29">
            <v>0</v>
          </cell>
          <cell r="O29">
            <v>20</v>
          </cell>
          <cell r="P29">
            <v>50</v>
          </cell>
          <cell r="W29">
            <v>26.1082</v>
          </cell>
          <cell r="Y29">
            <v>7.576431925601919</v>
          </cell>
          <cell r="Z29">
            <v>2.5971533847603436</v>
          </cell>
          <cell r="AD29">
            <v>0</v>
          </cell>
          <cell r="AE29">
            <v>29.107799999999997</v>
          </cell>
          <cell r="AF29">
            <v>24.746199999999998</v>
          </cell>
          <cell r="AG29">
            <v>26.262400000000003</v>
          </cell>
          <cell r="AH29">
            <v>17.657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94.817999999999998</v>
          </cell>
          <cell r="D30">
            <v>134.553</v>
          </cell>
          <cell r="E30">
            <v>176.06700000000001</v>
          </cell>
          <cell r="F30">
            <v>50.366999999999997</v>
          </cell>
          <cell r="G30" t="str">
            <v>н</v>
          </cell>
          <cell r="H30">
            <v>1</v>
          </cell>
          <cell r="I30">
            <v>30</v>
          </cell>
          <cell r="J30">
            <v>187.22</v>
          </cell>
          <cell r="K30">
            <v>-11.152999999999992</v>
          </cell>
          <cell r="L30">
            <v>20</v>
          </cell>
          <cell r="M30">
            <v>20</v>
          </cell>
          <cell r="N30">
            <v>0</v>
          </cell>
          <cell r="O30">
            <v>20</v>
          </cell>
          <cell r="P30">
            <v>30</v>
          </cell>
          <cell r="W30">
            <v>35.2134</v>
          </cell>
          <cell r="X30">
            <v>110</v>
          </cell>
          <cell r="Y30">
            <v>7.1099922188712252</v>
          </cell>
          <cell r="Z30">
            <v>1.4303361788410094</v>
          </cell>
          <cell r="AD30">
            <v>0</v>
          </cell>
          <cell r="AE30">
            <v>30.524400000000004</v>
          </cell>
          <cell r="AF30">
            <v>33.492200000000004</v>
          </cell>
          <cell r="AG30">
            <v>30.011599999999998</v>
          </cell>
          <cell r="AH30">
            <v>68.581000000000003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489.89100000000002</v>
          </cell>
          <cell r="D31">
            <v>2341.5309999999999</v>
          </cell>
          <cell r="E31">
            <v>2007.0609999999999</v>
          </cell>
          <cell r="F31">
            <v>711.51700000000005</v>
          </cell>
          <cell r="G31" t="str">
            <v>ткмай</v>
          </cell>
          <cell r="H31">
            <v>1</v>
          </cell>
          <cell r="I31">
            <v>30</v>
          </cell>
          <cell r="J31">
            <v>2085.913</v>
          </cell>
          <cell r="K31">
            <v>-78.852000000000089</v>
          </cell>
          <cell r="L31">
            <v>500</v>
          </cell>
          <cell r="M31">
            <v>200</v>
          </cell>
          <cell r="N31">
            <v>400</v>
          </cell>
          <cell r="O31">
            <v>450</v>
          </cell>
          <cell r="P31">
            <v>250</v>
          </cell>
          <cell r="W31">
            <v>401.41219999999998</v>
          </cell>
          <cell r="X31">
            <v>320</v>
          </cell>
          <cell r="Y31">
            <v>7.0538887457830128</v>
          </cell>
          <cell r="Z31">
            <v>1.7725345667122228</v>
          </cell>
          <cell r="AD31">
            <v>0</v>
          </cell>
          <cell r="AE31">
            <v>400.524</v>
          </cell>
          <cell r="AF31">
            <v>353.10399999999998</v>
          </cell>
          <cell r="AG31">
            <v>419.09280000000001</v>
          </cell>
          <cell r="AH31">
            <v>456.91300000000001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54.030999999999999</v>
          </cell>
          <cell r="D32">
            <v>175.822</v>
          </cell>
          <cell r="E32">
            <v>139.04900000000001</v>
          </cell>
          <cell r="F32">
            <v>54</v>
          </cell>
          <cell r="G32">
            <v>0</v>
          </cell>
          <cell r="H32">
            <v>1</v>
          </cell>
          <cell r="I32">
            <v>40</v>
          </cell>
          <cell r="J32">
            <v>145.19999999999999</v>
          </cell>
          <cell r="K32">
            <v>-6.150999999999982</v>
          </cell>
          <cell r="L32">
            <v>30</v>
          </cell>
          <cell r="M32">
            <v>30</v>
          </cell>
          <cell r="N32">
            <v>0</v>
          </cell>
          <cell r="O32">
            <v>30</v>
          </cell>
          <cell r="P32">
            <v>30</v>
          </cell>
          <cell r="W32">
            <v>27.809800000000003</v>
          </cell>
          <cell r="X32">
            <v>40</v>
          </cell>
          <cell r="Y32">
            <v>7.6951290552251361</v>
          </cell>
          <cell r="Z32">
            <v>1.9417615372998005</v>
          </cell>
          <cell r="AD32">
            <v>0</v>
          </cell>
          <cell r="AE32">
            <v>24.477600000000002</v>
          </cell>
          <cell r="AF32">
            <v>24.514400000000002</v>
          </cell>
          <cell r="AG32">
            <v>29.279800000000002</v>
          </cell>
          <cell r="AH32">
            <v>54.933999999999997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195.11</v>
          </cell>
          <cell r="D33">
            <v>96.855000000000004</v>
          </cell>
          <cell r="E33">
            <v>145.97399999999999</v>
          </cell>
          <cell r="F33">
            <v>143.05799999999999</v>
          </cell>
          <cell r="G33" t="str">
            <v>н</v>
          </cell>
          <cell r="H33">
            <v>1</v>
          </cell>
          <cell r="I33">
            <v>35</v>
          </cell>
          <cell r="J33">
            <v>143.80000000000001</v>
          </cell>
          <cell r="K33">
            <v>2.1739999999999782</v>
          </cell>
          <cell r="L33">
            <v>30</v>
          </cell>
          <cell r="M33">
            <v>0</v>
          </cell>
          <cell r="N33">
            <v>0</v>
          </cell>
          <cell r="O33">
            <v>20</v>
          </cell>
          <cell r="P33">
            <v>30</v>
          </cell>
          <cell r="W33">
            <v>29.194799999999997</v>
          </cell>
          <cell r="X33">
            <v>20</v>
          </cell>
          <cell r="Y33">
            <v>8.3253867127022634</v>
          </cell>
          <cell r="Z33">
            <v>4.9001191993094659</v>
          </cell>
          <cell r="AD33">
            <v>0</v>
          </cell>
          <cell r="AE33">
            <v>88.379199999999997</v>
          </cell>
          <cell r="AF33">
            <v>50.785800000000002</v>
          </cell>
          <cell r="AG33">
            <v>40.351399999999998</v>
          </cell>
          <cell r="AH33">
            <v>55.777000000000001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74.251000000000005</v>
          </cell>
          <cell r="D34">
            <v>132.64400000000001</v>
          </cell>
          <cell r="E34">
            <v>156.303</v>
          </cell>
          <cell r="F34">
            <v>49.136000000000003</v>
          </cell>
          <cell r="G34">
            <v>0</v>
          </cell>
          <cell r="H34">
            <v>1</v>
          </cell>
          <cell r="I34">
            <v>30</v>
          </cell>
          <cell r="J34">
            <v>143.93100000000001</v>
          </cell>
          <cell r="K34">
            <v>12.371999999999986</v>
          </cell>
          <cell r="L34">
            <v>40</v>
          </cell>
          <cell r="M34">
            <v>110</v>
          </cell>
          <cell r="N34">
            <v>120</v>
          </cell>
          <cell r="O34">
            <v>130</v>
          </cell>
          <cell r="P34">
            <v>100</v>
          </cell>
          <cell r="W34">
            <v>31.2606</v>
          </cell>
          <cell r="X34">
            <v>80</v>
          </cell>
          <cell r="Y34">
            <v>20.125525421776931</v>
          </cell>
          <cell r="Z34">
            <v>1.5718188390497945</v>
          </cell>
          <cell r="AD34">
            <v>0</v>
          </cell>
          <cell r="AE34">
            <v>25.682799999999997</v>
          </cell>
          <cell r="AF34">
            <v>27.1432</v>
          </cell>
          <cell r="AG34">
            <v>26.719200000000001</v>
          </cell>
          <cell r="AH34">
            <v>25.576000000000001</v>
          </cell>
          <cell r="AI34" t="str">
            <v>жц100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14.943</v>
          </cell>
          <cell r="D35">
            <v>21.928999999999998</v>
          </cell>
          <cell r="E35">
            <v>4.4649999999999999</v>
          </cell>
          <cell r="F35">
            <v>25.103999999999999</v>
          </cell>
          <cell r="G35" t="str">
            <v>н</v>
          </cell>
          <cell r="H35">
            <v>1</v>
          </cell>
          <cell r="I35">
            <v>45</v>
          </cell>
          <cell r="J35">
            <v>5.2</v>
          </cell>
          <cell r="K35">
            <v>-0.73500000000000032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W35">
            <v>0.89300000000000002</v>
          </cell>
          <cell r="Y35">
            <v>28.111982082866739</v>
          </cell>
          <cell r="Z35">
            <v>28.111982082866739</v>
          </cell>
          <cell r="AD35">
            <v>0</v>
          </cell>
          <cell r="AE35">
            <v>2.1856</v>
          </cell>
          <cell r="AF35">
            <v>1.0913999999999999</v>
          </cell>
          <cell r="AG35">
            <v>3.9704000000000002</v>
          </cell>
          <cell r="AH35">
            <v>2.6880000000000002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13.465</v>
          </cell>
          <cell r="E36">
            <v>0.92800000000000005</v>
          </cell>
          <cell r="F36">
            <v>3.3029999999999999</v>
          </cell>
          <cell r="G36" t="str">
            <v>н</v>
          </cell>
          <cell r="H36">
            <v>1</v>
          </cell>
          <cell r="I36">
            <v>45</v>
          </cell>
          <cell r="J36">
            <v>4.7</v>
          </cell>
          <cell r="K36">
            <v>-3.7720000000000002</v>
          </cell>
          <cell r="L36">
            <v>0</v>
          </cell>
          <cell r="M36">
            <v>20</v>
          </cell>
          <cell r="N36">
            <v>0</v>
          </cell>
          <cell r="O36">
            <v>10</v>
          </cell>
          <cell r="P36">
            <v>0</v>
          </cell>
          <cell r="W36">
            <v>0.18560000000000001</v>
          </cell>
          <cell r="Y36">
            <v>179.43426724137927</v>
          </cell>
          <cell r="Z36">
            <v>17.796336206896552</v>
          </cell>
          <cell r="AD36">
            <v>0</v>
          </cell>
          <cell r="AE36">
            <v>1.6594000000000002</v>
          </cell>
          <cell r="AF36">
            <v>2.4024000000000001</v>
          </cell>
          <cell r="AG36">
            <v>1.0964</v>
          </cell>
          <cell r="AH36">
            <v>0</v>
          </cell>
          <cell r="AI36" t="str">
            <v>зв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7.9950000000000001</v>
          </cell>
          <cell r="D37">
            <v>21.670999999999999</v>
          </cell>
          <cell r="E37">
            <v>2.72</v>
          </cell>
          <cell r="F37">
            <v>26.946000000000002</v>
          </cell>
          <cell r="G37" t="str">
            <v>н</v>
          </cell>
          <cell r="H37">
            <v>1</v>
          </cell>
          <cell r="I37">
            <v>45</v>
          </cell>
          <cell r="J37">
            <v>6.0010000000000003</v>
          </cell>
          <cell r="K37">
            <v>-3.2810000000000001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W37">
            <v>0.54400000000000004</v>
          </cell>
          <cell r="Y37">
            <v>49.533088235294116</v>
          </cell>
          <cell r="Z37">
            <v>49.533088235294116</v>
          </cell>
          <cell r="AD37">
            <v>0</v>
          </cell>
          <cell r="AE37">
            <v>1.2542</v>
          </cell>
          <cell r="AF37">
            <v>2.1936</v>
          </cell>
          <cell r="AG37">
            <v>1.8228000000000002</v>
          </cell>
          <cell r="AH37">
            <v>0.90400000000000003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206</v>
          </cell>
          <cell r="D38">
            <v>2774</v>
          </cell>
          <cell r="E38">
            <v>2331</v>
          </cell>
          <cell r="F38">
            <v>640</v>
          </cell>
          <cell r="G38" t="str">
            <v>отк</v>
          </cell>
          <cell r="H38">
            <v>0.35</v>
          </cell>
          <cell r="I38">
            <v>40</v>
          </cell>
          <cell r="J38">
            <v>2437</v>
          </cell>
          <cell r="K38">
            <v>-106</v>
          </cell>
          <cell r="L38">
            <v>500</v>
          </cell>
          <cell r="M38">
            <v>300</v>
          </cell>
          <cell r="N38">
            <v>400</v>
          </cell>
          <cell r="O38">
            <v>250</v>
          </cell>
          <cell r="P38">
            <v>350</v>
          </cell>
          <cell r="W38">
            <v>466.2</v>
          </cell>
          <cell r="X38">
            <v>800</v>
          </cell>
          <cell r="Y38">
            <v>6.9498069498069501</v>
          </cell>
          <cell r="Z38">
            <v>1.3728013728013728</v>
          </cell>
          <cell r="AD38">
            <v>0</v>
          </cell>
          <cell r="AE38">
            <v>308.2</v>
          </cell>
          <cell r="AF38">
            <v>289</v>
          </cell>
          <cell r="AG38">
            <v>458.8</v>
          </cell>
          <cell r="AH38">
            <v>611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2093</v>
          </cell>
          <cell r="D39">
            <v>3439</v>
          </cell>
          <cell r="E39">
            <v>4572</v>
          </cell>
          <cell r="F39">
            <v>910</v>
          </cell>
          <cell r="G39">
            <v>0</v>
          </cell>
          <cell r="H39">
            <v>0.4</v>
          </cell>
          <cell r="I39">
            <v>40</v>
          </cell>
          <cell r="J39">
            <v>4603</v>
          </cell>
          <cell r="K39">
            <v>-31</v>
          </cell>
          <cell r="L39">
            <v>800</v>
          </cell>
          <cell r="M39">
            <v>500</v>
          </cell>
          <cell r="N39">
            <v>800</v>
          </cell>
          <cell r="O39">
            <v>600</v>
          </cell>
          <cell r="P39">
            <v>1200</v>
          </cell>
          <cell r="W39">
            <v>753.6</v>
          </cell>
          <cell r="X39">
            <v>700</v>
          </cell>
          <cell r="Y39">
            <v>7.3115711252653925</v>
          </cell>
          <cell r="Z39">
            <v>1.2075371549893843</v>
          </cell>
          <cell r="AD39">
            <v>804</v>
          </cell>
          <cell r="AE39">
            <v>803.2</v>
          </cell>
          <cell r="AF39">
            <v>819.8</v>
          </cell>
          <cell r="AG39">
            <v>733.4</v>
          </cell>
          <cell r="AH39">
            <v>605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1523</v>
          </cell>
          <cell r="D40">
            <v>3743</v>
          </cell>
          <cell r="E40">
            <v>4260</v>
          </cell>
          <cell r="F40">
            <v>967</v>
          </cell>
          <cell r="G40">
            <v>0</v>
          </cell>
          <cell r="H40">
            <v>0.45</v>
          </cell>
          <cell r="I40">
            <v>45</v>
          </cell>
          <cell r="J40">
            <v>4300</v>
          </cell>
          <cell r="K40">
            <v>-40</v>
          </cell>
          <cell r="L40">
            <v>700</v>
          </cell>
          <cell r="M40">
            <v>700</v>
          </cell>
          <cell r="N40">
            <v>1400</v>
          </cell>
          <cell r="O40">
            <v>1100</v>
          </cell>
          <cell r="P40">
            <v>500</v>
          </cell>
          <cell r="W40">
            <v>692</v>
          </cell>
          <cell r="X40">
            <v>1300</v>
          </cell>
          <cell r="Y40">
            <v>9.6343930635838149</v>
          </cell>
          <cell r="Z40">
            <v>1.3973988439306357</v>
          </cell>
          <cell r="AD40">
            <v>800</v>
          </cell>
          <cell r="AE40">
            <v>1231</v>
          </cell>
          <cell r="AF40">
            <v>703.4</v>
          </cell>
          <cell r="AG40">
            <v>685</v>
          </cell>
          <cell r="AH40">
            <v>782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534.31100000000004</v>
          </cell>
          <cell r="D41">
            <v>1376.67</v>
          </cell>
          <cell r="E41">
            <v>1336.556</v>
          </cell>
          <cell r="F41">
            <v>559.65099999999995</v>
          </cell>
          <cell r="G41">
            <v>0</v>
          </cell>
          <cell r="H41">
            <v>1</v>
          </cell>
          <cell r="I41">
            <v>40</v>
          </cell>
          <cell r="J41">
            <v>1247.4059999999999</v>
          </cell>
          <cell r="K41">
            <v>89.150000000000091</v>
          </cell>
          <cell r="L41">
            <v>300</v>
          </cell>
          <cell r="M41">
            <v>200</v>
          </cell>
          <cell r="N41">
            <v>500</v>
          </cell>
          <cell r="O41">
            <v>400</v>
          </cell>
          <cell r="P41">
            <v>0</v>
          </cell>
          <cell r="W41">
            <v>267.31119999999999</v>
          </cell>
          <cell r="X41">
            <v>350</v>
          </cell>
          <cell r="Y41">
            <v>8.6403076264668304</v>
          </cell>
          <cell r="Z41">
            <v>2.0936309440083316</v>
          </cell>
          <cell r="AD41">
            <v>0</v>
          </cell>
          <cell r="AE41">
            <v>105.6262</v>
          </cell>
          <cell r="AF41">
            <v>273.89260000000002</v>
          </cell>
          <cell r="AG41">
            <v>283.8408</v>
          </cell>
          <cell r="AH41">
            <v>211.15199999999999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693</v>
          </cell>
          <cell r="D42">
            <v>2214</v>
          </cell>
          <cell r="E42">
            <v>876</v>
          </cell>
          <cell r="F42">
            <v>1979</v>
          </cell>
          <cell r="G42">
            <v>0</v>
          </cell>
          <cell r="H42">
            <v>0.1</v>
          </cell>
          <cell r="I42">
            <v>730</v>
          </cell>
          <cell r="J42">
            <v>934</v>
          </cell>
          <cell r="K42">
            <v>-58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W42">
            <v>175.2</v>
          </cell>
          <cell r="Y42">
            <v>11.295662100456621</v>
          </cell>
          <cell r="Z42">
            <v>11.295662100456621</v>
          </cell>
          <cell r="AD42">
            <v>0</v>
          </cell>
          <cell r="AE42">
            <v>181.6</v>
          </cell>
          <cell r="AF42">
            <v>223</v>
          </cell>
          <cell r="AG42">
            <v>200.2</v>
          </cell>
          <cell r="AH42">
            <v>169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680</v>
          </cell>
          <cell r="D43">
            <v>1028</v>
          </cell>
          <cell r="E43">
            <v>1201</v>
          </cell>
          <cell r="F43">
            <v>485</v>
          </cell>
          <cell r="G43">
            <v>0</v>
          </cell>
          <cell r="H43">
            <v>0.35</v>
          </cell>
          <cell r="I43">
            <v>40</v>
          </cell>
          <cell r="J43">
            <v>1224</v>
          </cell>
          <cell r="K43">
            <v>-23</v>
          </cell>
          <cell r="L43">
            <v>200</v>
          </cell>
          <cell r="M43">
            <v>100</v>
          </cell>
          <cell r="N43">
            <v>250</v>
          </cell>
          <cell r="O43">
            <v>240</v>
          </cell>
          <cell r="P43">
            <v>250</v>
          </cell>
          <cell r="W43">
            <v>240.2</v>
          </cell>
          <cell r="X43">
            <v>200</v>
          </cell>
          <cell r="Y43">
            <v>7.1815154038301419</v>
          </cell>
          <cell r="Z43">
            <v>2.0191507077435471</v>
          </cell>
          <cell r="AD43">
            <v>0</v>
          </cell>
          <cell r="AE43">
            <v>257.39999999999998</v>
          </cell>
          <cell r="AF43">
            <v>269.8</v>
          </cell>
          <cell r="AG43">
            <v>250.6</v>
          </cell>
          <cell r="AH43">
            <v>196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174.583</v>
          </cell>
          <cell r="D44">
            <v>288.60300000000001</v>
          </cell>
          <cell r="E44">
            <v>316.21699999999998</v>
          </cell>
          <cell r="F44">
            <v>134.01499999999999</v>
          </cell>
          <cell r="G44">
            <v>0</v>
          </cell>
          <cell r="H44">
            <v>1</v>
          </cell>
          <cell r="I44">
            <v>40</v>
          </cell>
          <cell r="J44">
            <v>336.21600000000001</v>
          </cell>
          <cell r="K44">
            <v>-19.999000000000024</v>
          </cell>
          <cell r="L44">
            <v>50</v>
          </cell>
          <cell r="M44">
            <v>100</v>
          </cell>
          <cell r="N44">
            <v>0</v>
          </cell>
          <cell r="O44">
            <v>70</v>
          </cell>
          <cell r="P44">
            <v>80</v>
          </cell>
          <cell r="W44">
            <v>63.243399999999994</v>
          </cell>
          <cell r="X44">
            <v>40</v>
          </cell>
          <cell r="Y44">
            <v>7.4950903967844873</v>
          </cell>
          <cell r="Z44">
            <v>2.1190353459807665</v>
          </cell>
          <cell r="AD44">
            <v>0</v>
          </cell>
          <cell r="AE44">
            <v>229.65559999999999</v>
          </cell>
          <cell r="AF44">
            <v>70.370199999999997</v>
          </cell>
          <cell r="AG44">
            <v>63.961199999999998</v>
          </cell>
          <cell r="AH44">
            <v>57.226999999999997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663</v>
          </cell>
          <cell r="D45">
            <v>676</v>
          </cell>
          <cell r="E45">
            <v>994</v>
          </cell>
          <cell r="F45">
            <v>328</v>
          </cell>
          <cell r="G45">
            <v>0</v>
          </cell>
          <cell r="H45">
            <v>0.4</v>
          </cell>
          <cell r="I45">
            <v>35</v>
          </cell>
          <cell r="J45">
            <v>1012</v>
          </cell>
          <cell r="K45">
            <v>-18</v>
          </cell>
          <cell r="L45">
            <v>200</v>
          </cell>
          <cell r="M45">
            <v>100</v>
          </cell>
          <cell r="N45">
            <v>150</v>
          </cell>
          <cell r="O45">
            <v>180</v>
          </cell>
          <cell r="P45">
            <v>350</v>
          </cell>
          <cell r="W45">
            <v>198.8</v>
          </cell>
          <cell r="X45">
            <v>150</v>
          </cell>
          <cell r="Y45">
            <v>7.3340040241448685</v>
          </cell>
          <cell r="Z45">
            <v>1.6498993963782695</v>
          </cell>
          <cell r="AD45">
            <v>0</v>
          </cell>
          <cell r="AE45">
            <v>259</v>
          </cell>
          <cell r="AF45">
            <v>229.8</v>
          </cell>
          <cell r="AG45">
            <v>199.8</v>
          </cell>
          <cell r="AH45">
            <v>142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1271</v>
          </cell>
          <cell r="D46">
            <v>1789</v>
          </cell>
          <cell r="E46">
            <v>2084</v>
          </cell>
          <cell r="F46">
            <v>926</v>
          </cell>
          <cell r="G46" t="str">
            <v>оконч</v>
          </cell>
          <cell r="H46">
            <v>0.4</v>
          </cell>
          <cell r="I46">
            <v>40</v>
          </cell>
          <cell r="J46">
            <v>2171</v>
          </cell>
          <cell r="K46">
            <v>-87</v>
          </cell>
          <cell r="L46">
            <v>500</v>
          </cell>
          <cell r="M46">
            <v>300</v>
          </cell>
          <cell r="N46">
            <v>500</v>
          </cell>
          <cell r="O46">
            <v>500</v>
          </cell>
          <cell r="P46">
            <v>450</v>
          </cell>
          <cell r="W46">
            <v>416.8</v>
          </cell>
          <cell r="Y46">
            <v>7.6199616122840688</v>
          </cell>
          <cell r="Z46">
            <v>2.2216890595009597</v>
          </cell>
          <cell r="AD46">
            <v>0</v>
          </cell>
          <cell r="AE46">
            <v>586.20000000000005</v>
          </cell>
          <cell r="AF46">
            <v>512.20000000000005</v>
          </cell>
          <cell r="AG46">
            <v>471.8</v>
          </cell>
          <cell r="AH46">
            <v>234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107.502</v>
          </cell>
          <cell r="D47">
            <v>171.46700000000001</v>
          </cell>
          <cell r="E47">
            <v>164.62200000000001</v>
          </cell>
          <cell r="F47">
            <v>84.703999999999994</v>
          </cell>
          <cell r="G47" t="str">
            <v>лид, я</v>
          </cell>
          <cell r="H47">
            <v>1</v>
          </cell>
          <cell r="I47">
            <v>40</v>
          </cell>
          <cell r="J47">
            <v>171.00700000000001</v>
          </cell>
          <cell r="K47">
            <v>-6.3849999999999909</v>
          </cell>
          <cell r="L47">
            <v>60</v>
          </cell>
          <cell r="M47">
            <v>60</v>
          </cell>
          <cell r="N47">
            <v>0</v>
          </cell>
          <cell r="O47">
            <v>30</v>
          </cell>
          <cell r="P47">
            <v>30</v>
          </cell>
          <cell r="W47">
            <v>32.924400000000006</v>
          </cell>
          <cell r="Y47">
            <v>8.0397516735308763</v>
          </cell>
          <cell r="Z47">
            <v>2.5726816585875514</v>
          </cell>
          <cell r="AD47">
            <v>0</v>
          </cell>
          <cell r="AE47">
            <v>35.980399999999996</v>
          </cell>
          <cell r="AF47">
            <v>35.769400000000005</v>
          </cell>
          <cell r="AG47">
            <v>36.773000000000003</v>
          </cell>
          <cell r="AH47">
            <v>41.343000000000004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214.38900000000001</v>
          </cell>
          <cell r="D48">
            <v>899.447</v>
          </cell>
          <cell r="E48">
            <v>723.94299999999998</v>
          </cell>
          <cell r="F48">
            <v>378.34699999999998</v>
          </cell>
          <cell r="G48" t="str">
            <v>ткмай</v>
          </cell>
          <cell r="H48">
            <v>1</v>
          </cell>
          <cell r="I48">
            <v>40</v>
          </cell>
          <cell r="J48">
            <v>733.56700000000001</v>
          </cell>
          <cell r="K48">
            <v>-9.6240000000000236</v>
          </cell>
          <cell r="L48">
            <v>100</v>
          </cell>
          <cell r="M48">
            <v>100</v>
          </cell>
          <cell r="N48">
            <v>100</v>
          </cell>
          <cell r="O48">
            <v>140</v>
          </cell>
          <cell r="P48">
            <v>100</v>
          </cell>
          <cell r="W48">
            <v>144.7886</v>
          </cell>
          <cell r="X48">
            <v>130</v>
          </cell>
          <cell r="Y48">
            <v>7.2405355117737171</v>
          </cell>
          <cell r="Z48">
            <v>2.6130993738457309</v>
          </cell>
          <cell r="AD48">
            <v>0</v>
          </cell>
          <cell r="AE48">
            <v>132.5752</v>
          </cell>
          <cell r="AF48">
            <v>140.85399999999998</v>
          </cell>
          <cell r="AG48">
            <v>156.97639999999998</v>
          </cell>
          <cell r="AH48">
            <v>123.42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747</v>
          </cell>
          <cell r="D49">
            <v>1231</v>
          </cell>
          <cell r="E49">
            <v>1442</v>
          </cell>
          <cell r="F49">
            <v>512</v>
          </cell>
          <cell r="G49" t="str">
            <v>лид, я</v>
          </cell>
          <cell r="H49">
            <v>0.35</v>
          </cell>
          <cell r="I49">
            <v>40</v>
          </cell>
          <cell r="J49">
            <v>1462</v>
          </cell>
          <cell r="K49">
            <v>-20</v>
          </cell>
          <cell r="L49">
            <v>300</v>
          </cell>
          <cell r="M49">
            <v>150</v>
          </cell>
          <cell r="N49">
            <v>200</v>
          </cell>
          <cell r="O49">
            <v>280</v>
          </cell>
          <cell r="P49">
            <v>350</v>
          </cell>
          <cell r="W49">
            <v>288.39999999999998</v>
          </cell>
          <cell r="X49">
            <v>300</v>
          </cell>
          <cell r="Y49">
            <v>7.2538141470180308</v>
          </cell>
          <cell r="Z49">
            <v>1.7753120665742026</v>
          </cell>
          <cell r="AD49">
            <v>0</v>
          </cell>
          <cell r="AE49">
            <v>294.8</v>
          </cell>
          <cell r="AF49">
            <v>315.39999999999998</v>
          </cell>
          <cell r="AG49">
            <v>300</v>
          </cell>
          <cell r="AH49">
            <v>270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867</v>
          </cell>
          <cell r="D50">
            <v>2972</v>
          </cell>
          <cell r="E50">
            <v>2551</v>
          </cell>
          <cell r="F50">
            <v>1167</v>
          </cell>
          <cell r="G50" t="str">
            <v>оконч</v>
          </cell>
          <cell r="H50">
            <v>0.35</v>
          </cell>
          <cell r="I50">
            <v>40</v>
          </cell>
          <cell r="J50">
            <v>2026</v>
          </cell>
          <cell r="K50">
            <v>525</v>
          </cell>
          <cell r="L50">
            <v>650</v>
          </cell>
          <cell r="M50">
            <v>100</v>
          </cell>
          <cell r="N50">
            <v>200</v>
          </cell>
          <cell r="O50">
            <v>350</v>
          </cell>
          <cell r="P50">
            <v>600</v>
          </cell>
          <cell r="W50">
            <v>510.2</v>
          </cell>
          <cell r="X50">
            <v>300</v>
          </cell>
          <cell r="Y50">
            <v>6.5993727949823597</v>
          </cell>
          <cell r="Z50">
            <v>2.2873382987063895</v>
          </cell>
          <cell r="AD50">
            <v>0</v>
          </cell>
          <cell r="AE50">
            <v>583.20000000000005</v>
          </cell>
          <cell r="AF50">
            <v>585.20000000000005</v>
          </cell>
          <cell r="AG50">
            <v>583.79999999999995</v>
          </cell>
          <cell r="AH50">
            <v>318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647</v>
          </cell>
          <cell r="D51">
            <v>1271</v>
          </cell>
          <cell r="E51">
            <v>1408</v>
          </cell>
          <cell r="F51">
            <v>494</v>
          </cell>
          <cell r="G51">
            <v>0</v>
          </cell>
          <cell r="H51">
            <v>0.4</v>
          </cell>
          <cell r="I51">
            <v>35</v>
          </cell>
          <cell r="J51">
            <v>1426</v>
          </cell>
          <cell r="K51">
            <v>-18</v>
          </cell>
          <cell r="L51">
            <v>350</v>
          </cell>
          <cell r="M51">
            <v>120</v>
          </cell>
          <cell r="N51">
            <v>200</v>
          </cell>
          <cell r="O51">
            <v>300</v>
          </cell>
          <cell r="P51">
            <v>350</v>
          </cell>
          <cell r="W51">
            <v>281.60000000000002</v>
          </cell>
          <cell r="X51">
            <v>280</v>
          </cell>
          <cell r="Y51">
            <v>7.436079545454545</v>
          </cell>
          <cell r="Z51">
            <v>1.7542613636363635</v>
          </cell>
          <cell r="AD51">
            <v>0</v>
          </cell>
          <cell r="AE51">
            <v>313.8</v>
          </cell>
          <cell r="AF51">
            <v>302</v>
          </cell>
          <cell r="AG51">
            <v>299.39999999999998</v>
          </cell>
          <cell r="AH51">
            <v>206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294.40499999999997</v>
          </cell>
          <cell r="D52">
            <v>115.172</v>
          </cell>
          <cell r="E52">
            <v>350.80200000000002</v>
          </cell>
          <cell r="F52">
            <v>33.012999999999998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351.48099999999999</v>
          </cell>
          <cell r="K52">
            <v>-0.67899999999997362</v>
          </cell>
          <cell r="L52">
            <v>80</v>
          </cell>
          <cell r="M52">
            <v>200</v>
          </cell>
          <cell r="N52">
            <v>400</v>
          </cell>
          <cell r="O52">
            <v>250</v>
          </cell>
          <cell r="P52">
            <v>150</v>
          </cell>
          <cell r="W52">
            <v>70.16040000000001</v>
          </cell>
          <cell r="X52">
            <v>180</v>
          </cell>
          <cell r="Y52">
            <v>18.429384667134162</v>
          </cell>
          <cell r="Z52">
            <v>0.47053608588320467</v>
          </cell>
          <cell r="AD52">
            <v>0</v>
          </cell>
          <cell r="AE52">
            <v>64.268799999999999</v>
          </cell>
          <cell r="AF52">
            <v>75.669399999999996</v>
          </cell>
          <cell r="AG52">
            <v>59.508000000000003</v>
          </cell>
          <cell r="AH52">
            <v>52.725000000000001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819.19600000000003</v>
          </cell>
          <cell r="D53">
            <v>848.51800000000003</v>
          </cell>
          <cell r="E53">
            <v>1192.7660000000001</v>
          </cell>
          <cell r="F53">
            <v>469.53199999999998</v>
          </cell>
          <cell r="G53" t="str">
            <v>н</v>
          </cell>
          <cell r="H53">
            <v>1</v>
          </cell>
          <cell r="I53">
            <v>50</v>
          </cell>
          <cell r="J53">
            <v>1188.125</v>
          </cell>
          <cell r="K53">
            <v>4.6410000000000764</v>
          </cell>
          <cell r="L53">
            <v>200</v>
          </cell>
          <cell r="M53">
            <v>200</v>
          </cell>
          <cell r="N53">
            <v>400</v>
          </cell>
          <cell r="O53">
            <v>400</v>
          </cell>
          <cell r="P53">
            <v>300</v>
          </cell>
          <cell r="W53">
            <v>238.5532</v>
          </cell>
          <cell r="X53">
            <v>400</v>
          </cell>
          <cell r="Y53">
            <v>9.932929007030717</v>
          </cell>
          <cell r="Z53">
            <v>1.9682485919283412</v>
          </cell>
          <cell r="AD53">
            <v>0</v>
          </cell>
          <cell r="AE53">
            <v>260.19940000000003</v>
          </cell>
          <cell r="AF53">
            <v>241.7122</v>
          </cell>
          <cell r="AG53">
            <v>227.77280000000002</v>
          </cell>
          <cell r="AH53">
            <v>282.56900000000002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30.646000000000001</v>
          </cell>
          <cell r="E54">
            <v>21.026</v>
          </cell>
          <cell r="F54">
            <v>9.6199999999999992</v>
          </cell>
          <cell r="G54">
            <v>0</v>
          </cell>
          <cell r="H54">
            <v>1</v>
          </cell>
          <cell r="I54">
            <v>50</v>
          </cell>
          <cell r="J54">
            <v>23.8</v>
          </cell>
          <cell r="K54">
            <v>-2.7740000000000009</v>
          </cell>
          <cell r="L54">
            <v>10</v>
          </cell>
          <cell r="M54">
            <v>20</v>
          </cell>
          <cell r="N54">
            <v>0</v>
          </cell>
          <cell r="O54">
            <v>0</v>
          </cell>
          <cell r="P54">
            <v>0</v>
          </cell>
          <cell r="W54">
            <v>4.2051999999999996</v>
          </cell>
          <cell r="Y54">
            <v>9.4216684105393327</v>
          </cell>
          <cell r="Z54">
            <v>2.2876438694949113</v>
          </cell>
          <cell r="AD54">
            <v>0</v>
          </cell>
          <cell r="AE54">
            <v>8.0754000000000001</v>
          </cell>
          <cell r="AF54">
            <v>3.3231999999999999</v>
          </cell>
          <cell r="AG54">
            <v>4.8218000000000005</v>
          </cell>
          <cell r="AH54">
            <v>1.492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1992.59</v>
          </cell>
          <cell r="D55">
            <v>3773.05</v>
          </cell>
          <cell r="E55">
            <v>4430.3770000000004</v>
          </cell>
          <cell r="F55">
            <v>1311.9459999999999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4341.3289999999997</v>
          </cell>
          <cell r="K55">
            <v>89.048000000000684</v>
          </cell>
          <cell r="L55">
            <v>1000</v>
          </cell>
          <cell r="M55">
            <v>700</v>
          </cell>
          <cell r="N55">
            <v>1100</v>
          </cell>
          <cell r="O55">
            <v>1000</v>
          </cell>
          <cell r="P55">
            <v>800</v>
          </cell>
          <cell r="W55">
            <v>886.07540000000006</v>
          </cell>
          <cell r="X55">
            <v>900</v>
          </cell>
          <cell r="Y55">
            <v>7.6877723949903132</v>
          </cell>
          <cell r="Z55">
            <v>1.4806256894164986</v>
          </cell>
          <cell r="AD55">
            <v>0</v>
          </cell>
          <cell r="AE55">
            <v>1101.9947999999999</v>
          </cell>
          <cell r="AF55">
            <v>923.68320000000006</v>
          </cell>
          <cell r="AG55">
            <v>904.60799999999995</v>
          </cell>
          <cell r="AH55">
            <v>882.60299999999995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3127</v>
          </cell>
          <cell r="D56">
            <v>4206</v>
          </cell>
          <cell r="E56">
            <v>5394</v>
          </cell>
          <cell r="F56">
            <v>1578</v>
          </cell>
          <cell r="G56" t="str">
            <v>оконч</v>
          </cell>
          <cell r="H56">
            <v>0.45</v>
          </cell>
          <cell r="I56">
            <v>50</v>
          </cell>
          <cell r="J56">
            <v>3503</v>
          </cell>
          <cell r="K56">
            <v>1891</v>
          </cell>
          <cell r="L56">
            <v>1000</v>
          </cell>
          <cell r="M56">
            <v>800</v>
          </cell>
          <cell r="N56">
            <v>1200</v>
          </cell>
          <cell r="O56">
            <v>800</v>
          </cell>
          <cell r="P56">
            <v>1000</v>
          </cell>
          <cell r="W56">
            <v>1078.8</v>
          </cell>
          <cell r="X56">
            <v>1100</v>
          </cell>
          <cell r="Y56">
            <v>6.9317760474601409</v>
          </cell>
          <cell r="Z56">
            <v>1.4627363737486097</v>
          </cell>
          <cell r="AD56">
            <v>0</v>
          </cell>
          <cell r="AE56">
            <v>1081</v>
          </cell>
          <cell r="AF56">
            <v>1094.8</v>
          </cell>
          <cell r="AG56">
            <v>1068.4000000000001</v>
          </cell>
          <cell r="AH56">
            <v>778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525</v>
          </cell>
          <cell r="D57">
            <v>8639</v>
          </cell>
          <cell r="E57">
            <v>7186</v>
          </cell>
          <cell r="F57">
            <v>1901</v>
          </cell>
          <cell r="G57" t="str">
            <v>акяб</v>
          </cell>
          <cell r="H57">
            <v>0.45</v>
          </cell>
          <cell r="I57">
            <v>50</v>
          </cell>
          <cell r="J57">
            <v>7218</v>
          </cell>
          <cell r="K57">
            <v>-32</v>
          </cell>
          <cell r="L57">
            <v>1000</v>
          </cell>
          <cell r="M57">
            <v>400</v>
          </cell>
          <cell r="N57">
            <v>500</v>
          </cell>
          <cell r="O57">
            <v>600</v>
          </cell>
          <cell r="P57">
            <v>900</v>
          </cell>
          <cell r="W57">
            <v>897.2</v>
          </cell>
          <cell r="X57">
            <v>1000</v>
          </cell>
          <cell r="Y57">
            <v>7.0229603209986617</v>
          </cell>
          <cell r="Z57">
            <v>2.118814088274632</v>
          </cell>
          <cell r="AD57">
            <v>2700</v>
          </cell>
          <cell r="AE57">
            <v>779</v>
          </cell>
          <cell r="AF57">
            <v>821.4</v>
          </cell>
          <cell r="AG57">
            <v>934.2</v>
          </cell>
          <cell r="AH57">
            <v>1001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541</v>
          </cell>
          <cell r="D58">
            <v>1437</v>
          </cell>
          <cell r="E58">
            <v>1437</v>
          </cell>
          <cell r="F58">
            <v>523</v>
          </cell>
          <cell r="G58">
            <v>0</v>
          </cell>
          <cell r="H58">
            <v>0.45</v>
          </cell>
          <cell r="I58">
            <v>50</v>
          </cell>
          <cell r="J58">
            <v>1435</v>
          </cell>
          <cell r="K58">
            <v>2</v>
          </cell>
          <cell r="L58">
            <v>300</v>
          </cell>
          <cell r="M58">
            <v>300</v>
          </cell>
          <cell r="N58">
            <v>500</v>
          </cell>
          <cell r="O58">
            <v>400</v>
          </cell>
          <cell r="P58">
            <v>300</v>
          </cell>
          <cell r="W58">
            <v>287.39999999999998</v>
          </cell>
          <cell r="X58">
            <v>500</v>
          </cell>
          <cell r="Y58">
            <v>9.8225469728601258</v>
          </cell>
          <cell r="Z58">
            <v>1.8197633959638135</v>
          </cell>
          <cell r="AD58">
            <v>0</v>
          </cell>
          <cell r="AE58">
            <v>213.4</v>
          </cell>
          <cell r="AF58">
            <v>265.60000000000002</v>
          </cell>
          <cell r="AG58">
            <v>297.39999999999998</v>
          </cell>
          <cell r="AH58">
            <v>311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358</v>
          </cell>
          <cell r="D59">
            <v>334</v>
          </cell>
          <cell r="E59">
            <v>478</v>
          </cell>
          <cell r="F59">
            <v>204</v>
          </cell>
          <cell r="G59">
            <v>0</v>
          </cell>
          <cell r="H59">
            <v>0.4</v>
          </cell>
          <cell r="I59">
            <v>40</v>
          </cell>
          <cell r="J59">
            <v>508</v>
          </cell>
          <cell r="K59">
            <v>-30</v>
          </cell>
          <cell r="L59">
            <v>100</v>
          </cell>
          <cell r="M59">
            <v>140</v>
          </cell>
          <cell r="N59">
            <v>0</v>
          </cell>
          <cell r="O59">
            <v>100</v>
          </cell>
          <cell r="P59">
            <v>120</v>
          </cell>
          <cell r="W59">
            <v>95.6</v>
          </cell>
          <cell r="X59">
            <v>60</v>
          </cell>
          <cell r="Y59">
            <v>7.5732217573221758</v>
          </cell>
          <cell r="Z59">
            <v>2.1338912133891212</v>
          </cell>
          <cell r="AD59">
            <v>0</v>
          </cell>
          <cell r="AE59">
            <v>94.4</v>
          </cell>
          <cell r="AF59">
            <v>125.2</v>
          </cell>
          <cell r="AG59">
            <v>106.4</v>
          </cell>
          <cell r="AH59">
            <v>65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396</v>
          </cell>
          <cell r="D60">
            <v>135</v>
          </cell>
          <cell r="E60">
            <v>316</v>
          </cell>
          <cell r="F60">
            <v>212</v>
          </cell>
          <cell r="G60">
            <v>0</v>
          </cell>
          <cell r="H60">
            <v>0.4</v>
          </cell>
          <cell r="I60">
            <v>40</v>
          </cell>
          <cell r="J60">
            <v>335</v>
          </cell>
          <cell r="K60">
            <v>-19</v>
          </cell>
          <cell r="L60">
            <v>80</v>
          </cell>
          <cell r="M60">
            <v>40</v>
          </cell>
          <cell r="N60">
            <v>0</v>
          </cell>
          <cell r="O60">
            <v>70</v>
          </cell>
          <cell r="P60">
            <v>50</v>
          </cell>
          <cell r="W60">
            <v>63.2</v>
          </cell>
          <cell r="X60">
            <v>20</v>
          </cell>
          <cell r="Y60">
            <v>7.4683544303797467</v>
          </cell>
          <cell r="Z60">
            <v>3.3544303797468351</v>
          </cell>
          <cell r="AD60">
            <v>0</v>
          </cell>
          <cell r="AE60">
            <v>85.6</v>
          </cell>
          <cell r="AF60">
            <v>103.8</v>
          </cell>
          <cell r="AG60">
            <v>81.8</v>
          </cell>
          <cell r="AH60">
            <v>48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562.18299999999999</v>
          </cell>
          <cell r="D61">
            <v>788.73599999999999</v>
          </cell>
          <cell r="E61">
            <v>888.15099999999995</v>
          </cell>
          <cell r="F61">
            <v>272.178</v>
          </cell>
          <cell r="G61" t="str">
            <v>ткмай</v>
          </cell>
          <cell r="H61">
            <v>1</v>
          </cell>
          <cell r="I61">
            <v>50</v>
          </cell>
          <cell r="J61">
            <v>913.89400000000001</v>
          </cell>
          <cell r="K61">
            <v>-25.743000000000052</v>
          </cell>
          <cell r="L61">
            <v>150</v>
          </cell>
          <cell r="M61">
            <v>200</v>
          </cell>
          <cell r="N61">
            <v>300</v>
          </cell>
          <cell r="O61">
            <v>300</v>
          </cell>
          <cell r="P61">
            <v>150</v>
          </cell>
          <cell r="W61">
            <v>177.6302</v>
          </cell>
          <cell r="Y61">
            <v>7.7249138941463773</v>
          </cell>
          <cell r="Z61">
            <v>1.5322732283136538</v>
          </cell>
          <cell r="AD61">
            <v>0</v>
          </cell>
          <cell r="AE61">
            <v>213.25880000000001</v>
          </cell>
          <cell r="AF61">
            <v>180.03059999999999</v>
          </cell>
          <cell r="AG61">
            <v>158.96780000000001</v>
          </cell>
          <cell r="AH61">
            <v>162.607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922</v>
          </cell>
          <cell r="D62">
            <v>522</v>
          </cell>
          <cell r="E62">
            <v>562</v>
          </cell>
          <cell r="F62">
            <v>862</v>
          </cell>
          <cell r="G62">
            <v>0</v>
          </cell>
          <cell r="H62">
            <v>0.1</v>
          </cell>
          <cell r="I62">
            <v>730</v>
          </cell>
          <cell r="J62">
            <v>582</v>
          </cell>
          <cell r="K62">
            <v>-20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W62">
            <v>112.4</v>
          </cell>
          <cell r="Y62">
            <v>7.6690391459074725</v>
          </cell>
          <cell r="Z62">
            <v>7.6690391459074725</v>
          </cell>
          <cell r="AD62">
            <v>0</v>
          </cell>
          <cell r="AE62">
            <v>118.8</v>
          </cell>
          <cell r="AF62">
            <v>160.4</v>
          </cell>
          <cell r="AG62">
            <v>122.8</v>
          </cell>
          <cell r="AH62">
            <v>97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104.535</v>
          </cell>
          <cell r="D63">
            <v>188.161</v>
          </cell>
          <cell r="E63">
            <v>227.55799999999999</v>
          </cell>
          <cell r="F63">
            <v>59.704000000000001</v>
          </cell>
          <cell r="G63">
            <v>0</v>
          </cell>
          <cell r="H63">
            <v>1</v>
          </cell>
          <cell r="I63">
            <v>50</v>
          </cell>
          <cell r="J63">
            <v>232.03200000000001</v>
          </cell>
          <cell r="K63">
            <v>-4.474000000000018</v>
          </cell>
          <cell r="L63">
            <v>30</v>
          </cell>
          <cell r="M63">
            <v>200</v>
          </cell>
          <cell r="N63">
            <v>200</v>
          </cell>
          <cell r="O63">
            <v>250</v>
          </cell>
          <cell r="P63">
            <v>200</v>
          </cell>
          <cell r="W63">
            <v>45.511600000000001</v>
          </cell>
          <cell r="X63">
            <v>250</v>
          </cell>
          <cell r="Y63">
            <v>26.140676223204633</v>
          </cell>
          <cell r="Z63">
            <v>1.3118413767039612</v>
          </cell>
          <cell r="AD63">
            <v>0</v>
          </cell>
          <cell r="AE63">
            <v>85.130200000000002</v>
          </cell>
          <cell r="AF63">
            <v>43.049599999999998</v>
          </cell>
          <cell r="AG63">
            <v>42.587800000000001</v>
          </cell>
          <cell r="AH63">
            <v>44.503999999999998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1650</v>
          </cell>
          <cell r="D64">
            <v>3588</v>
          </cell>
          <cell r="E64">
            <v>3836</v>
          </cell>
          <cell r="F64">
            <v>1329</v>
          </cell>
          <cell r="G64">
            <v>0</v>
          </cell>
          <cell r="H64">
            <v>0.4</v>
          </cell>
          <cell r="I64">
            <v>40</v>
          </cell>
          <cell r="J64">
            <v>3940</v>
          </cell>
          <cell r="K64">
            <v>-104</v>
          </cell>
          <cell r="L64">
            <v>600</v>
          </cell>
          <cell r="M64">
            <v>400</v>
          </cell>
          <cell r="N64">
            <v>500</v>
          </cell>
          <cell r="O64">
            <v>700</v>
          </cell>
          <cell r="P64">
            <v>800</v>
          </cell>
          <cell r="W64">
            <v>587.20000000000005</v>
          </cell>
          <cell r="X64">
            <v>100</v>
          </cell>
          <cell r="Y64">
            <v>7.5425749318801083</v>
          </cell>
          <cell r="Z64">
            <v>2.263283378746594</v>
          </cell>
          <cell r="AD64">
            <v>900</v>
          </cell>
          <cell r="AE64">
            <v>767.4</v>
          </cell>
          <cell r="AF64">
            <v>701.6</v>
          </cell>
          <cell r="AG64">
            <v>663.6</v>
          </cell>
          <cell r="AH64">
            <v>388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1399</v>
          </cell>
          <cell r="D65">
            <v>2563</v>
          </cell>
          <cell r="E65">
            <v>2413</v>
          </cell>
          <cell r="F65">
            <v>1506</v>
          </cell>
          <cell r="G65">
            <v>0</v>
          </cell>
          <cell r="H65">
            <v>0.4</v>
          </cell>
          <cell r="I65">
            <v>40</v>
          </cell>
          <cell r="J65">
            <v>2476</v>
          </cell>
          <cell r="K65">
            <v>-63</v>
          </cell>
          <cell r="L65">
            <v>600</v>
          </cell>
          <cell r="M65">
            <v>200</v>
          </cell>
          <cell r="N65">
            <v>300</v>
          </cell>
          <cell r="O65">
            <v>550</v>
          </cell>
          <cell r="P65">
            <v>500</v>
          </cell>
          <cell r="W65">
            <v>482.6</v>
          </cell>
          <cell r="Y65">
            <v>7.5756319933692495</v>
          </cell>
          <cell r="Z65">
            <v>3.1205967675093245</v>
          </cell>
          <cell r="AD65">
            <v>0</v>
          </cell>
          <cell r="AE65">
            <v>638.4</v>
          </cell>
          <cell r="AF65">
            <v>634</v>
          </cell>
          <cell r="AG65">
            <v>612.4</v>
          </cell>
          <cell r="AH65">
            <v>305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286.53399999999999</v>
          </cell>
          <cell r="D66">
            <v>563.50800000000004</v>
          </cell>
          <cell r="E66">
            <v>467.37900000000002</v>
          </cell>
          <cell r="F66">
            <v>217.81899999999999</v>
          </cell>
          <cell r="G66" t="str">
            <v>ябл</v>
          </cell>
          <cell r="H66">
            <v>1</v>
          </cell>
          <cell r="I66">
            <v>40</v>
          </cell>
          <cell r="J66">
            <v>548.08199999999999</v>
          </cell>
          <cell r="K66">
            <v>-80.702999999999975</v>
          </cell>
          <cell r="L66">
            <v>150</v>
          </cell>
          <cell r="M66">
            <v>120</v>
          </cell>
          <cell r="N66">
            <v>0</v>
          </cell>
          <cell r="O66">
            <v>110</v>
          </cell>
          <cell r="P66">
            <v>140</v>
          </cell>
          <cell r="W66">
            <v>93.475800000000007</v>
          </cell>
          <cell r="Y66">
            <v>7.8931552337610364</v>
          </cell>
          <cell r="Z66">
            <v>2.3302180885320047</v>
          </cell>
          <cell r="AD66">
            <v>0</v>
          </cell>
          <cell r="AE66">
            <v>117.68900000000001</v>
          </cell>
          <cell r="AF66">
            <v>113.4478</v>
          </cell>
          <cell r="AG66">
            <v>111.64320000000001</v>
          </cell>
          <cell r="AH66">
            <v>148.27099999999999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142.946</v>
          </cell>
          <cell r="D67">
            <v>203.56</v>
          </cell>
          <cell r="E67">
            <v>244.84800000000001</v>
          </cell>
          <cell r="F67">
            <v>91.632000000000005</v>
          </cell>
          <cell r="G67">
            <v>0</v>
          </cell>
          <cell r="H67">
            <v>1</v>
          </cell>
          <cell r="I67">
            <v>40</v>
          </cell>
          <cell r="J67">
            <v>233.72399999999999</v>
          </cell>
          <cell r="K67">
            <v>11.124000000000024</v>
          </cell>
          <cell r="L67">
            <v>30</v>
          </cell>
          <cell r="M67">
            <v>60</v>
          </cell>
          <cell r="N67">
            <v>0</v>
          </cell>
          <cell r="O67">
            <v>50</v>
          </cell>
          <cell r="P67">
            <v>70</v>
          </cell>
          <cell r="W67">
            <v>48.9696</v>
          </cell>
          <cell r="X67">
            <v>70</v>
          </cell>
          <cell r="Y67">
            <v>7.5890348297719399</v>
          </cell>
          <cell r="Z67">
            <v>1.8712017251519311</v>
          </cell>
          <cell r="AD67">
            <v>0</v>
          </cell>
          <cell r="AE67">
            <v>55.5732</v>
          </cell>
          <cell r="AF67">
            <v>52.587400000000002</v>
          </cell>
          <cell r="AG67">
            <v>49.446399999999997</v>
          </cell>
          <cell r="AH67">
            <v>50.308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525.56600000000003</v>
          </cell>
          <cell r="D68">
            <v>1597.883</v>
          </cell>
          <cell r="E68">
            <v>1512.5170000000001</v>
          </cell>
          <cell r="F68">
            <v>434.65</v>
          </cell>
          <cell r="G68" t="str">
            <v>ябл</v>
          </cell>
          <cell r="H68">
            <v>1</v>
          </cell>
          <cell r="I68">
            <v>40</v>
          </cell>
          <cell r="J68">
            <v>1482.07</v>
          </cell>
          <cell r="K68">
            <v>30.447000000000116</v>
          </cell>
          <cell r="L68">
            <v>300</v>
          </cell>
          <cell r="M68">
            <v>300</v>
          </cell>
          <cell r="N68">
            <v>600</v>
          </cell>
          <cell r="O68">
            <v>550</v>
          </cell>
          <cell r="P68">
            <v>400</v>
          </cell>
          <cell r="W68">
            <v>302.5034</v>
          </cell>
          <cell r="X68">
            <v>350</v>
          </cell>
          <cell r="Y68">
            <v>9.7012132756193825</v>
          </cell>
          <cell r="Z68">
            <v>1.4368433544879164</v>
          </cell>
          <cell r="AD68">
            <v>0</v>
          </cell>
          <cell r="AE68">
            <v>164.94040000000001</v>
          </cell>
          <cell r="AF68">
            <v>283.94479999999999</v>
          </cell>
          <cell r="AG68">
            <v>303.86599999999999</v>
          </cell>
          <cell r="AH68">
            <v>255.291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135.29900000000001</v>
          </cell>
          <cell r="D69">
            <v>219.85300000000001</v>
          </cell>
          <cell r="E69">
            <v>236.054</v>
          </cell>
          <cell r="F69">
            <v>116.40300000000001</v>
          </cell>
          <cell r="G69">
            <v>0</v>
          </cell>
          <cell r="H69">
            <v>1</v>
          </cell>
          <cell r="I69">
            <v>40</v>
          </cell>
          <cell r="J69">
            <v>337.57799999999997</v>
          </cell>
          <cell r="K69">
            <v>-101.52399999999997</v>
          </cell>
          <cell r="L69">
            <v>50</v>
          </cell>
          <cell r="M69">
            <v>30</v>
          </cell>
          <cell r="N69">
            <v>0</v>
          </cell>
          <cell r="O69">
            <v>50</v>
          </cell>
          <cell r="P69">
            <v>50</v>
          </cell>
          <cell r="W69">
            <v>47.210799999999999</v>
          </cell>
          <cell r="X69">
            <v>60</v>
          </cell>
          <cell r="Y69">
            <v>7.5491836613656202</v>
          </cell>
          <cell r="Z69">
            <v>2.4656010912757251</v>
          </cell>
          <cell r="AD69">
            <v>0</v>
          </cell>
          <cell r="AE69">
            <v>68.034199999999998</v>
          </cell>
          <cell r="AF69">
            <v>51.873000000000005</v>
          </cell>
          <cell r="AG69">
            <v>52.854399999999998</v>
          </cell>
          <cell r="AH69">
            <v>65.637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26</v>
          </cell>
          <cell r="D70">
            <v>186</v>
          </cell>
          <cell r="E70">
            <v>139</v>
          </cell>
          <cell r="F70">
            <v>71</v>
          </cell>
          <cell r="G70" t="str">
            <v>дк</v>
          </cell>
          <cell r="H70">
            <v>0.6</v>
          </cell>
          <cell r="I70">
            <v>60</v>
          </cell>
          <cell r="J70">
            <v>150</v>
          </cell>
          <cell r="K70">
            <v>-11</v>
          </cell>
          <cell r="L70">
            <v>20</v>
          </cell>
          <cell r="M70">
            <v>30</v>
          </cell>
          <cell r="N70">
            <v>0</v>
          </cell>
          <cell r="O70">
            <v>30</v>
          </cell>
          <cell r="P70">
            <v>40</v>
          </cell>
          <cell r="W70">
            <v>27.8</v>
          </cell>
          <cell r="X70">
            <v>20</v>
          </cell>
          <cell r="Y70">
            <v>7.5899280575539567</v>
          </cell>
          <cell r="Z70">
            <v>2.5539568345323742</v>
          </cell>
          <cell r="AD70">
            <v>0</v>
          </cell>
          <cell r="AE70">
            <v>29</v>
          </cell>
          <cell r="AF70">
            <v>22.8</v>
          </cell>
          <cell r="AG70">
            <v>29.6</v>
          </cell>
          <cell r="AH70">
            <v>15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86</v>
          </cell>
          <cell r="D71">
            <v>571</v>
          </cell>
          <cell r="E71">
            <v>467</v>
          </cell>
          <cell r="F71">
            <v>188</v>
          </cell>
          <cell r="G71" t="str">
            <v>ябл</v>
          </cell>
          <cell r="H71">
            <v>0.6</v>
          </cell>
          <cell r="I71">
            <v>60</v>
          </cell>
          <cell r="J71">
            <v>464</v>
          </cell>
          <cell r="K71">
            <v>3</v>
          </cell>
          <cell r="L71">
            <v>80</v>
          </cell>
          <cell r="M71">
            <v>140</v>
          </cell>
          <cell r="N71">
            <v>0</v>
          </cell>
          <cell r="O71">
            <v>90</v>
          </cell>
          <cell r="P71">
            <v>80</v>
          </cell>
          <cell r="W71">
            <v>93.4</v>
          </cell>
          <cell r="X71">
            <v>100</v>
          </cell>
          <cell r="Y71">
            <v>7.2591006423982867</v>
          </cell>
          <cell r="Z71">
            <v>2.0128479657387581</v>
          </cell>
          <cell r="AD71">
            <v>0</v>
          </cell>
          <cell r="AE71">
            <v>70.2</v>
          </cell>
          <cell r="AF71">
            <v>80.8</v>
          </cell>
          <cell r="AG71">
            <v>99</v>
          </cell>
          <cell r="AH71">
            <v>102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116</v>
          </cell>
          <cell r="D72">
            <v>771</v>
          </cell>
          <cell r="E72">
            <v>556</v>
          </cell>
          <cell r="F72">
            <v>328</v>
          </cell>
          <cell r="G72" t="str">
            <v>ябл</v>
          </cell>
          <cell r="H72">
            <v>0.6</v>
          </cell>
          <cell r="I72">
            <v>60</v>
          </cell>
          <cell r="J72">
            <v>643</v>
          </cell>
          <cell r="K72">
            <v>-87</v>
          </cell>
          <cell r="L72">
            <v>30</v>
          </cell>
          <cell r="M72">
            <v>120</v>
          </cell>
          <cell r="N72">
            <v>0</v>
          </cell>
          <cell r="O72">
            <v>50</v>
          </cell>
          <cell r="P72">
            <v>120</v>
          </cell>
          <cell r="W72">
            <v>111.2</v>
          </cell>
          <cell r="X72">
            <v>160</v>
          </cell>
          <cell r="Y72">
            <v>7.2661870503597124</v>
          </cell>
          <cell r="Z72">
            <v>2.949640287769784</v>
          </cell>
          <cell r="AD72">
            <v>0</v>
          </cell>
          <cell r="AE72">
            <v>108.2</v>
          </cell>
          <cell r="AF72">
            <v>98.2</v>
          </cell>
          <cell r="AG72">
            <v>119.8</v>
          </cell>
          <cell r="AH72">
            <v>101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80.218999999999994</v>
          </cell>
          <cell r="D73">
            <v>172.82499999999999</v>
          </cell>
          <cell r="E73">
            <v>210.791</v>
          </cell>
          <cell r="F73">
            <v>42.253</v>
          </cell>
          <cell r="G73">
            <v>0</v>
          </cell>
          <cell r="H73">
            <v>1</v>
          </cell>
          <cell r="I73">
            <v>30</v>
          </cell>
          <cell r="J73">
            <v>225.28399999999999</v>
          </cell>
          <cell r="K73">
            <v>-14.492999999999995</v>
          </cell>
          <cell r="L73">
            <v>10</v>
          </cell>
          <cell r="M73">
            <v>60</v>
          </cell>
          <cell r="N73">
            <v>0</v>
          </cell>
          <cell r="O73">
            <v>40</v>
          </cell>
          <cell r="P73">
            <v>110</v>
          </cell>
          <cell r="W73">
            <v>42.158200000000001</v>
          </cell>
          <cell r="X73">
            <v>50</v>
          </cell>
          <cell r="Y73">
            <v>7.4066966805983174</v>
          </cell>
          <cell r="Z73">
            <v>1.0022486728560518</v>
          </cell>
          <cell r="AD73">
            <v>0</v>
          </cell>
          <cell r="AE73">
            <v>53.485199999999999</v>
          </cell>
          <cell r="AF73">
            <v>50.535199999999996</v>
          </cell>
          <cell r="AG73">
            <v>31.479399999999998</v>
          </cell>
          <cell r="AH73">
            <v>30.024000000000001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363</v>
          </cell>
          <cell r="D74">
            <v>624</v>
          </cell>
          <cell r="E74">
            <v>691</v>
          </cell>
          <cell r="F74">
            <v>287</v>
          </cell>
          <cell r="G74" t="str">
            <v>ябл,дк</v>
          </cell>
          <cell r="H74">
            <v>0.6</v>
          </cell>
          <cell r="I74">
            <v>60</v>
          </cell>
          <cell r="J74">
            <v>698</v>
          </cell>
          <cell r="K74">
            <v>-7</v>
          </cell>
          <cell r="L74">
            <v>120</v>
          </cell>
          <cell r="M74">
            <v>120</v>
          </cell>
          <cell r="N74">
            <v>0</v>
          </cell>
          <cell r="O74">
            <v>120</v>
          </cell>
          <cell r="P74">
            <v>150</v>
          </cell>
          <cell r="W74">
            <v>138.19999999999999</v>
          </cell>
          <cell r="X74">
            <v>220</v>
          </cell>
          <cell r="Y74">
            <v>7.3589001447178006</v>
          </cell>
          <cell r="Z74">
            <v>2.076700434153401</v>
          </cell>
          <cell r="AD74">
            <v>0</v>
          </cell>
          <cell r="AE74">
            <v>173.4</v>
          </cell>
          <cell r="AF74">
            <v>153.6</v>
          </cell>
          <cell r="AG74">
            <v>147</v>
          </cell>
          <cell r="AH74">
            <v>159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419</v>
          </cell>
          <cell r="D75">
            <v>1002</v>
          </cell>
          <cell r="E75">
            <v>1012</v>
          </cell>
          <cell r="F75">
            <v>399</v>
          </cell>
          <cell r="G75" t="str">
            <v>ябл,дк</v>
          </cell>
          <cell r="H75">
            <v>0.6</v>
          </cell>
          <cell r="I75">
            <v>60</v>
          </cell>
          <cell r="J75">
            <v>1016</v>
          </cell>
          <cell r="K75">
            <v>-4</v>
          </cell>
          <cell r="L75">
            <v>100</v>
          </cell>
          <cell r="M75">
            <v>160</v>
          </cell>
          <cell r="N75">
            <v>0</v>
          </cell>
          <cell r="O75">
            <v>180</v>
          </cell>
          <cell r="P75">
            <v>300</v>
          </cell>
          <cell r="W75">
            <v>202.4</v>
          </cell>
          <cell r="X75">
            <v>350</v>
          </cell>
          <cell r="Y75">
            <v>7.3567193675889326</v>
          </cell>
          <cell r="Z75">
            <v>1.9713438735177866</v>
          </cell>
          <cell r="AD75">
            <v>0</v>
          </cell>
          <cell r="AE75">
            <v>196.4</v>
          </cell>
          <cell r="AF75">
            <v>201.6</v>
          </cell>
          <cell r="AG75">
            <v>200.2</v>
          </cell>
          <cell r="AH75">
            <v>234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216</v>
          </cell>
          <cell r="D76">
            <v>862</v>
          </cell>
          <cell r="E76">
            <v>752</v>
          </cell>
          <cell r="F76">
            <v>308</v>
          </cell>
          <cell r="G76">
            <v>0</v>
          </cell>
          <cell r="H76">
            <v>0.4</v>
          </cell>
          <cell r="I76" t="e">
            <v>#N/A</v>
          </cell>
          <cell r="J76">
            <v>776</v>
          </cell>
          <cell r="K76">
            <v>-24</v>
          </cell>
          <cell r="L76">
            <v>120</v>
          </cell>
          <cell r="M76">
            <v>180</v>
          </cell>
          <cell r="N76">
            <v>0</v>
          </cell>
          <cell r="O76">
            <v>160</v>
          </cell>
          <cell r="P76">
            <v>180</v>
          </cell>
          <cell r="W76">
            <v>150.4</v>
          </cell>
          <cell r="X76">
            <v>170</v>
          </cell>
          <cell r="Y76">
            <v>7.4335106382978724</v>
          </cell>
          <cell r="Z76">
            <v>2.0478723404255317</v>
          </cell>
          <cell r="AD76">
            <v>0</v>
          </cell>
          <cell r="AE76">
            <v>184.8</v>
          </cell>
          <cell r="AF76">
            <v>139.80000000000001</v>
          </cell>
          <cell r="AG76">
            <v>156</v>
          </cell>
          <cell r="AH76">
            <v>140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456</v>
          </cell>
          <cell r="D77">
            <v>863</v>
          </cell>
          <cell r="E77">
            <v>965</v>
          </cell>
          <cell r="F77">
            <v>331</v>
          </cell>
          <cell r="G77">
            <v>0</v>
          </cell>
          <cell r="H77">
            <v>0.33</v>
          </cell>
          <cell r="I77">
            <v>60</v>
          </cell>
          <cell r="J77">
            <v>985</v>
          </cell>
          <cell r="K77">
            <v>-20</v>
          </cell>
          <cell r="L77">
            <v>180</v>
          </cell>
          <cell r="M77">
            <v>200</v>
          </cell>
          <cell r="N77">
            <v>0</v>
          </cell>
          <cell r="O77">
            <v>220</v>
          </cell>
          <cell r="P77">
            <v>200</v>
          </cell>
          <cell r="W77">
            <v>193</v>
          </cell>
          <cell r="X77">
            <v>300</v>
          </cell>
          <cell r="Y77">
            <v>7.4145077720207251</v>
          </cell>
          <cell r="Z77">
            <v>1.7150259067357514</v>
          </cell>
          <cell r="AD77">
            <v>0</v>
          </cell>
          <cell r="AE77">
            <v>252.8</v>
          </cell>
          <cell r="AF77">
            <v>206.6</v>
          </cell>
          <cell r="AG77">
            <v>199.6</v>
          </cell>
          <cell r="AH77">
            <v>206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251</v>
          </cell>
          <cell r="D78">
            <v>666</v>
          </cell>
          <cell r="E78">
            <v>633</v>
          </cell>
          <cell r="F78">
            <v>274</v>
          </cell>
          <cell r="G78">
            <v>0</v>
          </cell>
          <cell r="H78">
            <v>0.35</v>
          </cell>
          <cell r="I78" t="e">
            <v>#N/A</v>
          </cell>
          <cell r="J78">
            <v>646</v>
          </cell>
          <cell r="K78">
            <v>-13</v>
          </cell>
          <cell r="L78">
            <v>110</v>
          </cell>
          <cell r="M78">
            <v>70</v>
          </cell>
          <cell r="N78">
            <v>0</v>
          </cell>
          <cell r="O78">
            <v>100</v>
          </cell>
          <cell r="P78">
            <v>150</v>
          </cell>
          <cell r="W78">
            <v>126.6</v>
          </cell>
          <cell r="X78">
            <v>220</v>
          </cell>
          <cell r="Y78">
            <v>7.298578199052133</v>
          </cell>
          <cell r="Z78">
            <v>2.1642969984202214</v>
          </cell>
          <cell r="AD78">
            <v>0</v>
          </cell>
          <cell r="AE78">
            <v>141.6</v>
          </cell>
          <cell r="AF78">
            <v>133</v>
          </cell>
          <cell r="AG78">
            <v>137.6</v>
          </cell>
          <cell r="AH78">
            <v>145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107</v>
          </cell>
          <cell r="D79">
            <v>272</v>
          </cell>
          <cell r="E79">
            <v>335</v>
          </cell>
          <cell r="F79">
            <v>43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418</v>
          </cell>
          <cell r="K79">
            <v>-83</v>
          </cell>
          <cell r="L79">
            <v>70</v>
          </cell>
          <cell r="M79">
            <v>300</v>
          </cell>
          <cell r="N79">
            <v>0</v>
          </cell>
          <cell r="O79">
            <v>200</v>
          </cell>
          <cell r="P79">
            <v>120</v>
          </cell>
          <cell r="W79">
            <v>67</v>
          </cell>
          <cell r="X79">
            <v>300</v>
          </cell>
          <cell r="Y79">
            <v>15.417910447761194</v>
          </cell>
          <cell r="Z79">
            <v>0.64179104477611937</v>
          </cell>
          <cell r="AD79">
            <v>0</v>
          </cell>
          <cell r="AE79">
            <v>54.4</v>
          </cell>
          <cell r="AF79">
            <v>59.6</v>
          </cell>
          <cell r="AG79">
            <v>59</v>
          </cell>
          <cell r="AH79">
            <v>149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1791</v>
          </cell>
          <cell r="D80">
            <v>2921</v>
          </cell>
          <cell r="E80">
            <v>3609</v>
          </cell>
          <cell r="F80">
            <v>1034</v>
          </cell>
          <cell r="G80">
            <v>0</v>
          </cell>
          <cell r="H80">
            <v>0.35</v>
          </cell>
          <cell r="I80">
            <v>40</v>
          </cell>
          <cell r="J80">
            <v>3654</v>
          </cell>
          <cell r="K80">
            <v>-45</v>
          </cell>
          <cell r="L80">
            <v>700</v>
          </cell>
          <cell r="M80">
            <v>500</v>
          </cell>
          <cell r="N80">
            <v>1500</v>
          </cell>
          <cell r="O80">
            <v>1500</v>
          </cell>
          <cell r="P80">
            <v>900</v>
          </cell>
          <cell r="W80">
            <v>671.4</v>
          </cell>
          <cell r="X80">
            <v>1800</v>
          </cell>
          <cell r="Y80">
            <v>11.817098599940424</v>
          </cell>
          <cell r="Z80">
            <v>1.5400655347036045</v>
          </cell>
          <cell r="AD80">
            <v>252</v>
          </cell>
          <cell r="AE80">
            <v>970.6</v>
          </cell>
          <cell r="AF80">
            <v>739.8</v>
          </cell>
          <cell r="AG80">
            <v>689</v>
          </cell>
          <cell r="AH80">
            <v>664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5397</v>
          </cell>
          <cell r="D81">
            <v>11186</v>
          </cell>
          <cell r="E81">
            <v>13484</v>
          </cell>
          <cell r="F81">
            <v>3021</v>
          </cell>
          <cell r="G81" t="str">
            <v>отк</v>
          </cell>
          <cell r="H81">
            <v>0.35</v>
          </cell>
          <cell r="I81">
            <v>45</v>
          </cell>
          <cell r="J81">
            <v>13562</v>
          </cell>
          <cell r="K81">
            <v>-78</v>
          </cell>
          <cell r="L81">
            <v>2000</v>
          </cell>
          <cell r="M81">
            <v>1000</v>
          </cell>
          <cell r="N81">
            <v>2500</v>
          </cell>
          <cell r="O81">
            <v>2500</v>
          </cell>
          <cell r="P81">
            <v>1500</v>
          </cell>
          <cell r="W81">
            <v>2216.8000000000002</v>
          </cell>
          <cell r="X81">
            <v>2800</v>
          </cell>
          <cell r="Y81">
            <v>6.9113136051966793</v>
          </cell>
          <cell r="Z81">
            <v>1.3627751714182605</v>
          </cell>
          <cell r="AD81">
            <v>2400</v>
          </cell>
          <cell r="AE81">
            <v>1981.2</v>
          </cell>
          <cell r="AF81">
            <v>2322.6</v>
          </cell>
          <cell r="AG81">
            <v>2194.4</v>
          </cell>
          <cell r="AH81">
            <v>2609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281</v>
          </cell>
          <cell r="D82">
            <v>986</v>
          </cell>
          <cell r="E82">
            <v>817</v>
          </cell>
          <cell r="F82">
            <v>444</v>
          </cell>
          <cell r="G82">
            <v>0</v>
          </cell>
          <cell r="H82">
            <v>0.4</v>
          </cell>
          <cell r="I82" t="e">
            <v>#N/A</v>
          </cell>
          <cell r="J82">
            <v>831</v>
          </cell>
          <cell r="K82">
            <v>-14</v>
          </cell>
          <cell r="L82">
            <v>50</v>
          </cell>
          <cell r="M82">
            <v>150</v>
          </cell>
          <cell r="N82">
            <v>250</v>
          </cell>
          <cell r="O82">
            <v>300</v>
          </cell>
          <cell r="P82">
            <v>100</v>
          </cell>
          <cell r="W82">
            <v>163.4</v>
          </cell>
          <cell r="X82">
            <v>250</v>
          </cell>
          <cell r="Y82">
            <v>9.449204406364748</v>
          </cell>
          <cell r="Z82">
            <v>2.7172582619339045</v>
          </cell>
          <cell r="AD82">
            <v>0</v>
          </cell>
          <cell r="AE82">
            <v>106</v>
          </cell>
          <cell r="AF82">
            <v>157.80000000000001</v>
          </cell>
          <cell r="AG82">
            <v>165</v>
          </cell>
          <cell r="AH82">
            <v>178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395.64800000000002</v>
          </cell>
          <cell r="D83">
            <v>233.53299999999999</v>
          </cell>
          <cell r="E83">
            <v>329.54899999999998</v>
          </cell>
          <cell r="F83">
            <v>296.73200000000003</v>
          </cell>
          <cell r="G83" t="str">
            <v>н</v>
          </cell>
          <cell r="H83">
            <v>1</v>
          </cell>
          <cell r="I83" t="e">
            <v>#N/A</v>
          </cell>
          <cell r="J83">
            <v>316.32100000000003</v>
          </cell>
          <cell r="K83">
            <v>13.227999999999952</v>
          </cell>
          <cell r="L83">
            <v>80</v>
          </cell>
          <cell r="M83">
            <v>0</v>
          </cell>
          <cell r="N83">
            <v>0</v>
          </cell>
          <cell r="O83">
            <v>60</v>
          </cell>
          <cell r="P83">
            <v>50</v>
          </cell>
          <cell r="W83">
            <v>65.90979999999999</v>
          </cell>
          <cell r="X83">
            <v>20</v>
          </cell>
          <cell r="Y83">
            <v>7.6882648710813886</v>
          </cell>
          <cell r="Z83">
            <v>4.50209225335231</v>
          </cell>
          <cell r="AD83">
            <v>0</v>
          </cell>
          <cell r="AE83">
            <v>102.465</v>
          </cell>
          <cell r="AF83">
            <v>110.8706</v>
          </cell>
          <cell r="AG83">
            <v>92.279799999999994</v>
          </cell>
          <cell r="AH83">
            <v>62.034999999999997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184</v>
          </cell>
          <cell r="D84">
            <v>153</v>
          </cell>
          <cell r="E84">
            <v>258</v>
          </cell>
          <cell r="F84">
            <v>78</v>
          </cell>
          <cell r="G84">
            <v>0</v>
          </cell>
          <cell r="H84">
            <v>0.4</v>
          </cell>
          <cell r="I84" t="e">
            <v>#N/A</v>
          </cell>
          <cell r="J84">
            <v>311</v>
          </cell>
          <cell r="K84">
            <v>-53</v>
          </cell>
          <cell r="L84">
            <v>60</v>
          </cell>
          <cell r="M84">
            <v>30</v>
          </cell>
          <cell r="N84">
            <v>0</v>
          </cell>
          <cell r="O84">
            <v>50</v>
          </cell>
          <cell r="P84">
            <v>100</v>
          </cell>
          <cell r="W84">
            <v>51.6</v>
          </cell>
          <cell r="X84">
            <v>80</v>
          </cell>
          <cell r="Y84">
            <v>7.7131782945736429</v>
          </cell>
          <cell r="Z84">
            <v>1.5116279069767442</v>
          </cell>
          <cell r="AD84">
            <v>0</v>
          </cell>
          <cell r="AE84">
            <v>74.599999999999994</v>
          </cell>
          <cell r="AF84">
            <v>59.4</v>
          </cell>
          <cell r="AG84">
            <v>53.8</v>
          </cell>
          <cell r="AH84">
            <v>58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62.052</v>
          </cell>
          <cell r="D85">
            <v>22.946000000000002</v>
          </cell>
          <cell r="E85">
            <v>100.874</v>
          </cell>
          <cell r="F85">
            <v>-15.875999999999999</v>
          </cell>
          <cell r="G85">
            <v>0</v>
          </cell>
          <cell r="H85">
            <v>1</v>
          </cell>
          <cell r="I85" t="e">
            <v>#N/A</v>
          </cell>
          <cell r="J85">
            <v>93.35</v>
          </cell>
          <cell r="K85">
            <v>7.5240000000000009</v>
          </cell>
          <cell r="L85">
            <v>30</v>
          </cell>
          <cell r="M85">
            <v>50</v>
          </cell>
          <cell r="N85">
            <v>0</v>
          </cell>
          <cell r="O85">
            <v>30</v>
          </cell>
          <cell r="P85">
            <v>50</v>
          </cell>
          <cell r="W85">
            <v>20.174799999999998</v>
          </cell>
          <cell r="X85">
            <v>20</v>
          </cell>
          <cell r="Y85">
            <v>8.1350992327061498</v>
          </cell>
          <cell r="Z85">
            <v>-0.78692229910581524</v>
          </cell>
          <cell r="AD85">
            <v>0</v>
          </cell>
          <cell r="AE85">
            <v>16.210799999999999</v>
          </cell>
          <cell r="AF85">
            <v>15.334999999999999</v>
          </cell>
          <cell r="AG85">
            <v>14.1768</v>
          </cell>
          <cell r="AH85">
            <v>17.295999999999999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297</v>
          </cell>
          <cell r="D86">
            <v>606</v>
          </cell>
          <cell r="E86">
            <v>615</v>
          </cell>
          <cell r="F86">
            <v>284</v>
          </cell>
          <cell r="G86">
            <v>0</v>
          </cell>
          <cell r="H86">
            <v>0.2</v>
          </cell>
          <cell r="I86" t="e">
            <v>#N/A</v>
          </cell>
          <cell r="J86">
            <v>618</v>
          </cell>
          <cell r="K86">
            <v>-3</v>
          </cell>
          <cell r="L86">
            <v>200</v>
          </cell>
          <cell r="M86">
            <v>40</v>
          </cell>
          <cell r="N86">
            <v>0</v>
          </cell>
          <cell r="O86">
            <v>100</v>
          </cell>
          <cell r="P86">
            <v>200</v>
          </cell>
          <cell r="W86">
            <v>123</v>
          </cell>
          <cell r="X86">
            <v>100</v>
          </cell>
          <cell r="Y86">
            <v>7.5121951219512191</v>
          </cell>
          <cell r="Z86">
            <v>2.3089430894308944</v>
          </cell>
          <cell r="AD86">
            <v>0</v>
          </cell>
          <cell r="AE86">
            <v>207.2</v>
          </cell>
          <cell r="AF86">
            <v>142</v>
          </cell>
          <cell r="AG86">
            <v>147.6</v>
          </cell>
          <cell r="AH86">
            <v>91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65</v>
          </cell>
          <cell r="D87">
            <v>1308</v>
          </cell>
          <cell r="E87">
            <v>961</v>
          </cell>
          <cell r="F87">
            <v>394</v>
          </cell>
          <cell r="G87">
            <v>0</v>
          </cell>
          <cell r="H87">
            <v>0.3</v>
          </cell>
          <cell r="I87" t="e">
            <v>#N/A</v>
          </cell>
          <cell r="J87">
            <v>985</v>
          </cell>
          <cell r="K87">
            <v>-24</v>
          </cell>
          <cell r="L87">
            <v>120</v>
          </cell>
          <cell r="M87">
            <v>80</v>
          </cell>
          <cell r="N87">
            <v>0</v>
          </cell>
          <cell r="O87">
            <v>80</v>
          </cell>
          <cell r="P87">
            <v>120</v>
          </cell>
          <cell r="W87">
            <v>192.2</v>
          </cell>
          <cell r="X87">
            <v>200</v>
          </cell>
          <cell r="Y87">
            <v>5.1716961498439131</v>
          </cell>
          <cell r="Z87">
            <v>2.0499479708636836</v>
          </cell>
          <cell r="AD87">
            <v>0</v>
          </cell>
          <cell r="AE87">
            <v>78.2</v>
          </cell>
          <cell r="AF87">
            <v>143.80000000000001</v>
          </cell>
          <cell r="AG87">
            <v>193.4</v>
          </cell>
          <cell r="AH87">
            <v>259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103.849</v>
          </cell>
          <cell r="D88">
            <v>561.78700000000003</v>
          </cell>
          <cell r="E88">
            <v>424.88299999999998</v>
          </cell>
          <cell r="F88">
            <v>239.07300000000001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438.95</v>
          </cell>
          <cell r="K88">
            <v>-14.067000000000007</v>
          </cell>
          <cell r="L88">
            <v>100</v>
          </cell>
          <cell r="M88">
            <v>0</v>
          </cell>
          <cell r="N88">
            <v>100</v>
          </cell>
          <cell r="O88">
            <v>100</v>
          </cell>
          <cell r="P88">
            <v>50</v>
          </cell>
          <cell r="W88">
            <v>84.976599999999991</v>
          </cell>
          <cell r="X88">
            <v>70</v>
          </cell>
          <cell r="Y88">
            <v>7.755935163327317</v>
          </cell>
          <cell r="Z88">
            <v>2.8133980413431465</v>
          </cell>
          <cell r="AD88">
            <v>0</v>
          </cell>
          <cell r="AE88">
            <v>84.633799999999994</v>
          </cell>
          <cell r="AF88">
            <v>83.373800000000003</v>
          </cell>
          <cell r="AG88">
            <v>101.1546</v>
          </cell>
          <cell r="AH88">
            <v>85.873999999999995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2439.16</v>
          </cell>
          <cell r="D89">
            <v>3292.6439999999998</v>
          </cell>
          <cell r="E89">
            <v>4324.1679999999997</v>
          </cell>
          <cell r="F89">
            <v>1213.491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4380.2560000000003</v>
          </cell>
          <cell r="K89">
            <v>-56.088000000000648</v>
          </cell>
          <cell r="L89">
            <v>600</v>
          </cell>
          <cell r="M89">
            <v>500</v>
          </cell>
          <cell r="N89">
            <v>1500</v>
          </cell>
          <cell r="O89">
            <v>1100</v>
          </cell>
          <cell r="P89">
            <v>1000</v>
          </cell>
          <cell r="W89">
            <v>864.83359999999993</v>
          </cell>
          <cell r="X89">
            <v>1000</v>
          </cell>
          <cell r="Y89">
            <v>7.9940129523182266</v>
          </cell>
          <cell r="Z89">
            <v>1.403149692611388</v>
          </cell>
          <cell r="AD89">
            <v>0</v>
          </cell>
          <cell r="AE89">
            <v>990.45480000000009</v>
          </cell>
          <cell r="AF89">
            <v>815.20180000000005</v>
          </cell>
          <cell r="AG89">
            <v>839.7023999999999</v>
          </cell>
          <cell r="AH89">
            <v>741.86400000000003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2356.0949999999998</v>
          </cell>
          <cell r="D90">
            <v>7614.2610000000004</v>
          </cell>
          <cell r="E90">
            <v>6909.8419999999996</v>
          </cell>
          <cell r="F90">
            <v>3018.1909999999998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7028.9610000000002</v>
          </cell>
          <cell r="K90">
            <v>-119.1190000000006</v>
          </cell>
          <cell r="L90">
            <v>1200</v>
          </cell>
          <cell r="M90">
            <v>600</v>
          </cell>
          <cell r="N90">
            <v>1000</v>
          </cell>
          <cell r="O90">
            <v>1100</v>
          </cell>
          <cell r="P90">
            <v>1200</v>
          </cell>
          <cell r="W90">
            <v>1370.1155999999999</v>
          </cell>
          <cell r="X90">
            <v>1500</v>
          </cell>
          <cell r="Y90">
            <v>7.0199850290004724</v>
          </cell>
          <cell r="Z90">
            <v>2.2028732466078047</v>
          </cell>
          <cell r="AD90">
            <v>59.264000000000003</v>
          </cell>
          <cell r="AE90">
            <v>1068.8409999999999</v>
          </cell>
          <cell r="AF90">
            <v>1247.8334</v>
          </cell>
          <cell r="AG90">
            <v>1493.7356</v>
          </cell>
          <cell r="AH90">
            <v>1308.0239999999999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3724.944</v>
          </cell>
          <cell r="D91">
            <v>4556.2669999999998</v>
          </cell>
          <cell r="E91">
            <v>6382.7860000000001</v>
          </cell>
          <cell r="F91">
            <v>1790.415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6581.6729999999998</v>
          </cell>
          <cell r="K91">
            <v>-198.88699999999972</v>
          </cell>
          <cell r="L91">
            <v>1000</v>
          </cell>
          <cell r="M91">
            <v>1000</v>
          </cell>
          <cell r="N91">
            <v>1800</v>
          </cell>
          <cell r="O91">
            <v>1350</v>
          </cell>
          <cell r="P91">
            <v>1500</v>
          </cell>
          <cell r="W91">
            <v>1273.5524</v>
          </cell>
          <cell r="X91">
            <v>2000</v>
          </cell>
          <cell r="Y91">
            <v>8.1978684190772206</v>
          </cell>
          <cell r="Z91">
            <v>1.4058432146176316</v>
          </cell>
          <cell r="AD91">
            <v>15.023999999999999</v>
          </cell>
          <cell r="AE91">
            <v>1742.1896000000002</v>
          </cell>
          <cell r="AF91">
            <v>1336.8832</v>
          </cell>
          <cell r="AG91">
            <v>1235.8150000000001</v>
          </cell>
          <cell r="AH91">
            <v>1234.299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144.62100000000001</v>
          </cell>
          <cell r="D92">
            <v>196.04300000000001</v>
          </cell>
          <cell r="E92">
            <v>203.89500000000001</v>
          </cell>
          <cell r="F92">
            <v>135.96</v>
          </cell>
          <cell r="G92">
            <v>0</v>
          </cell>
          <cell r="H92">
            <v>1</v>
          </cell>
          <cell r="I92" t="e">
            <v>#N/A</v>
          </cell>
          <cell r="J92">
            <v>208.94200000000001</v>
          </cell>
          <cell r="K92">
            <v>-5.046999999999997</v>
          </cell>
          <cell r="L92">
            <v>30</v>
          </cell>
          <cell r="M92">
            <v>0</v>
          </cell>
          <cell r="N92">
            <v>0</v>
          </cell>
          <cell r="O92">
            <v>50</v>
          </cell>
          <cell r="P92">
            <v>50</v>
          </cell>
          <cell r="W92">
            <v>40.779000000000003</v>
          </cell>
          <cell r="X92">
            <v>50</v>
          </cell>
          <cell r="Y92">
            <v>7.7481056426101675</v>
          </cell>
          <cell r="Z92">
            <v>3.334069006106084</v>
          </cell>
          <cell r="AD92">
            <v>0</v>
          </cell>
          <cell r="AE92">
            <v>41.861200000000004</v>
          </cell>
          <cell r="AF92">
            <v>45.338799999999999</v>
          </cell>
          <cell r="AG92">
            <v>44.132600000000004</v>
          </cell>
          <cell r="AH92">
            <v>38.185000000000002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34</v>
          </cell>
          <cell r="D93">
            <v>142</v>
          </cell>
          <cell r="E93">
            <v>144</v>
          </cell>
          <cell r="F93">
            <v>31</v>
          </cell>
          <cell r="G93">
            <v>0</v>
          </cell>
          <cell r="H93">
            <v>0.5</v>
          </cell>
          <cell r="I93" t="e">
            <v>#N/A</v>
          </cell>
          <cell r="J93">
            <v>158</v>
          </cell>
          <cell r="K93">
            <v>-14</v>
          </cell>
          <cell r="L93">
            <v>40</v>
          </cell>
          <cell r="M93">
            <v>40</v>
          </cell>
          <cell r="N93">
            <v>0</v>
          </cell>
          <cell r="O93">
            <v>30</v>
          </cell>
          <cell r="P93">
            <v>50</v>
          </cell>
          <cell r="W93">
            <v>28.8</v>
          </cell>
          <cell r="X93">
            <v>50</v>
          </cell>
          <cell r="Y93">
            <v>8.3680555555555554</v>
          </cell>
          <cell r="Z93">
            <v>1.0763888888888888</v>
          </cell>
          <cell r="AD93">
            <v>0</v>
          </cell>
          <cell r="AE93">
            <v>22</v>
          </cell>
          <cell r="AF93">
            <v>20.8</v>
          </cell>
          <cell r="AG93">
            <v>26.4</v>
          </cell>
          <cell r="AH93">
            <v>21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48.722999999999999</v>
          </cell>
          <cell r="E94">
            <v>47.920999999999999</v>
          </cell>
          <cell r="F94">
            <v>0.80200000000000005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50.401000000000003</v>
          </cell>
          <cell r="K94">
            <v>-2.480000000000004</v>
          </cell>
          <cell r="L94">
            <v>0</v>
          </cell>
          <cell r="M94">
            <v>50</v>
          </cell>
          <cell r="N94">
            <v>0</v>
          </cell>
          <cell r="O94">
            <v>0</v>
          </cell>
          <cell r="P94">
            <v>20</v>
          </cell>
          <cell r="W94">
            <v>9.5841999999999992</v>
          </cell>
          <cell r="X94">
            <v>10</v>
          </cell>
          <cell r="Y94">
            <v>8.4307506103795831</v>
          </cell>
          <cell r="Z94">
            <v>8.3679388994386608E-2</v>
          </cell>
          <cell r="AD94">
            <v>0</v>
          </cell>
          <cell r="AE94">
            <v>2.3548</v>
          </cell>
          <cell r="AF94">
            <v>5.5460000000000003</v>
          </cell>
          <cell r="AG94">
            <v>2.3428</v>
          </cell>
          <cell r="AH94">
            <v>4.5030000000000001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583</v>
          </cell>
          <cell r="D95">
            <v>2036</v>
          </cell>
          <cell r="E95">
            <v>2011</v>
          </cell>
          <cell r="F95">
            <v>582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2032</v>
          </cell>
          <cell r="K95">
            <v>-21</v>
          </cell>
          <cell r="L95">
            <v>320</v>
          </cell>
          <cell r="M95">
            <v>250</v>
          </cell>
          <cell r="N95">
            <v>0</v>
          </cell>
          <cell r="O95">
            <v>280</v>
          </cell>
          <cell r="P95">
            <v>300</v>
          </cell>
          <cell r="W95">
            <v>261.8</v>
          </cell>
          <cell r="X95">
            <v>230</v>
          </cell>
          <cell r="Y95">
            <v>7.4942704354469054</v>
          </cell>
          <cell r="Z95">
            <v>2.2230710466004582</v>
          </cell>
          <cell r="AD95">
            <v>702</v>
          </cell>
          <cell r="AE95">
            <v>262.60000000000002</v>
          </cell>
          <cell r="AF95">
            <v>278</v>
          </cell>
          <cell r="AG95">
            <v>297</v>
          </cell>
          <cell r="AH95">
            <v>225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316</v>
          </cell>
          <cell r="D96">
            <v>911</v>
          </cell>
          <cell r="E96">
            <v>780</v>
          </cell>
          <cell r="F96">
            <v>424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795</v>
          </cell>
          <cell r="K96">
            <v>-15</v>
          </cell>
          <cell r="L96">
            <v>200</v>
          </cell>
          <cell r="M96">
            <v>100</v>
          </cell>
          <cell r="N96">
            <v>0</v>
          </cell>
          <cell r="O96">
            <v>140</v>
          </cell>
          <cell r="P96">
            <v>200</v>
          </cell>
          <cell r="W96">
            <v>156</v>
          </cell>
          <cell r="X96">
            <v>100</v>
          </cell>
          <cell r="Y96">
            <v>7.4615384615384617</v>
          </cell>
          <cell r="Z96">
            <v>2.7179487179487181</v>
          </cell>
          <cell r="AD96">
            <v>0</v>
          </cell>
          <cell r="AE96">
            <v>157.6</v>
          </cell>
          <cell r="AF96">
            <v>170.8</v>
          </cell>
          <cell r="AG96">
            <v>187.4</v>
          </cell>
          <cell r="AH96">
            <v>137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648</v>
          </cell>
          <cell r="D97">
            <v>1503</v>
          </cell>
          <cell r="E97">
            <v>1659</v>
          </cell>
          <cell r="F97">
            <v>463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1704</v>
          </cell>
          <cell r="K97">
            <v>-45</v>
          </cell>
          <cell r="L97">
            <v>200</v>
          </cell>
          <cell r="M97">
            <v>250</v>
          </cell>
          <cell r="N97">
            <v>0</v>
          </cell>
          <cell r="O97">
            <v>250</v>
          </cell>
          <cell r="P97">
            <v>300</v>
          </cell>
          <cell r="W97">
            <v>221.4</v>
          </cell>
          <cell r="X97">
            <v>200</v>
          </cell>
          <cell r="Y97">
            <v>7.5112917795844627</v>
          </cell>
          <cell r="Z97">
            <v>2.0912375790424571</v>
          </cell>
          <cell r="AD97">
            <v>552</v>
          </cell>
          <cell r="AE97">
            <v>244.2</v>
          </cell>
          <cell r="AF97">
            <v>251.8</v>
          </cell>
          <cell r="AG97">
            <v>237.8</v>
          </cell>
          <cell r="AH97">
            <v>174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355</v>
          </cell>
          <cell r="D98">
            <v>790</v>
          </cell>
          <cell r="E98">
            <v>750</v>
          </cell>
          <cell r="F98">
            <v>385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760</v>
          </cell>
          <cell r="K98">
            <v>-10</v>
          </cell>
          <cell r="L98">
            <v>150</v>
          </cell>
          <cell r="M98">
            <v>100</v>
          </cell>
          <cell r="N98">
            <v>0</v>
          </cell>
          <cell r="O98">
            <v>130</v>
          </cell>
          <cell r="P98">
            <v>250</v>
          </cell>
          <cell r="W98">
            <v>150</v>
          </cell>
          <cell r="X98">
            <v>120</v>
          </cell>
          <cell r="Y98">
            <v>7.5666666666666664</v>
          </cell>
          <cell r="Z98">
            <v>2.5666666666666669</v>
          </cell>
          <cell r="AD98">
            <v>0</v>
          </cell>
          <cell r="AE98">
            <v>156.4</v>
          </cell>
          <cell r="AF98">
            <v>161</v>
          </cell>
          <cell r="AG98">
            <v>170.6</v>
          </cell>
          <cell r="AH98">
            <v>124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102</v>
          </cell>
          <cell r="E99">
            <v>102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5</v>
          </cell>
          <cell r="D100">
            <v>12</v>
          </cell>
          <cell r="E100">
            <v>7</v>
          </cell>
          <cell r="F100">
            <v>10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16</v>
          </cell>
          <cell r="K100">
            <v>-9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W100">
            <v>1.4</v>
          </cell>
          <cell r="Y100">
            <v>7.1428571428571432</v>
          </cell>
          <cell r="Z100">
            <v>7.1428571428571432</v>
          </cell>
          <cell r="AD100">
            <v>0</v>
          </cell>
          <cell r="AE100">
            <v>1.2</v>
          </cell>
          <cell r="AF100">
            <v>1</v>
          </cell>
          <cell r="AG100">
            <v>1.8</v>
          </cell>
          <cell r="AH100">
            <v>2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656</v>
          </cell>
          <cell r="D101">
            <v>108</v>
          </cell>
          <cell r="E101">
            <v>343</v>
          </cell>
          <cell r="F101">
            <v>418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347</v>
          </cell>
          <cell r="K101">
            <v>-4</v>
          </cell>
          <cell r="L101">
            <v>0</v>
          </cell>
          <cell r="M101">
            <v>0</v>
          </cell>
          <cell r="N101">
            <v>0</v>
          </cell>
          <cell r="O101">
            <v>250</v>
          </cell>
          <cell r="P101">
            <v>50</v>
          </cell>
          <cell r="W101">
            <v>68.599999999999994</v>
          </cell>
          <cell r="Y101">
            <v>10.466472303206999</v>
          </cell>
          <cell r="Z101">
            <v>6.0932944606413999</v>
          </cell>
          <cell r="AD101">
            <v>0</v>
          </cell>
          <cell r="AE101">
            <v>114.8</v>
          </cell>
          <cell r="AF101">
            <v>104.2</v>
          </cell>
          <cell r="AG101">
            <v>92.4</v>
          </cell>
          <cell r="AH101">
            <v>37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405</v>
          </cell>
          <cell r="D102">
            <v>545</v>
          </cell>
          <cell r="E102">
            <v>351</v>
          </cell>
          <cell r="F102">
            <v>593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362</v>
          </cell>
          <cell r="K102">
            <v>-11</v>
          </cell>
          <cell r="L102">
            <v>50</v>
          </cell>
          <cell r="M102">
            <v>50</v>
          </cell>
          <cell r="N102">
            <v>0</v>
          </cell>
          <cell r="O102">
            <v>0</v>
          </cell>
          <cell r="P102">
            <v>50</v>
          </cell>
          <cell r="W102">
            <v>70.2</v>
          </cell>
          <cell r="Y102">
            <v>10.584045584045583</v>
          </cell>
          <cell r="Z102">
            <v>8.4472934472934469</v>
          </cell>
          <cell r="AD102">
            <v>0</v>
          </cell>
          <cell r="AE102">
            <v>75</v>
          </cell>
          <cell r="AF102">
            <v>78</v>
          </cell>
          <cell r="AG102">
            <v>98.4</v>
          </cell>
          <cell r="AH102">
            <v>44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67</v>
          </cell>
          <cell r="D103">
            <v>370</v>
          </cell>
          <cell r="E103">
            <v>325</v>
          </cell>
          <cell r="F103">
            <v>101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342</v>
          </cell>
          <cell r="K103">
            <v>-17</v>
          </cell>
          <cell r="L103">
            <v>50</v>
          </cell>
          <cell r="M103">
            <v>300</v>
          </cell>
          <cell r="N103">
            <v>0</v>
          </cell>
          <cell r="O103">
            <v>50</v>
          </cell>
          <cell r="P103">
            <v>200</v>
          </cell>
          <cell r="W103">
            <v>65</v>
          </cell>
          <cell r="Y103">
            <v>10.784615384615385</v>
          </cell>
          <cell r="Z103">
            <v>1.5538461538461539</v>
          </cell>
          <cell r="AD103">
            <v>0</v>
          </cell>
          <cell r="AE103">
            <v>56</v>
          </cell>
          <cell r="AF103">
            <v>58.2</v>
          </cell>
          <cell r="AG103">
            <v>70.599999999999994</v>
          </cell>
          <cell r="AH103">
            <v>35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1088</v>
          </cell>
          <cell r="D104">
            <v>272</v>
          </cell>
          <cell r="E104">
            <v>555</v>
          </cell>
          <cell r="F104">
            <v>803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567</v>
          </cell>
          <cell r="K104">
            <v>-12</v>
          </cell>
          <cell r="L104">
            <v>100</v>
          </cell>
          <cell r="M104">
            <v>200</v>
          </cell>
          <cell r="N104">
            <v>0</v>
          </cell>
          <cell r="O104">
            <v>50</v>
          </cell>
          <cell r="P104">
            <v>0</v>
          </cell>
          <cell r="W104">
            <v>111</v>
          </cell>
          <cell r="Y104">
            <v>10.387387387387387</v>
          </cell>
          <cell r="Z104">
            <v>7.2342342342342345</v>
          </cell>
          <cell r="AD104">
            <v>0</v>
          </cell>
          <cell r="AE104">
            <v>193</v>
          </cell>
          <cell r="AF104">
            <v>165</v>
          </cell>
          <cell r="AG104">
            <v>146.80000000000001</v>
          </cell>
          <cell r="AH104">
            <v>67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586</v>
          </cell>
          <cell r="D105">
            <v>237</v>
          </cell>
          <cell r="E105">
            <v>627</v>
          </cell>
          <cell r="F105">
            <v>192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637</v>
          </cell>
          <cell r="K105">
            <v>-10</v>
          </cell>
          <cell r="L105">
            <v>100</v>
          </cell>
          <cell r="M105">
            <v>300</v>
          </cell>
          <cell r="N105">
            <v>0</v>
          </cell>
          <cell r="O105">
            <v>250</v>
          </cell>
          <cell r="P105">
            <v>300</v>
          </cell>
          <cell r="W105">
            <v>125.4</v>
          </cell>
          <cell r="X105">
            <v>150</v>
          </cell>
          <cell r="Y105">
            <v>10.303030303030303</v>
          </cell>
          <cell r="Z105">
            <v>1.5311004784688995</v>
          </cell>
          <cell r="AD105">
            <v>0</v>
          </cell>
          <cell r="AE105">
            <v>209.4</v>
          </cell>
          <cell r="AF105">
            <v>145</v>
          </cell>
          <cell r="AG105">
            <v>171.8</v>
          </cell>
          <cell r="AH105">
            <v>65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906</v>
          </cell>
          <cell r="D106">
            <v>325</v>
          </cell>
          <cell r="E106">
            <v>442</v>
          </cell>
          <cell r="F106">
            <v>788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460</v>
          </cell>
          <cell r="K106">
            <v>-18</v>
          </cell>
          <cell r="L106">
            <v>100</v>
          </cell>
          <cell r="M106">
            <v>100</v>
          </cell>
          <cell r="N106">
            <v>0</v>
          </cell>
          <cell r="O106">
            <v>50</v>
          </cell>
          <cell r="P106">
            <v>0</v>
          </cell>
          <cell r="W106">
            <v>88.4</v>
          </cell>
          <cell r="Y106">
            <v>11.7420814479638</v>
          </cell>
          <cell r="Z106">
            <v>8.9140271493212673</v>
          </cell>
          <cell r="AD106">
            <v>0</v>
          </cell>
          <cell r="AE106">
            <v>165.4</v>
          </cell>
          <cell r="AF106">
            <v>137.4</v>
          </cell>
          <cell r="AG106">
            <v>136.4</v>
          </cell>
          <cell r="AH106">
            <v>45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407</v>
          </cell>
          <cell r="D107">
            <v>617</v>
          </cell>
          <cell r="E107">
            <v>320</v>
          </cell>
          <cell r="F107">
            <v>699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327</v>
          </cell>
          <cell r="K107">
            <v>-7</v>
          </cell>
          <cell r="L107">
            <v>50</v>
          </cell>
          <cell r="M107">
            <v>0</v>
          </cell>
          <cell r="N107">
            <v>0</v>
          </cell>
          <cell r="O107">
            <v>50</v>
          </cell>
          <cell r="P107">
            <v>0</v>
          </cell>
          <cell r="W107">
            <v>64</v>
          </cell>
          <cell r="Y107">
            <v>12.484375</v>
          </cell>
          <cell r="Z107">
            <v>10.921875</v>
          </cell>
          <cell r="AD107">
            <v>0</v>
          </cell>
          <cell r="AE107">
            <v>41.4</v>
          </cell>
          <cell r="AF107">
            <v>88</v>
          </cell>
          <cell r="AG107">
            <v>100.4</v>
          </cell>
          <cell r="AH107">
            <v>26</v>
          </cell>
          <cell r="AI107">
            <v>0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348</v>
          </cell>
          <cell r="D108">
            <v>811</v>
          </cell>
          <cell r="E108">
            <v>549</v>
          </cell>
          <cell r="F108">
            <v>599</v>
          </cell>
          <cell r="G108" t="str">
            <v>оконч</v>
          </cell>
          <cell r="H108">
            <v>0</v>
          </cell>
          <cell r="I108" t="e">
            <v>#N/A</v>
          </cell>
          <cell r="J108">
            <v>561</v>
          </cell>
          <cell r="K108">
            <v>-12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W108">
            <v>109.8</v>
          </cell>
          <cell r="Y108">
            <v>5.4553734061930781</v>
          </cell>
          <cell r="Z108">
            <v>5.4553734061930781</v>
          </cell>
          <cell r="AD108">
            <v>0</v>
          </cell>
          <cell r="AE108">
            <v>124.2</v>
          </cell>
          <cell r="AF108">
            <v>122.6</v>
          </cell>
          <cell r="AG108">
            <v>124.2</v>
          </cell>
          <cell r="AH108">
            <v>87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924</v>
          </cell>
          <cell r="D109">
            <v>2037</v>
          </cell>
          <cell r="E109">
            <v>1930</v>
          </cell>
          <cell r="F109">
            <v>991</v>
          </cell>
          <cell r="G109" t="str">
            <v>оконч</v>
          </cell>
          <cell r="H109">
            <v>0</v>
          </cell>
          <cell r="I109" t="e">
            <v>#N/A</v>
          </cell>
          <cell r="J109">
            <v>2000</v>
          </cell>
          <cell r="K109">
            <v>-70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W109">
            <v>386</v>
          </cell>
          <cell r="Y109">
            <v>2.5673575129533677</v>
          </cell>
          <cell r="Z109">
            <v>2.5673575129533677</v>
          </cell>
          <cell r="AD109">
            <v>0</v>
          </cell>
          <cell r="AE109">
            <v>522.4</v>
          </cell>
          <cell r="AF109">
            <v>458.6</v>
          </cell>
          <cell r="AG109">
            <v>408.2</v>
          </cell>
          <cell r="AH109">
            <v>246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25.09.2025 - 01.10.2025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596.99599999999998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601.64599999999996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1.4</v>
          </cell>
          <cell r="F9">
            <v>2408.9409999999998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372</v>
          </cell>
          <cell r="F10">
            <v>2870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2034</v>
          </cell>
          <cell r="F11">
            <v>6251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333</v>
          </cell>
          <cell r="F12">
            <v>5593</v>
          </cell>
        </row>
        <row r="13">
          <cell r="A13" t="str">
            <v xml:space="preserve"> 036  Колбаса Сервелат Запекуша с сочным окороком, Вязанка 0,35кг, 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74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4</v>
          </cell>
          <cell r="F15">
            <v>378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9</v>
          </cell>
          <cell r="F16">
            <v>482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136</v>
          </cell>
          <cell r="F17">
            <v>1616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385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</v>
          </cell>
          <cell r="F19">
            <v>146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159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586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0.9</v>
          </cell>
          <cell r="F22">
            <v>557.678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135.05000000000001</v>
          </cell>
          <cell r="F23">
            <v>5470.9319999999998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374.53500000000003</v>
          </cell>
        </row>
        <row r="25">
          <cell r="A25" t="str">
            <v xml:space="preserve"> 217  Колбаса Докторская Дугушка, ВЕС, НЕ ГОСТ, ТМ Стародворье ПОКОМ</v>
          </cell>
          <cell r="F25">
            <v>1.7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1618.73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1.65</v>
          </cell>
          <cell r="F27">
            <v>625.28300000000002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172.428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241.90600000000001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448.31200000000001</v>
          </cell>
        </row>
        <row r="31">
          <cell r="A31" t="str">
            <v xml:space="preserve"> 247  Сардельки Нежные, ВЕС.  ПОКОМ</v>
          </cell>
          <cell r="F31">
            <v>120.952</v>
          </cell>
        </row>
        <row r="32">
          <cell r="A32" t="str">
            <v xml:space="preserve"> 248  Сардельки Сочные ТМ Особый рецепт,   ПОКОМ</v>
          </cell>
          <cell r="F32">
            <v>181.066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4</v>
          </cell>
          <cell r="F33">
            <v>1995.6120000000001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145.75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120.1</v>
          </cell>
        </row>
        <row r="36">
          <cell r="A36" t="str">
            <v xml:space="preserve"> 263  Шпикачки Стародворские, ВЕС.  ПОКОМ</v>
          </cell>
          <cell r="F36">
            <v>264.709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7.9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8.8000000000000007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9.1010000000000009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7</v>
          </cell>
          <cell r="F40">
            <v>2473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460</v>
          </cell>
          <cell r="F41">
            <v>3919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4024</v>
          </cell>
          <cell r="F42">
            <v>7392</v>
          </cell>
        </row>
        <row r="43">
          <cell r="A43" t="str">
            <v xml:space="preserve"> 283  Сосиски Сочинки, ВЕС, ТМ Стародворье ПОКОМ</v>
          </cell>
          <cell r="D43">
            <v>1.3</v>
          </cell>
          <cell r="F43">
            <v>1284.809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19</v>
          </cell>
          <cell r="F44">
            <v>906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8</v>
          </cell>
          <cell r="F45">
            <v>1144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2.8</v>
          </cell>
          <cell r="F46">
            <v>303.93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12</v>
          </cell>
          <cell r="F47">
            <v>980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1778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2.1</v>
          </cell>
          <cell r="F49">
            <v>175.179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2.1</v>
          </cell>
          <cell r="F50">
            <v>671.73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17</v>
          </cell>
          <cell r="F51">
            <v>1439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20</v>
          </cell>
          <cell r="F52">
            <v>1815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1315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1.3</v>
          </cell>
          <cell r="F54">
            <v>326.69200000000001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2.7</v>
          </cell>
          <cell r="F55">
            <v>1033.0709999999999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23.8</v>
          </cell>
        </row>
        <row r="57">
          <cell r="A57" t="str">
            <v xml:space="preserve"> 318  Сосиски Датские ТМ Зареченские, ВЕС  ПОКОМ</v>
          </cell>
          <cell r="D57">
            <v>45</v>
          </cell>
          <cell r="F57">
            <v>4212.8680000000004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</v>
          </cell>
          <cell r="F58">
            <v>3278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282</v>
          </cell>
          <cell r="F59">
            <v>4649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6</v>
          </cell>
          <cell r="F60">
            <v>1529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450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322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1.347</v>
          </cell>
          <cell r="F63">
            <v>738.04399999999998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</v>
          </cell>
          <cell r="F64">
            <v>576</v>
          </cell>
        </row>
        <row r="65">
          <cell r="A65" t="str">
            <v xml:space="preserve"> 335  Колбаса Сливушка ТМ Вязанка. ВЕС.  ПОКОМ </v>
          </cell>
          <cell r="F65">
            <v>399.99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620</v>
          </cell>
          <cell r="F66">
            <v>3228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14</v>
          </cell>
          <cell r="F67">
            <v>2169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</v>
          </cell>
          <cell r="F68">
            <v>571.26900000000001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2.4</v>
          </cell>
          <cell r="F69">
            <v>232.00800000000001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7.6</v>
          </cell>
          <cell r="F70">
            <v>1539.8720000000001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3.2</v>
          </cell>
          <cell r="F71">
            <v>319.38600000000002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133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399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624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235.82300000000001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4</v>
          </cell>
          <cell r="F76">
            <v>711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</v>
          </cell>
          <cell r="F77">
            <v>950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13</v>
          </cell>
          <cell r="F78">
            <v>729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13</v>
          </cell>
          <cell r="F79">
            <v>876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14</v>
          </cell>
          <cell r="F80">
            <v>655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3</v>
          </cell>
          <cell r="F81">
            <v>344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584</v>
          </cell>
          <cell r="F82">
            <v>4701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3042</v>
          </cell>
          <cell r="F83">
            <v>14320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</v>
          </cell>
          <cell r="F84">
            <v>693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288.24099999999999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2</v>
          </cell>
          <cell r="F86">
            <v>351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77.099999999999994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9</v>
          </cell>
          <cell r="F88">
            <v>670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9</v>
          </cell>
          <cell r="F89">
            <v>996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1.65</v>
          </cell>
          <cell r="F90">
            <v>410.54300000000001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2.5</v>
          </cell>
          <cell r="F91">
            <v>4000.79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67.5</v>
          </cell>
          <cell r="F92">
            <v>6574.8440000000001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110</v>
          </cell>
          <cell r="F93">
            <v>6852.5770000000002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3.2</v>
          </cell>
          <cell r="F94">
            <v>218.95400000000001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140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20.100000000000001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308</v>
          </cell>
          <cell r="F97">
            <v>1551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4</v>
          </cell>
          <cell r="F98">
            <v>783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138</v>
          </cell>
          <cell r="F99">
            <v>1206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10</v>
          </cell>
          <cell r="F100">
            <v>736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48</v>
          </cell>
          <cell r="F101">
            <v>48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16</v>
          </cell>
        </row>
        <row r="103">
          <cell r="A103" t="str">
            <v xml:space="preserve"> 519  Грудинка 0,12 кг нарезка ТМ Стародворье  ПОКОМ</v>
          </cell>
          <cell r="F103">
            <v>288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428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F105">
            <v>314</v>
          </cell>
        </row>
        <row r="106">
          <cell r="A106" t="str">
            <v xml:space="preserve"> 523  Колбаса Сальчичон нарезка 0,07кг ТМ Стародворье  ПОКОМ </v>
          </cell>
          <cell r="F106">
            <v>606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F107">
            <v>667</v>
          </cell>
        </row>
        <row r="108">
          <cell r="A108" t="str">
            <v xml:space="preserve"> 525  Колбаса Фуэт нарезка 0,07кг ТМ Стародворье  ПОКОМ</v>
          </cell>
          <cell r="F108">
            <v>382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268</v>
          </cell>
        </row>
        <row r="110">
          <cell r="A110" t="str">
            <v>0447 Сыр Голландский 45% Нарезка 125г ТМ Папа может ОСТАНКИНО</v>
          </cell>
          <cell r="D110">
            <v>19</v>
          </cell>
          <cell r="F110">
            <v>19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53</v>
          </cell>
          <cell r="F111">
            <v>53</v>
          </cell>
        </row>
        <row r="112">
          <cell r="A112" t="str">
            <v>3215 ВЕТЧ.МЯСНАЯ Папа может п/о 0.4кг 8шт.    ОСТАНКИНО</v>
          </cell>
          <cell r="D112">
            <v>765</v>
          </cell>
          <cell r="F112">
            <v>770</v>
          </cell>
        </row>
        <row r="113">
          <cell r="A113" t="str">
            <v>3684 ПРЕСИЖН с/к в/у 1/250 8шт.   ОСТАНКИНО</v>
          </cell>
          <cell r="D113">
            <v>75</v>
          </cell>
          <cell r="F113">
            <v>75</v>
          </cell>
        </row>
        <row r="114">
          <cell r="A114" t="str">
            <v>4063 МЯСНАЯ Папа может вар п/о_Л   ОСТАНКИНО</v>
          </cell>
          <cell r="D114">
            <v>1539.1</v>
          </cell>
          <cell r="F114">
            <v>1544.5650000000001</v>
          </cell>
        </row>
        <row r="115">
          <cell r="A115" t="str">
            <v>4117 ЭКСТРА Папа может с/к в/у_Л   ОСТАНКИНО</v>
          </cell>
          <cell r="D115">
            <v>25.6</v>
          </cell>
          <cell r="F115">
            <v>26.084</v>
          </cell>
        </row>
        <row r="116">
          <cell r="A116" t="str">
            <v>4163 Сыр Боккончини копченый 40% 100 гр.  ОСТАНКИНО</v>
          </cell>
          <cell r="D116">
            <v>148</v>
          </cell>
          <cell r="F116">
            <v>148</v>
          </cell>
        </row>
        <row r="117">
          <cell r="A117" t="str">
            <v>4170 Сыр Скаморца свежий 40% 100 гр.  ОСТАНКИНО</v>
          </cell>
          <cell r="D117">
            <v>58</v>
          </cell>
          <cell r="F117">
            <v>58</v>
          </cell>
        </row>
        <row r="118">
          <cell r="A118" t="str">
            <v>4187 Сыр рассольный жирный Чечил 45% 100 гр  ОСТАНКИНО</v>
          </cell>
          <cell r="D118">
            <v>2</v>
          </cell>
          <cell r="F118">
            <v>2</v>
          </cell>
        </row>
        <row r="119">
          <cell r="A119" t="str">
            <v>4187 Сыр Чечил свежий 45% 100г/6шт ТМ Папа Может  ОСТАНКИНО</v>
          </cell>
          <cell r="D119">
            <v>254</v>
          </cell>
          <cell r="F119">
            <v>254</v>
          </cell>
        </row>
        <row r="120">
          <cell r="A120" t="str">
            <v>4194 Сыр Чечил копченый 43% 100г/6шт ТМ Папа Может  ОСТАНКИНО</v>
          </cell>
          <cell r="D120">
            <v>193</v>
          </cell>
          <cell r="F120">
            <v>193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116.8</v>
          </cell>
          <cell r="F121">
            <v>116.8</v>
          </cell>
        </row>
        <row r="122">
          <cell r="A122" t="str">
            <v>4574 Мясная со шпиком Папа может вар п/о ОСТАНКИНО</v>
          </cell>
          <cell r="D122">
            <v>1.3</v>
          </cell>
          <cell r="F122">
            <v>1.3</v>
          </cell>
        </row>
        <row r="123">
          <cell r="A123" t="str">
            <v>4813 ФИЛЕЙНАЯ Папа может вар п/о_Л   ОСТАНКИНО</v>
          </cell>
          <cell r="D123">
            <v>505.99</v>
          </cell>
          <cell r="F123">
            <v>507.34899999999999</v>
          </cell>
        </row>
        <row r="124">
          <cell r="A124" t="str">
            <v>4819 Сыр "Пармезан" 40% кусок 180 гр  ОСТАНКИНО</v>
          </cell>
          <cell r="D124">
            <v>99</v>
          </cell>
          <cell r="F124">
            <v>101</v>
          </cell>
        </row>
        <row r="125">
          <cell r="A125" t="str">
            <v>4903 Сыр Перлини 40% 100гр (8шт)  ОСТАНКИНО</v>
          </cell>
          <cell r="D125">
            <v>69</v>
          </cell>
          <cell r="F125">
            <v>69</v>
          </cell>
        </row>
        <row r="126">
          <cell r="A126" t="str">
            <v>4910 Сыр Перлини копченый 40% 100гр (8шт)  ОСТАНКИНО</v>
          </cell>
          <cell r="D126">
            <v>38</v>
          </cell>
          <cell r="F126">
            <v>38</v>
          </cell>
        </row>
        <row r="127">
          <cell r="A127" t="str">
            <v>4927 Сыр Перлини со вкусом Васаби 40% 100гр (8шт)  ОСТАНКИНО</v>
          </cell>
          <cell r="D127">
            <v>39</v>
          </cell>
          <cell r="F127">
            <v>39</v>
          </cell>
        </row>
        <row r="128">
          <cell r="A128" t="str">
            <v>4993 САЛЯМИ ИТАЛЬЯНСКАЯ с/к в/у 1/250*8_120c ОСТАНКИНО</v>
          </cell>
          <cell r="D128">
            <v>415</v>
          </cell>
          <cell r="F128">
            <v>420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84.4</v>
          </cell>
          <cell r="F129">
            <v>84.4</v>
          </cell>
        </row>
        <row r="130">
          <cell r="A130" t="str">
            <v>5235 Сыр полутвердый "Голландский" 45%, брус ВЕС  ОСТАНКИНО</v>
          </cell>
          <cell r="D130">
            <v>27.4</v>
          </cell>
          <cell r="F130">
            <v>27.4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14.5</v>
          </cell>
          <cell r="F131">
            <v>14.5</v>
          </cell>
        </row>
        <row r="132">
          <cell r="A132" t="str">
            <v>5246 ДОКТОРСКАЯ ПРЕМИУМ вар б/о мгс_30с ОСТАНКИНО</v>
          </cell>
          <cell r="D132">
            <v>79.599999999999994</v>
          </cell>
          <cell r="F132">
            <v>79.599999999999994</v>
          </cell>
        </row>
        <row r="133">
          <cell r="A133" t="str">
            <v>5247 РУССКАЯ ПРЕМИУМ вар б/о мгс_30с ОСТАНКИНО</v>
          </cell>
          <cell r="D133">
            <v>75.400000000000006</v>
          </cell>
          <cell r="F133">
            <v>75.400000000000006</v>
          </cell>
        </row>
        <row r="134">
          <cell r="A134" t="str">
            <v>5483 ЭКСТРА Папа может с/к в/у 1/250 8шт.   ОСТАНКИНО</v>
          </cell>
          <cell r="D134">
            <v>806</v>
          </cell>
          <cell r="F134">
            <v>809</v>
          </cell>
        </row>
        <row r="135">
          <cell r="A135" t="str">
            <v>5544 Сервелат Финский в/к в/у_45с НОВАЯ ОСТАНКИНО</v>
          </cell>
          <cell r="D135">
            <v>1063</v>
          </cell>
          <cell r="F135">
            <v>1066.3209999999999</v>
          </cell>
        </row>
        <row r="136">
          <cell r="A136" t="str">
            <v>5679 САЛЯМИ ИТАЛЬЯНСКАЯ с/к в/у 1/150_60с ОСТАНКИНО</v>
          </cell>
          <cell r="D136">
            <v>343</v>
          </cell>
          <cell r="F136">
            <v>345</v>
          </cell>
        </row>
        <row r="137">
          <cell r="A137" t="str">
            <v>5682 САЛЯМИ МЕЛКОЗЕРНЕНАЯ с/к в/у 1/120_60с   ОСТАНКИНО</v>
          </cell>
          <cell r="D137">
            <v>2017</v>
          </cell>
          <cell r="F137">
            <v>2025</v>
          </cell>
        </row>
        <row r="138">
          <cell r="A138" t="str">
            <v>5706 АРОМАТНАЯ Папа может с/к в/у 1/250 8шт.  ОСТАНКИНО</v>
          </cell>
          <cell r="D138">
            <v>708</v>
          </cell>
          <cell r="F138">
            <v>710</v>
          </cell>
        </row>
        <row r="139">
          <cell r="A139" t="str">
            <v>5708 ПОСОЛЬСКАЯ Папа может с/к в/у ОСТАНКИНО</v>
          </cell>
          <cell r="D139">
            <v>43.3</v>
          </cell>
          <cell r="F139">
            <v>43.3</v>
          </cell>
        </row>
        <row r="140">
          <cell r="A140" t="str">
            <v>5851 ЭКСТРА Папа может вар п/о   ОСТАНКИНО</v>
          </cell>
          <cell r="D140">
            <v>225.3</v>
          </cell>
          <cell r="F140">
            <v>225.3</v>
          </cell>
        </row>
        <row r="141">
          <cell r="A141" t="str">
            <v>5931 ОХОТНИЧЬЯ Папа может с/к в/у 1/220 8шт.   ОСТАНКИНО</v>
          </cell>
          <cell r="D141">
            <v>1384</v>
          </cell>
          <cell r="F141">
            <v>1386</v>
          </cell>
        </row>
        <row r="142">
          <cell r="A142" t="str">
            <v>5992 ВРЕМЯ ОКРОШКИ Папа может вар п/о 0.4кг   ОСТАНКИНО</v>
          </cell>
          <cell r="D142">
            <v>1127</v>
          </cell>
          <cell r="F142">
            <v>1127</v>
          </cell>
        </row>
        <row r="143">
          <cell r="A143" t="str">
            <v>6004 РАГУ СВИНОЕ 1кг 8шт.зам_120с ОСТАНКИНО</v>
          </cell>
          <cell r="D143">
            <v>107</v>
          </cell>
          <cell r="F143">
            <v>107</v>
          </cell>
        </row>
        <row r="144">
          <cell r="A144" t="str">
            <v>6220 ГОВЯЖЬЯ Папа может вар п/о  ОСТАНКИНО</v>
          </cell>
          <cell r="D144">
            <v>28.5</v>
          </cell>
          <cell r="F144">
            <v>28.5</v>
          </cell>
        </row>
        <row r="145">
          <cell r="A145" t="str">
            <v>6221 НЕАПОЛИТАНСКИЙ ДУЭТ с/к с/н мгс 1/90  ОСТАНКИНО</v>
          </cell>
          <cell r="D145">
            <v>659</v>
          </cell>
          <cell r="F145">
            <v>664</v>
          </cell>
        </row>
        <row r="146">
          <cell r="A146" t="str">
            <v>6228 МЯСНОЕ АССОРТИ к/з с/н мгс 1/90 10шт.  ОСТАНКИНО</v>
          </cell>
          <cell r="D146">
            <v>461</v>
          </cell>
          <cell r="F146">
            <v>461</v>
          </cell>
        </row>
        <row r="147">
          <cell r="A147" t="str">
            <v>6247 ДОМАШНЯЯ Папа может вар п/о 0,4кг 8шт.  ОСТАНКИНО</v>
          </cell>
          <cell r="D147">
            <v>118</v>
          </cell>
          <cell r="F147">
            <v>118</v>
          </cell>
        </row>
        <row r="148">
          <cell r="A148" t="str">
            <v>6268 ГОВЯЖЬЯ Папа может вар п/о 0,4кг 8 шт.  ОСТАНКИНО</v>
          </cell>
          <cell r="D148">
            <v>794</v>
          </cell>
          <cell r="F148">
            <v>795</v>
          </cell>
        </row>
        <row r="149">
          <cell r="A149" t="str">
            <v>6279 КОРЕЙКА ПО-ОСТ.к/в в/с с/н в/у 1/150_45с  ОСТАНКИНО</v>
          </cell>
          <cell r="D149">
            <v>670</v>
          </cell>
          <cell r="F149">
            <v>673</v>
          </cell>
        </row>
        <row r="150">
          <cell r="A150" t="str">
            <v>6303 МЯСНЫЕ Папа может сос п/о мгс 1.5*3  ОСТАНКИНО</v>
          </cell>
          <cell r="D150">
            <v>503.2</v>
          </cell>
          <cell r="F150">
            <v>504.733</v>
          </cell>
        </row>
        <row r="151">
          <cell r="A151" t="str">
            <v>6324 ДОКТОРСКАЯ ГОСТ вар п/о 0.4кг 8шт.  ОСТАНКИНО</v>
          </cell>
          <cell r="D151">
            <v>73</v>
          </cell>
          <cell r="F151">
            <v>73</v>
          </cell>
        </row>
        <row r="152">
          <cell r="A152" t="str">
            <v>6325 ДОКТОРСКАЯ ПРЕМИУМ вар п/о 0.4кг 8шт.  ОСТАНКИНО</v>
          </cell>
          <cell r="D152">
            <v>1546</v>
          </cell>
          <cell r="F152">
            <v>1547</v>
          </cell>
        </row>
        <row r="153">
          <cell r="A153" t="str">
            <v>6333 МЯСНАЯ Папа может вар п/о 0.4кг 8шт.  ОСТАНКИНО</v>
          </cell>
          <cell r="D153">
            <v>3521</v>
          </cell>
          <cell r="F153">
            <v>3524</v>
          </cell>
        </row>
        <row r="154">
          <cell r="A154" t="str">
            <v>6340 ДОМАШНИЙ РЕЦЕПТ Коровино 0.5кг 8шт.  ОСТАНКИНО</v>
          </cell>
          <cell r="D154">
            <v>315</v>
          </cell>
          <cell r="F154">
            <v>315</v>
          </cell>
        </row>
        <row r="155">
          <cell r="A155" t="str">
            <v>6353 ЭКСТРА Папа может вар п/о 0.4кг 8шт.  ОСТАНКИНО</v>
          </cell>
          <cell r="D155">
            <v>1424</v>
          </cell>
          <cell r="F155">
            <v>1434</v>
          </cell>
        </row>
        <row r="156">
          <cell r="A156" t="str">
            <v>6392 ФИЛЕЙНАЯ Папа может вар п/о 0.4кг. ОСТАНКИНО</v>
          </cell>
          <cell r="D156">
            <v>3413</v>
          </cell>
          <cell r="F156">
            <v>3436</v>
          </cell>
        </row>
        <row r="157">
          <cell r="A157" t="str">
            <v>6426 КЛАССИЧЕСКАЯ ПМ вар п/о 0.3кг 8шт.  ОСТАНКИНО</v>
          </cell>
          <cell r="D157">
            <v>1</v>
          </cell>
          <cell r="F157">
            <v>1</v>
          </cell>
        </row>
        <row r="158">
          <cell r="A158" t="str">
            <v>6448 СВИНИНА МАДЕРА с/к с/н в/у 1/100 10шт.   ОСТАНКИНО</v>
          </cell>
          <cell r="D158">
            <v>103</v>
          </cell>
          <cell r="F158">
            <v>103</v>
          </cell>
        </row>
        <row r="159">
          <cell r="A159" t="str">
            <v>6453 ЭКСТРА Папа может с/к с/н в/у 1/100 14шт.   ОСТАНКИНО</v>
          </cell>
          <cell r="D159">
            <v>2197</v>
          </cell>
          <cell r="F159">
            <v>2202</v>
          </cell>
        </row>
        <row r="160">
          <cell r="A160" t="str">
            <v>6454 АРОМАТНАЯ с/к с/н в/у 1/100 10шт.  ОСТАНКИНО</v>
          </cell>
          <cell r="D160">
            <v>1577</v>
          </cell>
          <cell r="F160">
            <v>1584</v>
          </cell>
        </row>
        <row r="161">
          <cell r="A161" t="str">
            <v>6459 СЕРВЕЛАТ ШВЕЙЦАРСК. в/к с/н в/у 1/100*10  ОСТАНКИНО</v>
          </cell>
          <cell r="D161">
            <v>1201</v>
          </cell>
          <cell r="F161">
            <v>1202</v>
          </cell>
        </row>
        <row r="162">
          <cell r="A162" t="str">
            <v>6470 ВЕТЧ.МРАМОРНАЯ в/у_45с  ОСТАНКИНО</v>
          </cell>
          <cell r="D162">
            <v>58.6</v>
          </cell>
          <cell r="F162">
            <v>58.6</v>
          </cell>
        </row>
        <row r="163">
          <cell r="A163" t="str">
            <v>6495 ВЕТЧ.МРАМОРНАЯ в/у срез 0.3кг 6шт_45с  ОСТАНКИНО</v>
          </cell>
          <cell r="D163">
            <v>310</v>
          </cell>
          <cell r="F163">
            <v>311</v>
          </cell>
        </row>
        <row r="164">
          <cell r="A164" t="str">
            <v>6527 ШПИКАЧКИ СОЧНЫЕ ПМ сар б/о мгс 1*3 45с ОСТАНКИНО</v>
          </cell>
          <cell r="D164">
            <v>368.6</v>
          </cell>
          <cell r="F164">
            <v>368.6</v>
          </cell>
        </row>
        <row r="165">
          <cell r="A165" t="str">
            <v>6528 ШПИКАЧКИ СОЧНЫЕ ПМ сар б/о мгс 0.4кг 45с  ОСТАНКИНО</v>
          </cell>
          <cell r="D165">
            <v>97</v>
          </cell>
          <cell r="F165">
            <v>97</v>
          </cell>
        </row>
        <row r="166">
          <cell r="A166" t="str">
            <v>6586 МРАМОРНАЯ И БАЛЫКОВАЯ в/к с/н мгс 1/90 ОСТАНКИНО</v>
          </cell>
          <cell r="D166">
            <v>132</v>
          </cell>
          <cell r="F166">
            <v>132</v>
          </cell>
        </row>
        <row r="167">
          <cell r="A167" t="str">
            <v>6609 С ГОВЯДИНОЙ ПМ сар б/о мгс 0.4кг_45с ОСТАНКИНО</v>
          </cell>
          <cell r="D167">
            <v>78</v>
          </cell>
          <cell r="F167">
            <v>79</v>
          </cell>
        </row>
        <row r="168">
          <cell r="A168" t="str">
            <v>6616 МОЛОЧНЫЕ КЛАССИЧЕСКИЕ сос п/о в/у 0.3кг  ОСТАНКИНО</v>
          </cell>
          <cell r="D168">
            <v>2461</v>
          </cell>
          <cell r="F168">
            <v>2462</v>
          </cell>
        </row>
        <row r="169">
          <cell r="A169" t="str">
            <v>6684 СЕРВЕЛАТ КАРЕЛЬСКИЙ ПМ в/к в/у 0.28кг  ОСТАНКИНО</v>
          </cell>
          <cell r="D169">
            <v>1</v>
          </cell>
          <cell r="F169">
            <v>1</v>
          </cell>
        </row>
        <row r="170">
          <cell r="A170" t="str">
            <v>6697 СЕРВЕЛАТ ФИНСКИЙ ПМ в/к в/у 0,35кг 8шт.  ОСТАНКИНО</v>
          </cell>
          <cell r="D170">
            <v>4630</v>
          </cell>
          <cell r="F170">
            <v>4646</v>
          </cell>
        </row>
        <row r="171">
          <cell r="A171" t="str">
            <v>6713 СОЧНЫЙ ГРИЛЬ ПМ сос п/о мгс 0.41кг 8шт.  ОСТАНКИНО</v>
          </cell>
          <cell r="D171">
            <v>1616</v>
          </cell>
          <cell r="F171">
            <v>1618</v>
          </cell>
        </row>
        <row r="172">
          <cell r="A172" t="str">
            <v>6724 МОЛОЧНЫЕ ПМ сос п/о мгс 0.41кг 10шт.  ОСТАНКИНО</v>
          </cell>
          <cell r="D172">
            <v>706</v>
          </cell>
          <cell r="F172">
            <v>710</v>
          </cell>
        </row>
        <row r="173">
          <cell r="A173" t="str">
            <v>6765 РУБЛЕНЫЕ сос ц/о мгс 0.36кг 6шт.  ОСТАНКИНО</v>
          </cell>
          <cell r="D173">
            <v>456</v>
          </cell>
          <cell r="F173">
            <v>462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143</v>
          </cell>
          <cell r="F175">
            <v>143</v>
          </cell>
        </row>
        <row r="176">
          <cell r="A176" t="str">
            <v>6787 СЕРВЕЛАТ КРЕМЛЕВСКИЙ в/к в/у 0,33кг 8шт.  ОСТАНКИНО</v>
          </cell>
          <cell r="D176">
            <v>215</v>
          </cell>
          <cell r="F176">
            <v>216</v>
          </cell>
        </row>
        <row r="177">
          <cell r="A177" t="str">
            <v>6793 БАЛЫКОВАЯ в/к в/у 0,33кг 8шт.  ОСТАНКИНО</v>
          </cell>
          <cell r="D177">
            <v>369</v>
          </cell>
          <cell r="F177">
            <v>371</v>
          </cell>
        </row>
        <row r="178">
          <cell r="A178" t="str">
            <v>6829 МОЛОЧНЫЕ КЛАССИЧЕСКИЕ сос п/о мгс 2*4_С  ОСТАНКИНО</v>
          </cell>
          <cell r="D178">
            <v>977.1</v>
          </cell>
          <cell r="F178">
            <v>981.15499999999997</v>
          </cell>
        </row>
        <row r="179">
          <cell r="A179" t="str">
            <v>6837 ФИЛЕЙНЫЕ Папа Может сос ц/о мгс 0.4кг  ОСТАНКИНО</v>
          </cell>
          <cell r="D179">
            <v>1130</v>
          </cell>
          <cell r="F179">
            <v>1139</v>
          </cell>
        </row>
        <row r="180">
          <cell r="A180" t="str">
            <v>6842 ДЫМОВИЦА ИЗ ОКОРОКА к/в мл/к в/у 0,3кг  ОСТАНКИНО</v>
          </cell>
          <cell r="D180">
            <v>292</v>
          </cell>
          <cell r="F180">
            <v>294</v>
          </cell>
        </row>
        <row r="181">
          <cell r="A181" t="str">
            <v>6861 ДОМАШНИЙ РЕЦЕПТ Коровино вар п/о  ОСТАНКИНО</v>
          </cell>
          <cell r="D181">
            <v>888.27200000000005</v>
          </cell>
          <cell r="F181">
            <v>888.27200000000005</v>
          </cell>
        </row>
        <row r="182">
          <cell r="A182" t="str">
            <v>6866 ВЕТЧ.НЕЖНАЯ Коровино п/о_Маяк  ОСТАНКИНО</v>
          </cell>
          <cell r="D182">
            <v>254.2</v>
          </cell>
          <cell r="F182">
            <v>254.2</v>
          </cell>
        </row>
        <row r="183">
          <cell r="A183" t="str">
            <v>7001 КЛАССИЧЕСКИЕ Папа может сар б/о мгс 1*3  ОСТАНКИНО</v>
          </cell>
          <cell r="D183">
            <v>178.6</v>
          </cell>
          <cell r="F183">
            <v>178.6</v>
          </cell>
        </row>
        <row r="184">
          <cell r="A184" t="str">
            <v>7040 С ИНДЕЙКОЙ ПМ сос ц/о в/у 1/270 8шт.  ОСТАНКИНО</v>
          </cell>
          <cell r="D184">
            <v>267</v>
          </cell>
          <cell r="F184">
            <v>269</v>
          </cell>
        </row>
        <row r="185">
          <cell r="A185" t="str">
            <v>7059 ШПИКАЧКИ СОЧНЫЕ С БЕК. п/о мгс 0.3кг_60с  ОСТАНКИНО</v>
          </cell>
          <cell r="D185">
            <v>494</v>
          </cell>
          <cell r="F185">
            <v>494</v>
          </cell>
        </row>
        <row r="186">
          <cell r="A186" t="str">
            <v>7066 СОЧНЫЕ ПМ сос п/о мгс 0.41кг 10шт_50с  ОСТАНКИНО</v>
          </cell>
          <cell r="D186">
            <v>8531</v>
          </cell>
          <cell r="F186">
            <v>8550</v>
          </cell>
        </row>
        <row r="187">
          <cell r="A187" t="str">
            <v>7070 СОЧНЫЕ ПМ сос п/о мгс 1.5*4_А_50с  ОСТАНКИНО</v>
          </cell>
          <cell r="D187">
            <v>3435</v>
          </cell>
          <cell r="F187">
            <v>3439.7040000000002</v>
          </cell>
        </row>
        <row r="188">
          <cell r="A188" t="str">
            <v>7073 МОЛОЧ.ПРЕМИУМ ПМ сос п/о в/у 1/350_50с  ОСТАНКИНО</v>
          </cell>
          <cell r="D188">
            <v>1912</v>
          </cell>
          <cell r="F188">
            <v>1912</v>
          </cell>
        </row>
        <row r="189">
          <cell r="A189" t="str">
            <v>7074 МОЛОЧ.ПРЕМИУМ ПМ сос п/о мгс 0.6кг_50с  ОСТАНКИНО</v>
          </cell>
          <cell r="D189">
            <v>35</v>
          </cell>
          <cell r="F189">
            <v>35</v>
          </cell>
        </row>
        <row r="190">
          <cell r="A190" t="str">
            <v>7075 МОЛОЧ.ПРЕМИУМ ПМ сос п/о мгс 1.5*4_О_50с  ОСТАНКИНО</v>
          </cell>
          <cell r="D190">
            <v>86.72</v>
          </cell>
          <cell r="F190">
            <v>88.275999999999996</v>
          </cell>
        </row>
        <row r="191">
          <cell r="A191" t="str">
            <v>7077 МЯСНЫЕ С ГОВЯД.ПМ сос п/о мгс 0.4кг_50с  ОСТАНКИНО</v>
          </cell>
          <cell r="D191">
            <v>2139</v>
          </cell>
          <cell r="F191">
            <v>2156</v>
          </cell>
        </row>
        <row r="192">
          <cell r="A192" t="str">
            <v>7080 СЛИВОЧНЫЕ ПМ сос п/о мгс 0.41кг 10шт. 50с  ОСТАНКИНО</v>
          </cell>
          <cell r="D192">
            <v>3252</v>
          </cell>
          <cell r="F192">
            <v>3260</v>
          </cell>
        </row>
        <row r="193">
          <cell r="A193" t="str">
            <v>7082 СЛИВОЧНЫЕ ПМ сос п/о мгс 1.5*4_50с  ОСТАНКИНО</v>
          </cell>
          <cell r="D193">
            <v>181.1</v>
          </cell>
          <cell r="F193">
            <v>184.172</v>
          </cell>
        </row>
        <row r="194">
          <cell r="A194" t="str">
            <v>7087 ШПИК С ЧЕСНОК.И ПЕРЦЕМ к/в в/у 0.3кг_50с  ОСТАНКИНО</v>
          </cell>
          <cell r="D194">
            <v>351</v>
          </cell>
          <cell r="F194">
            <v>353</v>
          </cell>
        </row>
        <row r="195">
          <cell r="A195" t="str">
            <v>7090 СВИНИНА ПО-ДОМ. к/в мл/к в/у 0.3кг_50с  ОСТАНКИНО</v>
          </cell>
          <cell r="D195">
            <v>630</v>
          </cell>
          <cell r="F195">
            <v>632</v>
          </cell>
        </row>
        <row r="196">
          <cell r="A196" t="str">
            <v>7092 БЕКОН Папа может с/к с/н в/у 1/140_50с  ОСТАНКИНО</v>
          </cell>
          <cell r="D196">
            <v>997</v>
          </cell>
          <cell r="F196">
            <v>999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18</v>
          </cell>
          <cell r="F198">
            <v>18</v>
          </cell>
        </row>
        <row r="199">
          <cell r="A199" t="str">
            <v>7147 САЛЬЧИЧОН Останкино с/к в/у 1/220 8шт.  ОСТАНКИНО</v>
          </cell>
          <cell r="D199">
            <v>30</v>
          </cell>
          <cell r="F199">
            <v>30</v>
          </cell>
        </row>
        <row r="200">
          <cell r="A200" t="str">
            <v>7149 БАЛЫКОВАЯ Коровино п/к в/у 0.84кг_50с  ОСТАНКИНО</v>
          </cell>
          <cell r="D200">
            <v>47</v>
          </cell>
          <cell r="F200">
            <v>47</v>
          </cell>
        </row>
        <row r="201">
          <cell r="A201" t="str">
            <v>7154 СЕРВЕЛАТ ЗЕРНИСТЫЙ ПМ в/к в/у 0.35кг_50с  ОСТАНКИНО</v>
          </cell>
          <cell r="D201">
            <v>2812</v>
          </cell>
          <cell r="F201">
            <v>2819</v>
          </cell>
        </row>
        <row r="202">
          <cell r="A202" t="str">
            <v>7157 СЕРВЕЛАТ ЗЕРНИСНЫЙ ПМ в/к в/у_50с  ОСТАНКИНО</v>
          </cell>
          <cell r="D202">
            <v>91.2</v>
          </cell>
          <cell r="F202">
            <v>91.915999999999997</v>
          </cell>
        </row>
        <row r="203">
          <cell r="A203" t="str">
            <v>7166 СЕРВЕЛТ ОХОТНИЧИЙ ПМ в/к в/у_50с  ОСТАНКИНО</v>
          </cell>
          <cell r="D203">
            <v>446.2</v>
          </cell>
          <cell r="F203">
            <v>449.714</v>
          </cell>
        </row>
        <row r="204">
          <cell r="A204" t="str">
            <v>7169 СЕРВЕЛАТ ОХОТНИЧИЙ ПМ в/к в/у 0.35кг_50с  ОСТАНКИНО</v>
          </cell>
          <cell r="D204">
            <v>3666</v>
          </cell>
          <cell r="F204">
            <v>3673</v>
          </cell>
        </row>
        <row r="205">
          <cell r="A205" t="str">
            <v>7187 ГРУДИНКА ПРЕМИУМ к/в мл/к в/у 0,3кг_50с ОСТАНКИНО</v>
          </cell>
          <cell r="D205">
            <v>1124</v>
          </cell>
          <cell r="F205">
            <v>1146</v>
          </cell>
        </row>
        <row r="206">
          <cell r="A206" t="str">
            <v>7227 САЛЯМИ ФИНСКАЯ Папа может с/к в/у 1/180  ОСТАНКИНО</v>
          </cell>
          <cell r="D206">
            <v>19</v>
          </cell>
          <cell r="F206">
            <v>19</v>
          </cell>
        </row>
        <row r="207">
          <cell r="A207" t="str">
            <v>7231 КЛАССИЧЕСКАЯ ПМ вар п/о 0,3кг 8шт_209к ОСТАНКИНО</v>
          </cell>
          <cell r="D207">
            <v>1552</v>
          </cell>
          <cell r="F207">
            <v>1553</v>
          </cell>
        </row>
        <row r="208">
          <cell r="A208" t="str">
            <v>7232 БОЯNСКАЯ ПМ п/к в/у 0,28кг 8шт_209к ОСТАНКИНО</v>
          </cell>
          <cell r="D208">
            <v>1488</v>
          </cell>
          <cell r="F208">
            <v>1505</v>
          </cell>
        </row>
        <row r="209">
          <cell r="A209" t="str">
            <v>7235 ВЕТЧ.КЛАССИЧЕСКАЯ ПМ п/о 0,35кг 8шт_209к ОСТАНКИНО</v>
          </cell>
          <cell r="D209">
            <v>48</v>
          </cell>
          <cell r="F209">
            <v>53</v>
          </cell>
        </row>
        <row r="210">
          <cell r="A210" t="str">
            <v>7236 СЕРВЕЛАТ КАРЕЛЬСКИЙ в/к в/у 0,28кг_209к ОСТАНКИНО</v>
          </cell>
          <cell r="D210">
            <v>3790</v>
          </cell>
          <cell r="F210">
            <v>3797</v>
          </cell>
        </row>
        <row r="211">
          <cell r="A211" t="str">
            <v>7241 САЛЯМИ Папа может п/к в/у 0,28кг_209к ОСТАНКИНО</v>
          </cell>
          <cell r="D211">
            <v>1052</v>
          </cell>
          <cell r="F211">
            <v>1054</v>
          </cell>
        </row>
        <row r="212">
          <cell r="A212" t="str">
            <v>7245 ВЕТЧ.ФИЛЕЙНАЯ ПМ п/о 0,4кг 8шт ОСТАНКИНО</v>
          </cell>
          <cell r="D212">
            <v>73</v>
          </cell>
          <cell r="F212">
            <v>76</v>
          </cell>
        </row>
        <row r="213">
          <cell r="A213" t="str">
            <v>7252 СЕРВЕЛАТ ФИНСКИЙ ПМ в/к с/н мгс 1/100*12  ОСТАНКИНО</v>
          </cell>
          <cell r="D213">
            <v>2</v>
          </cell>
          <cell r="F213">
            <v>2</v>
          </cell>
        </row>
        <row r="214">
          <cell r="A214" t="str">
            <v>7271 МЯСНЫЕ С ГОВЯДИНОЙ ПМ сос п/о мгс 1.5*4 ВЕС  ОСТАНКИНО</v>
          </cell>
          <cell r="D214">
            <v>114.7</v>
          </cell>
          <cell r="F214">
            <v>114.7</v>
          </cell>
        </row>
        <row r="215">
          <cell r="A215" t="str">
            <v>7284 ДЛЯ ДЕТЕЙ сос п/о мгс 0,33кг 6шт  ОСТАНКИНО</v>
          </cell>
          <cell r="D215">
            <v>172</v>
          </cell>
          <cell r="F215">
            <v>173</v>
          </cell>
        </row>
        <row r="216">
          <cell r="A216" t="str">
            <v>7332 БОЯРСКАЯ ПМ п/к в/у 0.28кг_СНГ  ОСТАНКИНО</v>
          </cell>
          <cell r="D216">
            <v>94</v>
          </cell>
          <cell r="F216">
            <v>95</v>
          </cell>
        </row>
        <row r="217">
          <cell r="A217" t="str">
            <v>7333 СЕРВЕЛАТ ОХОТНИЧИЙ ПМ в/к в/у 0.28кг_СНГ  ОСТАНКИНО</v>
          </cell>
          <cell r="D217">
            <v>102</v>
          </cell>
          <cell r="F217">
            <v>102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247</v>
          </cell>
          <cell r="F218">
            <v>247</v>
          </cell>
        </row>
        <row r="219">
          <cell r="A219" t="str">
            <v>8391 Сыр творожный с зеленью 60% Папа может 140 гр.  ОСТАНКИНО</v>
          </cell>
          <cell r="D219">
            <v>153</v>
          </cell>
          <cell r="F219">
            <v>153</v>
          </cell>
        </row>
        <row r="220">
          <cell r="A220" t="str">
            <v>8398 Сыр ПАПА МОЖЕТ "Тильзитер" 45% 180 г  ОСТАНКИНО</v>
          </cell>
          <cell r="D220">
            <v>310</v>
          </cell>
          <cell r="F220">
            <v>310</v>
          </cell>
        </row>
        <row r="221">
          <cell r="A221" t="str">
            <v>8411 Сыр ПАПА МОЖЕТ "Гауда Голд" 45% 180 г  ОСТАНКИНО</v>
          </cell>
          <cell r="D221">
            <v>380</v>
          </cell>
          <cell r="F221">
            <v>380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918</v>
          </cell>
          <cell r="F222">
            <v>928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31</v>
          </cell>
          <cell r="F223">
            <v>31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30</v>
          </cell>
          <cell r="F224">
            <v>30</v>
          </cell>
        </row>
        <row r="225">
          <cell r="A225" t="str">
            <v>8452 Сыр колбасный копченый Папа Может 400 гр  ОСТАНКИНО</v>
          </cell>
          <cell r="D225">
            <v>13</v>
          </cell>
          <cell r="F225">
            <v>13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872</v>
          </cell>
          <cell r="F226">
            <v>892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21</v>
          </cell>
          <cell r="F227">
            <v>21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21</v>
          </cell>
          <cell r="F228">
            <v>21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101</v>
          </cell>
          <cell r="F229">
            <v>101</v>
          </cell>
        </row>
        <row r="230">
          <cell r="A230" t="str">
            <v>8831 Сыр ПАПА МОЖЕТ "Министерский" 180гр, 45 %  ОСТАНКИНО</v>
          </cell>
          <cell r="D230">
            <v>75</v>
          </cell>
          <cell r="F230">
            <v>75</v>
          </cell>
        </row>
        <row r="231">
          <cell r="A231" t="str">
            <v>8855 Сыр ПАПА МОЖЕТ "Папин завтрак" 180гр, 45 %  ОСТАНКИНО</v>
          </cell>
          <cell r="D231">
            <v>69</v>
          </cell>
          <cell r="F231">
            <v>69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150</v>
          </cell>
          <cell r="F232">
            <v>150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216</v>
          </cell>
          <cell r="F233">
            <v>216</v>
          </cell>
        </row>
        <row r="234">
          <cell r="A234" t="str">
            <v>Балыковая с/к 200 гр. срез "Эликатессе" термоформ.пак.  СПК</v>
          </cell>
          <cell r="D234">
            <v>185</v>
          </cell>
          <cell r="F234">
            <v>185</v>
          </cell>
        </row>
        <row r="235">
          <cell r="A235" t="str">
            <v>БОНУС МОЛОЧНЫЕ КЛАССИЧЕСКИЕ сос п/о в/у 0.3кг (6084)  ОСТАНКИНО</v>
          </cell>
          <cell r="D235">
            <v>51</v>
          </cell>
          <cell r="F235">
            <v>51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16</v>
          </cell>
          <cell r="F236">
            <v>16</v>
          </cell>
        </row>
        <row r="237">
          <cell r="A237" t="str">
            <v>БОНУС СОЧНЫЕ Папа может сос п/о мгс 1.5*4 (6954)  ОСТАНКИНО</v>
          </cell>
          <cell r="D237">
            <v>302</v>
          </cell>
          <cell r="F237">
            <v>303.56099999999998</v>
          </cell>
        </row>
        <row r="238">
          <cell r="A238" t="str">
            <v>БОНУС СОЧНЫЕ сос п/о мгс 0.41кг_UZ (6087)  ОСТАНКИНО</v>
          </cell>
          <cell r="D238">
            <v>158</v>
          </cell>
          <cell r="F238">
            <v>159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431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1559</v>
          </cell>
        </row>
        <row r="241">
          <cell r="A241" t="str">
            <v>Бутербродная вареная 0,47 кг шт.  СПК</v>
          </cell>
          <cell r="D241">
            <v>102</v>
          </cell>
          <cell r="F241">
            <v>102</v>
          </cell>
        </row>
        <row r="242">
          <cell r="A242" t="str">
            <v>Вацлавская п/к (черева) 390 гр.шт. термоус.пак  СПК</v>
          </cell>
          <cell r="D242">
            <v>131</v>
          </cell>
          <cell r="F242">
            <v>131</v>
          </cell>
        </row>
        <row r="243">
          <cell r="A243" t="str">
            <v>Ветчина Альтаирская Столовая (для ХОРЕКА)  СПК</v>
          </cell>
          <cell r="D243">
            <v>1.1839999999999999</v>
          </cell>
          <cell r="F243">
            <v>1.1839999999999999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1</v>
          </cell>
          <cell r="F244">
            <v>273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2</v>
          </cell>
          <cell r="F245">
            <v>433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1</v>
          </cell>
          <cell r="F246">
            <v>2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732</v>
          </cell>
          <cell r="F247">
            <v>2230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1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613</v>
          </cell>
          <cell r="F249">
            <v>2231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1</v>
          </cell>
          <cell r="F250">
            <v>323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18</v>
          </cell>
          <cell r="F251">
            <v>18</v>
          </cell>
        </row>
        <row r="252">
          <cell r="A252" t="str">
            <v>Гуцульская с/к "КолбасГрад" 160 гр.шт. термоус. пак  СПК</v>
          </cell>
          <cell r="D252">
            <v>112</v>
          </cell>
          <cell r="F252">
            <v>112</v>
          </cell>
        </row>
        <row r="253">
          <cell r="A253" t="str">
            <v>Дельгаро с/в "Эликатессе" 140 гр.шт.  СПК</v>
          </cell>
          <cell r="D253">
            <v>78</v>
          </cell>
          <cell r="F253">
            <v>80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187</v>
          </cell>
          <cell r="F254">
            <v>187</v>
          </cell>
        </row>
        <row r="255">
          <cell r="A255" t="str">
            <v>Докторская вареная в/с 0,47 кг шт.  СПК</v>
          </cell>
          <cell r="D255">
            <v>83</v>
          </cell>
          <cell r="F255">
            <v>83</v>
          </cell>
        </row>
        <row r="256">
          <cell r="A256" t="str">
            <v>Докторская вареная термоус.пак. "Высокий вкус"  СПК</v>
          </cell>
          <cell r="D256">
            <v>31.817</v>
          </cell>
          <cell r="F256">
            <v>31.817</v>
          </cell>
        </row>
        <row r="257">
          <cell r="A257" t="str">
            <v>Европоддон (невозвратный)</v>
          </cell>
          <cell r="F257">
            <v>171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18</v>
          </cell>
        </row>
        <row r="259">
          <cell r="A259" t="str">
            <v>ЖАР-ладушки с мясом 0,2кг ТМ Стародворье  ПОКОМ</v>
          </cell>
          <cell r="D259">
            <v>2</v>
          </cell>
          <cell r="F259">
            <v>309</v>
          </cell>
        </row>
        <row r="260">
          <cell r="A260" t="str">
            <v>ЖАР-ладушки с яблоком и грушей ТМ Стародворье 0,2 кг. ПОКОМ</v>
          </cell>
          <cell r="F260">
            <v>18</v>
          </cell>
        </row>
        <row r="261">
          <cell r="A261" t="str">
            <v>Жареные вареники с картофелем и беконом Добросельские 0,2 кг. ТМ Стародворье  ПОКОМ</v>
          </cell>
          <cell r="F261">
            <v>382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1968</v>
          </cell>
          <cell r="F262">
            <v>1968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1812</v>
          </cell>
          <cell r="F263">
            <v>1812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257.2</v>
          </cell>
          <cell r="F264">
            <v>257.2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93.5</v>
          </cell>
          <cell r="F265">
            <v>93.5</v>
          </cell>
        </row>
        <row r="266">
          <cell r="A266" t="str">
            <v>Карбонад Юбилейный термоус.пак.  СПК</v>
          </cell>
          <cell r="D266">
            <v>30.2</v>
          </cell>
          <cell r="F266">
            <v>31.617000000000001</v>
          </cell>
        </row>
        <row r="267">
          <cell r="A267" t="str">
            <v>Классическая вареная 400 гр.шт.  СПК</v>
          </cell>
          <cell r="D267">
            <v>11</v>
          </cell>
          <cell r="F267">
            <v>11</v>
          </cell>
        </row>
        <row r="268">
          <cell r="A268" t="str">
            <v>Классическая с/к 80 гр.шт.нар. (лоток с ср.защ.атм.)  СПК</v>
          </cell>
          <cell r="D268">
            <v>203</v>
          </cell>
          <cell r="F268">
            <v>203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23</v>
          </cell>
          <cell r="F269">
            <v>23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724</v>
          </cell>
          <cell r="F270">
            <v>726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560</v>
          </cell>
          <cell r="F271">
            <v>562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172</v>
          </cell>
          <cell r="F272">
            <v>179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7</v>
          </cell>
          <cell r="F273">
            <v>709</v>
          </cell>
        </row>
        <row r="274">
          <cell r="A274" t="str">
            <v>Круггетсы сочные ТМ Горячая штучка ТС Круггетсы 0,25 кг зам  ПОКОМ</v>
          </cell>
          <cell r="F274">
            <v>2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365</v>
          </cell>
          <cell r="F275">
            <v>1110</v>
          </cell>
        </row>
        <row r="276">
          <cell r="A276" t="str">
            <v>Ла Фаворте с/в "Эликатессе" 140 гр.шт.  СПК</v>
          </cell>
          <cell r="D276">
            <v>120</v>
          </cell>
          <cell r="F276">
            <v>120</v>
          </cell>
        </row>
        <row r="277">
          <cell r="A277" t="str">
            <v>Ливерная Печеночная 250 гр.шт.  СПК</v>
          </cell>
          <cell r="D277">
            <v>199</v>
          </cell>
          <cell r="F277">
            <v>199</v>
          </cell>
        </row>
        <row r="278">
          <cell r="A278" t="str">
            <v>Любительская вареная термоус.пак. "Высокий вкус"  СПК</v>
          </cell>
          <cell r="D278">
            <v>128.4</v>
          </cell>
          <cell r="F278">
            <v>128.4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193.02</v>
          </cell>
        </row>
        <row r="280">
          <cell r="A280" t="str">
            <v>Мини-чебуречки с мясом ВЕС 5,5кг ТМ Зареченские  ПОКОМ</v>
          </cell>
          <cell r="F280">
            <v>87.5</v>
          </cell>
        </row>
        <row r="281">
          <cell r="A281" t="str">
            <v>Мини-шарики с курочкой и сыром ТМ Зареченские ВЕС  ПОКОМ</v>
          </cell>
          <cell r="F281">
            <v>189.7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841</v>
          </cell>
          <cell r="F282">
            <v>3679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429</v>
          </cell>
          <cell r="F283">
            <v>1881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723</v>
          </cell>
          <cell r="F284">
            <v>2748</v>
          </cell>
        </row>
        <row r="285">
          <cell r="A285" t="str">
            <v>Наггетсы с куриным филе и сыром ТМ Вязанка 0,25 кг ПОКОМ</v>
          </cell>
          <cell r="D285">
            <v>601</v>
          </cell>
          <cell r="F285">
            <v>2261</v>
          </cell>
        </row>
        <row r="286">
          <cell r="A286" t="str">
            <v>Наггетсы Хрустящие ТМ Зареченские. ВЕС ПОКОМ</v>
          </cell>
          <cell r="F286">
            <v>1550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264</v>
          </cell>
        </row>
        <row r="288">
          <cell r="A288" t="str">
            <v>Оригинальная с перцем с/к  СПК</v>
          </cell>
          <cell r="D288">
            <v>150.30000000000001</v>
          </cell>
          <cell r="F288">
            <v>151.09899999999999</v>
          </cell>
        </row>
        <row r="289">
          <cell r="A289" t="str">
            <v>Паштет печеночный 140 гр.шт.  СПК</v>
          </cell>
          <cell r="D289">
            <v>81</v>
          </cell>
          <cell r="F289">
            <v>81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1</v>
          </cell>
          <cell r="F290">
            <v>374</v>
          </cell>
        </row>
        <row r="291">
          <cell r="A291" t="str">
            <v>Пельмени Grandmeni с говядиной и свининой 0,7кг ТМ Горячая штучка  ПОКОМ</v>
          </cell>
          <cell r="F291">
            <v>279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D292">
            <v>1</v>
          </cell>
          <cell r="F292">
            <v>917</v>
          </cell>
        </row>
        <row r="293">
          <cell r="A293" t="str">
            <v>Пельмени Бигбули с мясом ТМ Горячая штучка. флоу-пак сфера 0,4 кг. ПОКОМ</v>
          </cell>
          <cell r="D293">
            <v>1</v>
          </cell>
          <cell r="F293">
            <v>204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841</v>
          </cell>
          <cell r="F294">
            <v>1906</v>
          </cell>
        </row>
        <row r="295">
          <cell r="A295" t="str">
            <v>Пельмени Бигбули со сливочным маслом ТМ Горячая штучка, флоу-пак сфера 0,4. ПОКОМ</v>
          </cell>
          <cell r="F295">
            <v>1</v>
          </cell>
        </row>
        <row r="296">
          <cell r="A296" t="str">
            <v>Пельмени Бигбули со сливочным маслом ТМ Горячая штучка, флоу-пак сфера 0,7. ПОКОМ</v>
          </cell>
          <cell r="F296">
            <v>1642</v>
          </cell>
        </row>
        <row r="297">
          <cell r="A297" t="str">
            <v>Пельмени Бульмени мини с мясом и оливковым маслом 0,7 кг ТМ Горячая штучка  ПОКОМ</v>
          </cell>
          <cell r="D297">
            <v>6</v>
          </cell>
          <cell r="F297">
            <v>682</v>
          </cell>
        </row>
        <row r="298">
          <cell r="A298" t="str">
            <v>Пельмени Бульмени Нейробуст с мясом ТМ Горячая штучка ТС Бульмени ГШ сфера флоу-пак 0,6 кг.  ПОКОМ</v>
          </cell>
          <cell r="F298">
            <v>168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1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F301">
            <v>2755</v>
          </cell>
        </row>
        <row r="302">
          <cell r="A302" t="str">
            <v>Пельмени Бульмени с говядиной и свининой СЕВЕРНАЯ КОЛЛЕКЦИЯ 0,7кг ТМ Горячая штучка сфера  ПОКОМ</v>
          </cell>
          <cell r="F302">
            <v>393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8</v>
          </cell>
          <cell r="F303">
            <v>1026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1207</v>
          </cell>
          <cell r="F304">
            <v>3167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3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9</v>
          </cell>
          <cell r="F306">
            <v>1205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2608</v>
          </cell>
          <cell r="F307">
            <v>5623</v>
          </cell>
        </row>
        <row r="308">
          <cell r="A308" t="str">
            <v>Пельмени Бульмени хрустящие с мясом 0,22 кг ТМ Горячая штучка  ПОКОМ</v>
          </cell>
          <cell r="F308">
            <v>185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D309">
            <v>1</v>
          </cell>
          <cell r="F309">
            <v>355</v>
          </cell>
        </row>
        <row r="310">
          <cell r="A310" t="str">
            <v>Пельмени Зареченские сфера 5 кг.  ПОКОМ</v>
          </cell>
          <cell r="F310">
            <v>15</v>
          </cell>
        </row>
        <row r="311">
          <cell r="A311" t="str">
            <v>Пельмени Медвежьи ушки с фермерскими сливками 0,7кг  ПОКОМ</v>
          </cell>
          <cell r="D311">
            <v>4</v>
          </cell>
          <cell r="F311">
            <v>160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8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4</v>
          </cell>
          <cell r="F313">
            <v>658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5</v>
          </cell>
          <cell r="F315">
            <v>444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250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714</v>
          </cell>
        </row>
        <row r="318">
          <cell r="A318" t="str">
            <v>Пельмени Сочные сфера 0,8 кг ТМ Стародворье  ПОКОМ</v>
          </cell>
          <cell r="F318">
            <v>97</v>
          </cell>
        </row>
        <row r="319">
          <cell r="A319" t="str">
            <v>Пирожки с мясом 3,7кг ВЕС ТМ Зареченские  ПОКОМ</v>
          </cell>
          <cell r="F319">
            <v>85.1</v>
          </cell>
        </row>
        <row r="320">
          <cell r="A320" t="str">
            <v>Ричеза с/к 230 гр.шт.  СПК</v>
          </cell>
          <cell r="D320">
            <v>98</v>
          </cell>
          <cell r="F320">
            <v>98</v>
          </cell>
        </row>
        <row r="321">
          <cell r="A321" t="str">
            <v>Сальчетти с/к 230 гр.шт.  СПК</v>
          </cell>
          <cell r="D321">
            <v>174</v>
          </cell>
          <cell r="F321">
            <v>174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169</v>
          </cell>
          <cell r="F322">
            <v>169</v>
          </cell>
        </row>
        <row r="323">
          <cell r="A323" t="str">
            <v>Салями с/к 100 гр.шт.нар. (лоток с ср.защ.атм.)  СПК</v>
          </cell>
          <cell r="D323">
            <v>179</v>
          </cell>
          <cell r="F323">
            <v>179</v>
          </cell>
        </row>
        <row r="324">
          <cell r="A324" t="str">
            <v>Салями Трюфель с/в "Эликатессе" 0,16 кг.шт.  СПК</v>
          </cell>
          <cell r="D324">
            <v>154</v>
          </cell>
          <cell r="F324">
            <v>154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71.8</v>
          </cell>
          <cell r="F325">
            <v>71.8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28</v>
          </cell>
          <cell r="F326">
            <v>28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19</v>
          </cell>
          <cell r="F327">
            <v>19</v>
          </cell>
        </row>
        <row r="328">
          <cell r="A328" t="str">
            <v>Семейная с чесночком вареная (СПК+СКМ)  СПК</v>
          </cell>
          <cell r="D328">
            <v>310</v>
          </cell>
          <cell r="F328">
            <v>310</v>
          </cell>
        </row>
        <row r="329">
          <cell r="A329" t="str">
            <v>Семейная с чесночком Экстра вареная  СПК</v>
          </cell>
          <cell r="D329">
            <v>2</v>
          </cell>
          <cell r="F329">
            <v>2</v>
          </cell>
        </row>
        <row r="330">
          <cell r="A330" t="str">
            <v>Сервелат Европейский в/к, в/с 0,38 кг.шт.термофор.пак  СПК</v>
          </cell>
          <cell r="D330">
            <v>153</v>
          </cell>
          <cell r="F330">
            <v>153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86</v>
          </cell>
          <cell r="F331">
            <v>86</v>
          </cell>
        </row>
        <row r="332">
          <cell r="A332" t="str">
            <v>Сервелат Финский в/к 0,38 кг.шт. термофор.пак.  СПК</v>
          </cell>
          <cell r="D332">
            <v>165</v>
          </cell>
          <cell r="F332">
            <v>165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257</v>
          </cell>
          <cell r="F333">
            <v>257</v>
          </cell>
        </row>
        <row r="334">
          <cell r="A334" t="str">
            <v>Сервелат Фирменный в/к 0,38 кг.шт. термофор.пак.  СПК</v>
          </cell>
          <cell r="D334">
            <v>10</v>
          </cell>
          <cell r="F334">
            <v>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117</v>
          </cell>
          <cell r="F335">
            <v>117</v>
          </cell>
        </row>
        <row r="336">
          <cell r="A336" t="str">
            <v>Сибирская особая с/к 0,235 кг шт.  СПК</v>
          </cell>
          <cell r="D336">
            <v>236</v>
          </cell>
          <cell r="F336">
            <v>236</v>
          </cell>
        </row>
        <row r="337">
          <cell r="A337" t="str">
            <v>Сосиски "Баварские" 0,36 кг.шт. вак.упак.  СПК</v>
          </cell>
          <cell r="D337">
            <v>5</v>
          </cell>
          <cell r="F337">
            <v>5</v>
          </cell>
        </row>
        <row r="338">
          <cell r="A338" t="str">
            <v>Сосиски "Молочные" 0,36 кг.шт. вак.упак.  СПК</v>
          </cell>
          <cell r="D338">
            <v>23</v>
          </cell>
          <cell r="F338">
            <v>23</v>
          </cell>
        </row>
        <row r="339">
          <cell r="A339" t="str">
            <v>Сосиски Классические (в ср.защ.атм.) СПК</v>
          </cell>
          <cell r="D339">
            <v>23</v>
          </cell>
          <cell r="F339">
            <v>23</v>
          </cell>
        </row>
        <row r="340">
          <cell r="A340" t="str">
            <v>Сосиски Мусульманские "Просто выгодно" (в ср.защ.атм.)  СПК</v>
          </cell>
          <cell r="D340">
            <v>20</v>
          </cell>
          <cell r="F340">
            <v>20</v>
          </cell>
        </row>
        <row r="341">
          <cell r="A341" t="str">
            <v>Сосиски Хот-дог подкопченные (лоток с ср.защ.атм.)  СПК</v>
          </cell>
          <cell r="D341">
            <v>12</v>
          </cell>
          <cell r="F341">
            <v>12</v>
          </cell>
        </row>
        <row r="342">
          <cell r="A342" t="str">
            <v>Сочный мегачебурек ТМ Зареченские ВЕС ПОКОМ</v>
          </cell>
          <cell r="F342">
            <v>132.38</v>
          </cell>
        </row>
        <row r="343">
          <cell r="A343" t="str">
            <v>Торо Неро с/в "Эликатессе" 140 гр.шт.  СПК</v>
          </cell>
          <cell r="D343">
            <v>78</v>
          </cell>
          <cell r="F343">
            <v>78</v>
          </cell>
        </row>
        <row r="344">
          <cell r="A344" t="str">
            <v>Утренняя вареная ВЕС СПК</v>
          </cell>
          <cell r="D344">
            <v>6.5</v>
          </cell>
          <cell r="F344">
            <v>6.5</v>
          </cell>
        </row>
        <row r="345">
          <cell r="A345" t="str">
            <v>Уши свиные копченые к пиву 0,15кг нар. д/ф шт.  СПК</v>
          </cell>
          <cell r="D345">
            <v>17</v>
          </cell>
          <cell r="F345">
            <v>17</v>
          </cell>
        </row>
        <row r="346">
          <cell r="A346" t="str">
            <v>Фестивальная пора с/к 100 гр.шт.нар. (лоток с ср.защ.атм.)  СПК</v>
          </cell>
          <cell r="D346">
            <v>203</v>
          </cell>
          <cell r="F346">
            <v>203</v>
          </cell>
        </row>
        <row r="347">
          <cell r="A347" t="str">
            <v>Фестивальная пора с/к 235 гр.шт.  СПК</v>
          </cell>
          <cell r="D347">
            <v>371</v>
          </cell>
          <cell r="F347">
            <v>371</v>
          </cell>
        </row>
        <row r="348">
          <cell r="A348" t="str">
            <v>Фестивальная пора с/к термоус.пак  СПК</v>
          </cell>
          <cell r="D348">
            <v>27.6</v>
          </cell>
          <cell r="F348">
            <v>27.6</v>
          </cell>
        </row>
        <row r="349">
          <cell r="A349" t="str">
            <v>Фирменная с/к 200 гр. срез "Эликатессе" термоформ.пак.  СПК</v>
          </cell>
          <cell r="D349">
            <v>117</v>
          </cell>
          <cell r="F349">
            <v>120</v>
          </cell>
        </row>
        <row r="350">
          <cell r="A350" t="str">
            <v>Фуэт с/в "Эликатессе" 160 гр.шт.  СПК</v>
          </cell>
          <cell r="D350">
            <v>149</v>
          </cell>
          <cell r="F350">
            <v>151</v>
          </cell>
        </row>
        <row r="351">
          <cell r="A351" t="str">
            <v>Хот-догстер ТМ Горячая штучка ТС Хот-Догстер флоу-пак 0,09 кг. ПОКОМ</v>
          </cell>
          <cell r="F351">
            <v>146</v>
          </cell>
        </row>
        <row r="352">
          <cell r="A352" t="str">
            <v>Хотстеры с сыром 0,25кг ТМ Горячая штучка  ПОКОМ</v>
          </cell>
          <cell r="D352">
            <v>2</v>
          </cell>
          <cell r="F352">
            <v>560</v>
          </cell>
        </row>
        <row r="353">
          <cell r="A353" t="str">
            <v>Хотстеры ТМ Горячая штучка ТС Хотстеры 0,25 кг зам  ПОКОМ</v>
          </cell>
          <cell r="D353">
            <v>605</v>
          </cell>
          <cell r="F353">
            <v>2380</v>
          </cell>
        </row>
        <row r="354">
          <cell r="A354" t="str">
            <v>Хрустящие крылышки острые к пиву ТМ Горячая штучка 0,3кг зам  ПОКОМ</v>
          </cell>
          <cell r="D354">
            <v>1</v>
          </cell>
          <cell r="F354">
            <v>642</v>
          </cell>
        </row>
        <row r="355">
          <cell r="A355" t="str">
            <v>Хрустящие крылышки ТМ Горячая штучка 0,3 кг зам  ПОКОМ</v>
          </cell>
          <cell r="D355">
            <v>1</v>
          </cell>
          <cell r="F355">
            <v>704</v>
          </cell>
        </row>
        <row r="356">
          <cell r="A356" t="str">
            <v>Чебупели Курочка гриль ТМ Горячая штучка, 0,3 кг зам  ПОКОМ</v>
          </cell>
          <cell r="D356">
            <v>1</v>
          </cell>
          <cell r="F356">
            <v>268</v>
          </cell>
        </row>
        <row r="357">
          <cell r="A357" t="str">
            <v>Чебупицца курочка по-итальянски Горячая штучка 0,25 кг зам  ПОКОМ</v>
          </cell>
          <cell r="D357">
            <v>1210</v>
          </cell>
          <cell r="F357">
            <v>3328</v>
          </cell>
        </row>
        <row r="358">
          <cell r="A358" t="str">
            <v>Чебупицца Маргарита 0,2кг ТМ Горячая штучка ТС Foodgital  ПОКОМ</v>
          </cell>
          <cell r="D358">
            <v>5</v>
          </cell>
          <cell r="F358">
            <v>385</v>
          </cell>
        </row>
        <row r="359">
          <cell r="A359" t="str">
            <v>Чебупицца Пепперони ТМ Горячая штучка ТС Чебупицца 0.25кг зам  ПОКОМ</v>
          </cell>
          <cell r="D359">
            <v>1450</v>
          </cell>
          <cell r="F359">
            <v>5478</v>
          </cell>
        </row>
        <row r="360">
          <cell r="A360" t="str">
            <v>Чебупицца со вкусом 4 сыра 0,2кг ТМ Горячая штучка ТС Foodgital  ПОКОМ</v>
          </cell>
          <cell r="D360">
            <v>4</v>
          </cell>
          <cell r="F360">
            <v>331</v>
          </cell>
        </row>
        <row r="361">
          <cell r="A361" t="str">
            <v>Чебуреки сочные ВЕС ТМ Зареченские  ПОКОМ</v>
          </cell>
          <cell r="F361">
            <v>1670.48</v>
          </cell>
        </row>
        <row r="362">
          <cell r="A362" t="str">
            <v>Чебуреки сочные, ВЕС, куриные жарен. зам  ПОКОМ</v>
          </cell>
          <cell r="F362">
            <v>5</v>
          </cell>
        </row>
        <row r="363">
          <cell r="A363" t="str">
            <v>Шпикачки Русские (черева) (в ср.защ.атм.) "Высокий вкус"  СПК</v>
          </cell>
          <cell r="D363">
            <v>42</v>
          </cell>
          <cell r="F363">
            <v>42</v>
          </cell>
        </row>
        <row r="364">
          <cell r="A364" t="str">
            <v>Эликапреза с/в "Эликатессе" 85 гр.шт. нарезка (лоток с ср.защ.атм.)  СПК</v>
          </cell>
          <cell r="D364">
            <v>8</v>
          </cell>
          <cell r="F364">
            <v>8</v>
          </cell>
        </row>
        <row r="365">
          <cell r="A365" t="str">
            <v>Юбилейная с/к 0,235 кг.шт.  СПК</v>
          </cell>
          <cell r="D365">
            <v>564</v>
          </cell>
          <cell r="F365">
            <v>564</v>
          </cell>
        </row>
        <row r="366">
          <cell r="A366" t="str">
            <v>Итого</v>
          </cell>
          <cell r="D366">
            <v>126456.98</v>
          </cell>
          <cell r="F366">
            <v>302796.61599999998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01.10.2025 - 01.10.2025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129.142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93.292000000000002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399.36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1097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92</v>
          </cell>
        </row>
        <row r="15">
          <cell r="A15" t="str">
            <v xml:space="preserve"> 057  Колбаса Докторская Дугушка, вектор 0.4 кг, ТМ Стародворье    ПОКОМ</v>
          </cell>
          <cell r="D15">
            <v>-1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105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-10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130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124.127</v>
          </cell>
        </row>
        <row r="23">
          <cell r="A23" t="str">
            <v xml:space="preserve"> 201  Ветчина Нежная ТМ Особый рецепт, (2,5кг), ПОКОМ</v>
          </cell>
          <cell r="D23">
            <v>999.83399999999995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98.388000000000005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379.56700000000001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131.03700000000001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47.884999999999998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127.6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121.789</v>
          </cell>
        </row>
        <row r="30">
          <cell r="A30" t="str">
            <v xml:space="preserve"> 247  Сардельки Нежные, ВЕС.  ПОКОМ</v>
          </cell>
          <cell r="D30">
            <v>14.477</v>
          </cell>
        </row>
        <row r="31">
          <cell r="A31" t="str">
            <v xml:space="preserve"> 248  Сардельки Сочные ТМ Особый рецепт,   ПОКОМ</v>
          </cell>
          <cell r="D31">
            <v>14.523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363.29599999999999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16.213999999999999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4.4169999999999998</v>
          </cell>
        </row>
        <row r="35">
          <cell r="A35" t="str">
            <v xml:space="preserve"> 263  Шпикачки Стародворские, ВЕС.  ПОКОМ</v>
          </cell>
          <cell r="D35">
            <v>155.952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1.1419999999999999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2.6859999999999999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-0.26500000000000001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542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666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725</v>
          </cell>
        </row>
        <row r="42">
          <cell r="A42" t="str">
            <v xml:space="preserve"> 283  Сосиски Сочинки, ВЕС, ТМ Стародворье ПОКОМ</v>
          </cell>
          <cell r="D42">
            <v>283.62299999999999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245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271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52.332000000000001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150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435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24.361000000000001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71.712999999999994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247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458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260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152.63900000000001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118.471</v>
          </cell>
        </row>
        <row r="55">
          <cell r="A55" t="str">
            <v xml:space="preserve"> 316  Колбаса Нежная ТМ Зареченские ВЕС  ПОКОМ</v>
          </cell>
          <cell r="D55">
            <v>6.0060000000000002</v>
          </cell>
        </row>
        <row r="56">
          <cell r="A56" t="str">
            <v xml:space="preserve"> 318  Сосиски Датские ТМ Зареченские, ВЕС  ПОКОМ</v>
          </cell>
          <cell r="D56">
            <v>847.34400000000005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699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933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404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69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49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120.815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195</v>
          </cell>
        </row>
        <row r="64">
          <cell r="A64" t="str">
            <v xml:space="preserve"> 335  Колбаса Сливушка ТМ Вязанка. ВЕС.  ПОКОМ </v>
          </cell>
          <cell r="D64">
            <v>224.15700000000001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610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580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95.882000000000005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34.093000000000004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332.41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18.911000000000001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26.524999999999999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150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163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106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38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1272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2788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112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40.442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62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16.100000000000001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124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128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84.817999999999998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792.03899999999999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1009.684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1475.8240000000001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42.137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35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4.4390000000000001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264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121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182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117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D100">
            <v>-0.55400000000000005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D101">
            <v>1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64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183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49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244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250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92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75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-2</v>
          </cell>
        </row>
        <row r="110">
          <cell r="A110" t="str">
            <v>3215 ВЕТЧ.МЯСНАЯ Папа может п/о 0.4кг 8шт.    ОСТАНКИНО</v>
          </cell>
          <cell r="D110">
            <v>193</v>
          </cell>
        </row>
        <row r="111">
          <cell r="A111" t="str">
            <v>3684 ПРЕСИЖН с/к в/у 1/250 8шт.   ОСТАНКИНО</v>
          </cell>
          <cell r="D111">
            <v>19</v>
          </cell>
        </row>
        <row r="112">
          <cell r="A112" t="str">
            <v>4063 МЯСНАЯ Папа может вар п/о_Л   ОСТАНКИНО</v>
          </cell>
          <cell r="D112">
            <v>291.23399999999998</v>
          </cell>
        </row>
        <row r="113">
          <cell r="A113" t="str">
            <v>4117 ЭКСТРА Папа может с/к в/у_Л   ОСТАНКИНО</v>
          </cell>
          <cell r="D113">
            <v>3.9780000000000002</v>
          </cell>
        </row>
        <row r="114">
          <cell r="A114" t="str">
            <v>4574 Колбаса вар Мясная со шпиком 1кг Папа может п/о (код покуп. 24784) Останкино</v>
          </cell>
          <cell r="D114">
            <v>25.576000000000001</v>
          </cell>
        </row>
        <row r="115">
          <cell r="A115" t="str">
            <v>4813 ФИЛЕЙНАЯ Папа может вар п/о_Л   ОСТАНКИНО</v>
          </cell>
          <cell r="D115">
            <v>107.696</v>
          </cell>
        </row>
        <row r="116">
          <cell r="A116" t="str">
            <v>4993 САЛЯМИ ИТАЛЬЯНСКАЯ с/к в/у 1/250*8_120c ОСТАНКИНО</v>
          </cell>
          <cell r="D116">
            <v>99</v>
          </cell>
        </row>
        <row r="117">
          <cell r="A117" t="str">
            <v>5247 РУССКАЯ ПРЕМИУМ вар б/о мгс_30с ОСТАНКИНО</v>
          </cell>
          <cell r="D117">
            <v>2.9569999999999999</v>
          </cell>
        </row>
        <row r="118">
          <cell r="A118" t="str">
            <v>5483 ЭКСТРА Папа может с/к в/у 1/250 8шт.   ОСТАНКИНО</v>
          </cell>
          <cell r="D118">
            <v>153</v>
          </cell>
        </row>
        <row r="119">
          <cell r="A119" t="str">
            <v>5544 Сервелат Финский в/к в/у_45с НОВАЯ ОСТАНКИНО</v>
          </cell>
          <cell r="D119">
            <v>203.161</v>
          </cell>
        </row>
        <row r="120">
          <cell r="A120" t="str">
            <v>5679 САЛЯМИ ИТАЛЬЯНСКАЯ с/к в/у 1/150_60с ОСТАНКИНО</v>
          </cell>
          <cell r="D120">
            <v>73</v>
          </cell>
        </row>
        <row r="121">
          <cell r="A121" t="str">
            <v>5682 САЛЯМИ МЕЛКОЗЕРНЕНАЯ с/к в/у 1/120_60с   ОСТАНКИНО</v>
          </cell>
          <cell r="D121">
            <v>400</v>
          </cell>
        </row>
        <row r="122">
          <cell r="A122" t="str">
            <v>5706 АРОМАТНАЯ Папа может с/к в/у 1/250 8шт.  ОСТАНКИНО</v>
          </cell>
          <cell r="D122">
            <v>138</v>
          </cell>
        </row>
        <row r="123">
          <cell r="A123" t="str">
            <v>5708 ПОСОЛЬСКАЯ Папа может с/к в/у ОСТАНКИНО</v>
          </cell>
          <cell r="D123">
            <v>5.9779999999999998</v>
          </cell>
        </row>
        <row r="124">
          <cell r="A124" t="str">
            <v>5851 ЭКСТРА Папа может вар п/о   ОСТАНКИНО</v>
          </cell>
          <cell r="D124">
            <v>38.918999999999997</v>
          </cell>
        </row>
        <row r="125">
          <cell r="A125" t="str">
            <v>5931 ОХОТНИЧЬЯ Папа может с/к в/у 1/220 8шт.   ОСТАНКИНО</v>
          </cell>
          <cell r="D125">
            <v>298</v>
          </cell>
        </row>
        <row r="126">
          <cell r="A126" t="str">
            <v>5992 ВРЕМЯ ОКРОШКИ Папа может вар п/о 0.4кг   ОСТАНКИНО</v>
          </cell>
          <cell r="D126">
            <v>228</v>
          </cell>
        </row>
        <row r="127">
          <cell r="A127" t="str">
            <v>6004 РАГУ СВИНОЕ 1кг 8шт.зам_120с ОСТАНКИНО</v>
          </cell>
          <cell r="D127">
            <v>16</v>
          </cell>
        </row>
        <row r="128">
          <cell r="A128" t="str">
            <v>6220 ГОВЯЖЬЯ Папа может вар п/о  ОСТАНКИНО</v>
          </cell>
          <cell r="D128">
            <v>6.71</v>
          </cell>
        </row>
        <row r="129">
          <cell r="A129" t="str">
            <v>6221 НЕАПОЛИТАНСКИЙ ДУЭТ с/к с/н мгс 1/90  ОСТАНКИНО</v>
          </cell>
          <cell r="D129">
            <v>113</v>
          </cell>
        </row>
        <row r="130">
          <cell r="A130" t="str">
            <v>6228 МЯСНОЕ АССОРТИ к/з с/н мгс 1/90 10шт.  ОСТАНКИНО</v>
          </cell>
          <cell r="D130">
            <v>96</v>
          </cell>
        </row>
        <row r="131">
          <cell r="A131" t="str">
            <v>6247 ДОМАШНЯЯ Папа может вар п/о 0,4кг 8шт.  ОСТАНКИНО</v>
          </cell>
          <cell r="D131">
            <v>9</v>
          </cell>
        </row>
        <row r="132">
          <cell r="A132" t="str">
            <v>6268 ГОВЯЖЬЯ Папа может вар п/о 0,4кг 8 шт.  ОСТАНКИНО</v>
          </cell>
          <cell r="D132">
            <v>190</v>
          </cell>
        </row>
        <row r="133">
          <cell r="A133" t="str">
            <v>6279 КОРЕЙКА ПО-ОСТ.к/в в/с с/н в/у 1/150_45с  ОСТАНКИНО</v>
          </cell>
          <cell r="D133">
            <v>126</v>
          </cell>
        </row>
        <row r="134">
          <cell r="A134" t="str">
            <v>6303 МЯСНЫЕ Папа может сос п/о мгс 1.5*3  ОСТАНКИНО</v>
          </cell>
          <cell r="D134">
            <v>125.498</v>
          </cell>
        </row>
        <row r="135">
          <cell r="A135" t="str">
            <v>6324 ДОКТОРСКАЯ ГОСТ вар п/о 0.4кг 8шт.  ОСТАНКИНО</v>
          </cell>
          <cell r="D135">
            <v>15</v>
          </cell>
        </row>
        <row r="136">
          <cell r="A136" t="str">
            <v>6325 ДОКТОРСКАЯ ПРЕМИУМ вар п/о 0.4кг 8шт.  ОСТАНКИНО</v>
          </cell>
          <cell r="D136">
            <v>295</v>
          </cell>
        </row>
        <row r="137">
          <cell r="A137" t="str">
            <v>6333 МЯСНАЯ Папа может вар п/о 0.4кг 8шт.  ОСТАНКИНО</v>
          </cell>
          <cell r="D137">
            <v>642</v>
          </cell>
        </row>
        <row r="138">
          <cell r="A138" t="str">
            <v>6340 ДОМАШНИЙ РЕЦЕПТ Коровино 0.5кг 8шт.  ОСТАНКИНО</v>
          </cell>
          <cell r="D138">
            <v>58</v>
          </cell>
        </row>
        <row r="139">
          <cell r="A139" t="str">
            <v>6353 ЭКСТРА Папа может вар п/о 0.4кг 8шт.  ОСТАНКИНО</v>
          </cell>
          <cell r="D139">
            <v>249</v>
          </cell>
        </row>
        <row r="140">
          <cell r="A140" t="str">
            <v>6392 ФИЛЕЙНАЯ Папа может вар п/о 0.4кг. ОСТАНКИНО</v>
          </cell>
          <cell r="D140">
            <v>694</v>
          </cell>
        </row>
        <row r="141">
          <cell r="A141" t="str">
            <v>6448 СВИНИНА МАДЕРА с/к с/н в/у 1/100 10шт.   ОСТАНКИНО</v>
          </cell>
          <cell r="D141">
            <v>15</v>
          </cell>
        </row>
        <row r="142">
          <cell r="A142" t="str">
            <v>6453 ЭКСТРА Папа может с/к с/н в/у 1/100 14шт.   ОСТАНКИНО</v>
          </cell>
          <cell r="D142">
            <v>422</v>
          </cell>
        </row>
        <row r="143">
          <cell r="A143" t="str">
            <v>6454 АРОМАТНАЯ с/к с/н в/у 1/100 10шт.  ОСТАНКИНО</v>
          </cell>
          <cell r="D143">
            <v>271</v>
          </cell>
        </row>
        <row r="144">
          <cell r="A144" t="str">
            <v>6459 СЕРВЕЛАТ ШВЕЙЦАРСК. в/к с/н в/у 1/100*10  ОСТАНКИНО</v>
          </cell>
          <cell r="D144">
            <v>240</v>
          </cell>
        </row>
        <row r="145">
          <cell r="A145" t="str">
            <v>6470 ВЕТЧ.МРАМОРНАЯ в/у_45с  ОСТАНКИНО</v>
          </cell>
          <cell r="D145">
            <v>5.9850000000000003</v>
          </cell>
        </row>
        <row r="146">
          <cell r="A146" t="str">
            <v>6495 ВЕТЧ.МРАМОРНАЯ в/у срез 0.3кг 6шт_45с  ОСТАНКИНО</v>
          </cell>
          <cell r="D146">
            <v>76</v>
          </cell>
        </row>
        <row r="147">
          <cell r="A147" t="str">
            <v>6527 ШПИКАЧКИ СОЧНЫЕ ПМ сар б/о мгс 1*3 45с ОСТАНКИНО</v>
          </cell>
          <cell r="D147">
            <v>94.582999999999998</v>
          </cell>
        </row>
        <row r="148">
          <cell r="A148" t="str">
            <v>6528 ШПИКАЧКИ СОЧНЫЕ ПМ сар б/о мгс 0.4кг 45с  ОСТАНКИНО</v>
          </cell>
          <cell r="D148">
            <v>22</v>
          </cell>
        </row>
        <row r="149">
          <cell r="A149" t="str">
            <v>6609 С ГОВЯДИНОЙ ПМ сар б/о мгс 0.4кг_45с ОСТАНКИНО</v>
          </cell>
          <cell r="D149">
            <v>20</v>
          </cell>
        </row>
        <row r="150">
          <cell r="A150" t="str">
            <v>6616 МОЛОЧНЫЕ КЛАССИЧЕСКИЕ сос п/о в/у 0.3кг  ОСТАНКИНО</v>
          </cell>
          <cell r="D150">
            <v>456</v>
          </cell>
        </row>
        <row r="151">
          <cell r="A151" t="str">
            <v>6697 СЕРВЕЛАТ ФИНСКИЙ ПМ в/к в/у 0,35кг 8шт.  ОСТАНКИНО</v>
          </cell>
          <cell r="D151">
            <v>833</v>
          </cell>
        </row>
        <row r="152">
          <cell r="A152" t="str">
            <v>6713 СОЧНЫЙ ГРИЛЬ ПМ сос п/о мгс 0.41кг 8шт.  ОСТАНКИНО</v>
          </cell>
          <cell r="D152">
            <v>275</v>
          </cell>
        </row>
        <row r="153">
          <cell r="A153" t="str">
            <v>6724 МОЛОЧНЫЕ ПМ сос п/о мгс 0.41кг 10шт.  ОСТАНКИНО</v>
          </cell>
          <cell r="D153">
            <v>147</v>
          </cell>
        </row>
        <row r="154">
          <cell r="A154" t="str">
            <v>6765 РУБЛЕНЫЕ сос ц/о мгс 0.36кг 6шт.  ОСТАНКИНО</v>
          </cell>
          <cell r="D154">
            <v>57</v>
          </cell>
        </row>
        <row r="155">
          <cell r="A155" t="str">
            <v>6785 ВЕНСКАЯ САЛЯМИ п/к в/у 0.33кг 8шт.  ОСТАНКИНО</v>
          </cell>
          <cell r="D155">
            <v>31</v>
          </cell>
        </row>
        <row r="156">
          <cell r="A156" t="str">
            <v>6787 СЕРВЕЛАТ КРЕМЛЕВСКИЙ в/к в/у 0,33кг 8шт.  ОСТАНКИНО</v>
          </cell>
          <cell r="D156">
            <v>32</v>
          </cell>
        </row>
        <row r="157">
          <cell r="A157" t="str">
            <v>6793 БАЛЫКОВАЯ в/к в/у 0,33кг 8шт.  ОСТАНКИНО</v>
          </cell>
          <cell r="D157">
            <v>52</v>
          </cell>
        </row>
        <row r="158">
          <cell r="A158" t="str">
            <v>6829 МОЛОЧНЫЕ КЛАССИЧЕСКИЕ сос п/о мгс 2*4_С  ОСТАНКИНО</v>
          </cell>
          <cell r="D158">
            <v>68.373999999999995</v>
          </cell>
        </row>
        <row r="159">
          <cell r="A159" t="str">
            <v>6837 ФИЛЕЙНЫЕ Папа Может сос ц/о мгс 0.4кг  ОСТАНКИНО</v>
          </cell>
          <cell r="D159">
            <v>188</v>
          </cell>
        </row>
        <row r="160">
          <cell r="A160" t="str">
            <v>6842 ДЫМОВИЦА ИЗ ОКОРОКА к/в мл/к в/у 0,3кг  ОСТАНКИНО</v>
          </cell>
          <cell r="D160">
            <v>37</v>
          </cell>
        </row>
        <row r="161">
          <cell r="A161" t="str">
            <v>6861 ДОМАШНИЙ РЕЦЕПТ Коровино вар п/о  ОСТАНКИНО</v>
          </cell>
          <cell r="D161">
            <v>174.02600000000001</v>
          </cell>
        </row>
        <row r="162">
          <cell r="A162" t="str">
            <v>6866 ВЕТЧ.НЕЖНАЯ Коровино п/о_Маяк  ОСТАНКИНО</v>
          </cell>
          <cell r="D162">
            <v>54.662999999999997</v>
          </cell>
        </row>
        <row r="163">
          <cell r="A163" t="str">
            <v>7001 КЛАССИЧЕСКИЕ Папа может сар б/о мгс 1*3  ОСТАНКИНО</v>
          </cell>
          <cell r="D163">
            <v>35.304000000000002</v>
          </cell>
        </row>
        <row r="164">
          <cell r="A164" t="str">
            <v>7040 С ИНДЕЙКОЙ ПМ сос ц/о в/у 1/270 8шт.  ОСТАНКИНО</v>
          </cell>
          <cell r="D164">
            <v>57</v>
          </cell>
        </row>
        <row r="165">
          <cell r="A165" t="str">
            <v>7059 ШПИКАЧКИ СОЧНЫЕ С БЕК. п/о мгс 0.3кг_60с  ОСТАНКИНО</v>
          </cell>
          <cell r="D165">
            <v>90</v>
          </cell>
        </row>
        <row r="166">
          <cell r="A166" t="str">
            <v>7066 СОЧНЫЕ ПМ сос п/о мгс 0.41кг 10шт_50с  ОСТАНКИНО</v>
          </cell>
          <cell r="D166">
            <v>1422</v>
          </cell>
        </row>
        <row r="167">
          <cell r="A167" t="str">
            <v>7070 СОЧНЫЕ ПМ сос п/о мгс 1.5*4_А_50с  ОСТАНКИНО</v>
          </cell>
          <cell r="D167">
            <v>617.16200000000003</v>
          </cell>
        </row>
        <row r="168">
          <cell r="A168" t="str">
            <v>7073 МОЛОЧ.ПРЕМИУМ ПМ сос п/о в/у 1/350_50с  ОСТАНКИНО</v>
          </cell>
          <cell r="D168">
            <v>364</v>
          </cell>
        </row>
        <row r="169">
          <cell r="A169" t="str">
            <v>7074 МОЛОЧ.ПРЕМИУМ ПМ сос п/о мгс 0.6кг_50с  ОСТАНКИНО</v>
          </cell>
          <cell r="D169">
            <v>8</v>
          </cell>
        </row>
        <row r="170">
          <cell r="A170" t="str">
            <v>7075 МОЛОЧ.ПРЕМИУМ ПМ сос п/о мгс 1.5*4_О_50с  ОСТАНКИНО</v>
          </cell>
          <cell r="D170">
            <v>8.2769999999999992</v>
          </cell>
        </row>
        <row r="171">
          <cell r="A171" t="str">
            <v>7077 МЯСНЫЕ С ГОВЯД.ПМ сос п/о мгс 0.4кг_50с  ОСТАНКИНО</v>
          </cell>
          <cell r="D171">
            <v>416</v>
          </cell>
        </row>
        <row r="172">
          <cell r="A172" t="str">
            <v>7080 СЛИВОЧНЫЕ ПМ сос п/о мгс 0.41кг 10шт. 50с  ОСТАНКИНО</v>
          </cell>
          <cell r="D172">
            <v>512</v>
          </cell>
        </row>
        <row r="173">
          <cell r="A173" t="str">
            <v>7082 СЛИВОЧНЫЕ ПМ сос п/о мгс 1.5*4_50с  ОСТАНКИНО</v>
          </cell>
          <cell r="D173">
            <v>42.256</v>
          </cell>
        </row>
        <row r="174">
          <cell r="A174" t="str">
            <v>7087 ШПИК С ЧЕСНОК.И ПЕРЦЕМ к/в в/у 0.3кг_50с  ОСТАНКИНО</v>
          </cell>
          <cell r="D174">
            <v>56</v>
          </cell>
        </row>
        <row r="175">
          <cell r="A175" t="str">
            <v>7090 СВИНИНА ПО-ДОМ. к/в мл/к в/у 0.3кг_50с  ОСТАНКИНО</v>
          </cell>
          <cell r="D175">
            <v>108</v>
          </cell>
        </row>
        <row r="176">
          <cell r="A176" t="str">
            <v>7092 БЕКОН Папа может с/к с/н в/у 1/140_50с  ОСТАНКИНО</v>
          </cell>
          <cell r="D176">
            <v>195</v>
          </cell>
        </row>
        <row r="177">
          <cell r="A177" t="str">
            <v>7107 САН-РЕМО с/в с/н мгс 1/90 12шт.  ОСТАНКИНО</v>
          </cell>
          <cell r="D177">
            <v>-2</v>
          </cell>
        </row>
        <row r="178">
          <cell r="A178" t="str">
            <v>7147 САЛЬЧИЧОН Останкино с/к в/у 1/220 8шт.  ОСТАНКИНО</v>
          </cell>
          <cell r="D178">
            <v>5</v>
          </cell>
        </row>
        <row r="179">
          <cell r="A179" t="str">
            <v>7149 БАЛЫКОВАЯ Коровино п/к в/у 0.84кг_50с  ОСТАНКИНО</v>
          </cell>
          <cell r="D179">
            <v>15</v>
          </cell>
        </row>
        <row r="180">
          <cell r="A180" t="str">
            <v>7154 СЕРВЕЛАТ ЗЕРНИСТЫЙ ПМ в/к в/у 0.35кг_50с  ОСТАНКИНО</v>
          </cell>
          <cell r="D180">
            <v>550</v>
          </cell>
        </row>
        <row r="181">
          <cell r="A181" t="str">
            <v>7157 СЕРВЕЛАТ ЗЕРНИСНЫЙ ПМ в/к в/у_50с  ОСТАНКИНО</v>
          </cell>
          <cell r="D181">
            <v>19.247</v>
          </cell>
        </row>
        <row r="182">
          <cell r="A182" t="str">
            <v>7166 СЕРВЕЛТ ОХОТНИЧИЙ ПМ в/к в/у_50с  ОСТАНКИНО</v>
          </cell>
          <cell r="D182">
            <v>87.727000000000004</v>
          </cell>
        </row>
        <row r="183">
          <cell r="A183" t="str">
            <v>7169 СЕРВЕЛАТ ОХОТНИЧИЙ ПМ в/к в/у 0.35кг_50с  ОСТАНКИНО</v>
          </cell>
          <cell r="D183">
            <v>666</v>
          </cell>
        </row>
        <row r="184">
          <cell r="A184" t="str">
            <v>7187 ГРУДИНКА ПРЕМИУМ к/в мл/к в/у 0,3кг_50с ОСТАНКИНО</v>
          </cell>
          <cell r="D184">
            <v>216</v>
          </cell>
        </row>
        <row r="185">
          <cell r="A185" t="str">
            <v>7226 ЧОРИЗО ПРЕМИУМ Останкино с/к в/у 1/180  ОСТАНКИНО</v>
          </cell>
          <cell r="D185">
            <v>-1</v>
          </cell>
        </row>
        <row r="186">
          <cell r="A186" t="str">
            <v>7227 САЛЯМИ ФИНСКАЯ Папа может с/к в/у 1/180  ОСТАНКИНО</v>
          </cell>
          <cell r="D186">
            <v>6</v>
          </cell>
        </row>
        <row r="187">
          <cell r="A187" t="str">
            <v>7231 КЛАССИЧЕСКАЯ ПМ вар п/о 0,3кг 8шт_209к ОСТАНКИНО</v>
          </cell>
          <cell r="D187">
            <v>262</v>
          </cell>
        </row>
        <row r="188">
          <cell r="A188" t="str">
            <v>7232 БОЯNСКАЯ ПМ п/к в/у 0,28кг 8шт_209к ОСТАНКИНО</v>
          </cell>
          <cell r="D188">
            <v>279</v>
          </cell>
        </row>
        <row r="189">
          <cell r="A189" t="str">
            <v>7235 ВЕТЧ.КЛАССИЧЕСКАЯ ПМ п/о 0,35кг 8шт_209к ОСТАНКИНО</v>
          </cell>
          <cell r="D189">
            <v>7</v>
          </cell>
        </row>
        <row r="190">
          <cell r="A190" t="str">
            <v>7236 СЕРВЕЛАТ КАРЕЛЬСКИЙ в/к в/у 0,28кг_209к ОСТАНКИНО</v>
          </cell>
          <cell r="D190">
            <v>689</v>
          </cell>
        </row>
        <row r="191">
          <cell r="A191" t="str">
            <v>7241 САЛЯМИ Папа может п/к в/у 0,28кг_209к ОСТАНКИНО</v>
          </cell>
          <cell r="D191">
            <v>230</v>
          </cell>
        </row>
        <row r="192">
          <cell r="A192" t="str">
            <v>7245 ВЕТЧ.ФИЛЕЙНАЯ ПМ п/о 0,4кг 8шт ОСТАНКИНО</v>
          </cell>
          <cell r="D192">
            <v>25</v>
          </cell>
        </row>
        <row r="193">
          <cell r="A193" t="str">
            <v>7252 СЕРВЕЛАТ ФИНСКИЙ ПМ в/к с/н мгс 1/100*12  ОСТАНКИНО</v>
          </cell>
          <cell r="D193">
            <v>-14</v>
          </cell>
        </row>
        <row r="194">
          <cell r="A194" t="str">
            <v>7271 МЯСНЫЕ С ГОВЯДИНОЙ ПМ сос п/о мгс 1.5*4 ВЕС  ОСТАНКИНО</v>
          </cell>
          <cell r="D194">
            <v>21.995999999999999</v>
          </cell>
        </row>
        <row r="195">
          <cell r="A195" t="str">
            <v>7284 ДЛЯ ДЕТЕЙ сос п/о мгс 0,33кг 6шт  ОСТАНКИНО</v>
          </cell>
          <cell r="D195">
            <v>31</v>
          </cell>
        </row>
        <row r="196">
          <cell r="A196" t="str">
            <v>7332 БОЯРСКАЯ ПМ п/к в/у 0.28кг_СНГ  ОСТАНКИНО</v>
          </cell>
          <cell r="D196">
            <v>2</v>
          </cell>
        </row>
        <row r="197">
          <cell r="A197" t="str">
            <v>7333 СЕРВЕЛАТ ОХОТНИЧИЙ ПМ в/к в/у 0.28кг_СНГ  ОСТАНКИНО</v>
          </cell>
          <cell r="D197">
            <v>16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85</v>
          </cell>
        </row>
        <row r="200">
          <cell r="A200" t="str">
            <v>Балыковая с/к 200 гр. срез "Эликатессе" термоформ.пак.  СПК</v>
          </cell>
          <cell r="D200">
            <v>50</v>
          </cell>
        </row>
        <row r="201">
          <cell r="A201" t="str">
            <v>БОНУС МОЛОЧНЫЕ КЛАССИЧЕСКИЕ сос п/о в/у 0.3кг (6084)  ОСТАНКИНО</v>
          </cell>
          <cell r="D201">
            <v>9</v>
          </cell>
        </row>
        <row r="202">
          <cell r="A202" t="str">
            <v>БОНУС СОЧНЫЕ Папа может сос п/о мгс 1.5*4 (6954)  ОСТАНКИНО</v>
          </cell>
          <cell r="D202">
            <v>26.117999999999999</v>
          </cell>
        </row>
        <row r="203">
          <cell r="A203" t="str">
            <v>БОНУС СОЧНЫЕ сос п/о мгс 0.41кг_UZ (6087)  ОСТАНКИНО</v>
          </cell>
          <cell r="D203">
            <v>44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10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68</v>
          </cell>
        </row>
        <row r="206">
          <cell r="A206" t="str">
            <v>Вацлавская п/к (черева) 390 гр.шт. термоус.пак  СПК</v>
          </cell>
          <cell r="D206">
            <v>84</v>
          </cell>
        </row>
        <row r="207">
          <cell r="A207" t="str">
            <v>Готовые бельмеши сочные с мясом ТМ Горячая штучка 0,3кг зам  ПОКОМ</v>
          </cell>
          <cell r="D207">
            <v>60</v>
          </cell>
        </row>
        <row r="208">
          <cell r="A208" t="str">
            <v>Готовые чебупели острые с мясом 0,24кг ТМ Горячая штучка  ПОКОМ</v>
          </cell>
          <cell r="D208">
            <v>88</v>
          </cell>
        </row>
        <row r="209">
          <cell r="A209" t="str">
            <v>Готовые чебупели с ветчиной и сыром ТМ Горячая штучка флоу-пак 0,24 кг.  ПОКОМ</v>
          </cell>
          <cell r="D209">
            <v>312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360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44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2</v>
          </cell>
        </row>
        <row r="213">
          <cell r="A213" t="str">
            <v>Гуцульская с/к "КолбасГрад" 160 гр.шт. термоус. пак  СПК</v>
          </cell>
          <cell r="D213">
            <v>60</v>
          </cell>
        </row>
        <row r="214">
          <cell r="A214" t="str">
            <v>Дельгаро с/в "Эликатессе" 140 гр.шт.  СПК</v>
          </cell>
          <cell r="D214">
            <v>10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34</v>
          </cell>
        </row>
        <row r="216">
          <cell r="A216" t="str">
            <v>Докторская вареная в/с 0,47 кг шт.  СПК</v>
          </cell>
          <cell r="D216">
            <v>18</v>
          </cell>
        </row>
        <row r="217">
          <cell r="A217" t="str">
            <v>Докторская вареная термоус.пак. "Высокий вкус"  СПК</v>
          </cell>
          <cell r="D217">
            <v>4.9539999999999997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1</v>
          </cell>
        </row>
        <row r="219">
          <cell r="A219" t="str">
            <v>ЖАР-ладушки с мясом 0,2кг ТМ Стародворье  ПОКОМ</v>
          </cell>
          <cell r="D219">
            <v>80</v>
          </cell>
        </row>
        <row r="220">
          <cell r="A220" t="str">
            <v>ЖАР-ладушки с яблоком и грушей ТМ Стародворье 0,2 кг. ПОКОМ</v>
          </cell>
          <cell r="D220">
            <v>3</v>
          </cell>
        </row>
        <row r="221">
          <cell r="A221" t="str">
            <v>Жареные вареники с картофелем и беконом Добросельские 0,2 кг. ТМ Стародворье  ПОКОМ</v>
          </cell>
          <cell r="D221">
            <v>86</v>
          </cell>
        </row>
        <row r="222">
          <cell r="A222" t="str">
            <v>Карбонад Юбилейный термоус.пак.  СПК</v>
          </cell>
          <cell r="D222">
            <v>5.9320000000000004</v>
          </cell>
        </row>
        <row r="223">
          <cell r="A223" t="str">
            <v>Классическая вареная 400 гр.шт.  СПК</v>
          </cell>
        </row>
        <row r="224">
          <cell r="A224" t="str">
            <v>Классическая с/к 80 гр.шт.нар. (лоток с ср.защ.атм.)  СПК</v>
          </cell>
          <cell r="D224">
            <v>54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182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104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24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173</v>
          </cell>
        </row>
        <row r="229">
          <cell r="A229" t="str">
            <v>Круггетсы сочные ТМ Горячая штучка ТС Круггетсы флоу-пак 0,2 кг.  ПОКОМ</v>
          </cell>
          <cell r="D229">
            <v>168</v>
          </cell>
        </row>
        <row r="230">
          <cell r="A230" t="str">
            <v>Ла Фаворте с/в "Эликатессе" 140 гр.шт.  СПК</v>
          </cell>
          <cell r="D230">
            <v>7</v>
          </cell>
        </row>
        <row r="231">
          <cell r="A231" t="str">
            <v>Ливерная Печеночная 250 гр.шт.  СПК</v>
          </cell>
          <cell r="D231">
            <v>120</v>
          </cell>
        </row>
        <row r="232">
          <cell r="A232" t="str">
            <v>Любительская вареная термоус.пак. "Высокий вкус"  СПК</v>
          </cell>
          <cell r="D232">
            <v>7.6319999999999997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54.8</v>
          </cell>
        </row>
        <row r="234">
          <cell r="A234" t="str">
            <v>Мини-чебуречки с мясом ВЕС 5,5кг ТМ Зареченские  ПОКОМ</v>
          </cell>
          <cell r="D234">
            <v>16</v>
          </cell>
        </row>
        <row r="235">
          <cell r="A235" t="str">
            <v>Мини-шарики с курочкой и сыром ТМ Зареченские ВЕС  ПОКОМ</v>
          </cell>
          <cell r="D235">
            <v>64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542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316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506</v>
          </cell>
        </row>
        <row r="239">
          <cell r="A239" t="str">
            <v>Наггетсы с куриным филе и сыром ТМ Вязанка 0,25 кг ПОКОМ</v>
          </cell>
          <cell r="D239">
            <v>342</v>
          </cell>
        </row>
        <row r="240">
          <cell r="A240" t="str">
            <v>Наггетсы Хрустящие ТМ Зареченские. ВЕС ПОКОМ</v>
          </cell>
          <cell r="D240">
            <v>298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50</v>
          </cell>
        </row>
        <row r="242">
          <cell r="A242" t="str">
            <v>Оригинальная с перцем с/к  СПК</v>
          </cell>
          <cell r="D242">
            <v>32.229999999999997</v>
          </cell>
        </row>
        <row r="243">
          <cell r="A243" t="str">
            <v>Паштет печеночный 140 гр.шт.  СПК</v>
          </cell>
          <cell r="D243">
            <v>2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92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81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285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42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194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476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128</v>
          </cell>
        </row>
        <row r="251">
          <cell r="A251" t="str">
            <v>Пельмени Бульмени Нейробуст с мясом ТМ Горячая штучка ТС Бульмени ГШ сфера флоу-пак 0,6 кг.  ПОКОМ</v>
          </cell>
          <cell r="D251">
            <v>45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355</v>
          </cell>
        </row>
        <row r="253">
          <cell r="A253" t="str">
            <v>Пельмени Бульмени с говядиной и свининой СЕВЕРНАЯ КОЛЛЕКЦИЯ 0,7кг ТМ Горячая штучка сфера  ПОКОМ</v>
          </cell>
          <cell r="D253">
            <v>77</v>
          </cell>
        </row>
        <row r="254">
          <cell r="A254" t="str">
            <v>Пельмени Бульмени с говядиной и свининой ТМ Горячая штучка. флоу-пак сфера 0,4 кг ПОКОМ</v>
          </cell>
          <cell r="D254">
            <v>247</v>
          </cell>
        </row>
        <row r="255">
          <cell r="A255" t="str">
            <v>Пельмени Бульмени с говядиной и свининой ТМ Горячая штучка. флоу-пак сфера 0,7 кг ПОКОМ</v>
          </cell>
          <cell r="D255">
            <v>341</v>
          </cell>
        </row>
        <row r="256">
          <cell r="A256" t="str">
            <v>Пельмени Бульмени со сливочным маслом ТМ Горячая штучка. флоу-пак сфера 0,4 кг. ПОКОМ</v>
          </cell>
          <cell r="D256">
            <v>272</v>
          </cell>
        </row>
        <row r="257">
          <cell r="A257" t="str">
            <v>Пельмени Бульмени со сливочным маслом ТМ Горячая штучка.флоу-пак сфера 0,7 кг. ПОКОМ</v>
          </cell>
          <cell r="D257">
            <v>677</v>
          </cell>
        </row>
        <row r="258">
          <cell r="A258" t="str">
            <v>Пельмени Бульмени хрустящие с мясом 0,22 кг ТМ Горячая штучка  ПОКОМ</v>
          </cell>
          <cell r="D258">
            <v>34</v>
          </cell>
        </row>
        <row r="259">
          <cell r="A259" t="str">
            <v>Пельмени Добросельские со свининой и говядиной ТМ Стародворье флоу-пак клас. форма 0,65 кг.  ПОКОМ</v>
          </cell>
          <cell r="D259">
            <v>48</v>
          </cell>
        </row>
        <row r="260">
          <cell r="A260" t="str">
            <v>Пельмени Зареченские сфера 5 кг.  ПОКОМ</v>
          </cell>
          <cell r="D260">
            <v>10</v>
          </cell>
        </row>
        <row r="261">
          <cell r="A261" t="str">
            <v>Пельмени Медвежьи ушки с фермерскими сливками 0,7кг  ПОКОМ</v>
          </cell>
          <cell r="D261">
            <v>21</v>
          </cell>
        </row>
        <row r="262">
          <cell r="A262" t="str">
            <v>Пельмени Мясные с говядиной ТМ Стародворье сфера флоу-пак 1 кг  ПОКОМ</v>
          </cell>
          <cell r="D262">
            <v>114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88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35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225</v>
          </cell>
        </row>
        <row r="267">
          <cell r="A267" t="str">
            <v>Пельмени Сочные сфера 0,8 кг ТМ Стародворье  ПОКОМ</v>
          </cell>
          <cell r="D267">
            <v>23</v>
          </cell>
        </row>
        <row r="268">
          <cell r="A268" t="str">
            <v>Пирожки с мясом 3,7кг ВЕС ТМ Зареченские  ПОКОМ</v>
          </cell>
          <cell r="D268">
            <v>25.9</v>
          </cell>
        </row>
        <row r="269">
          <cell r="A269" t="str">
            <v>Ричеза с/к 230 гр.шт.  СПК</v>
          </cell>
          <cell r="D269">
            <v>20</v>
          </cell>
        </row>
        <row r="270">
          <cell r="A270" t="str">
            <v>Сальчетти с/к 230 гр.шт.  СПК</v>
          </cell>
          <cell r="D270">
            <v>33</v>
          </cell>
        </row>
        <row r="271">
          <cell r="A271" t="str">
            <v>Сальчичон с/к 200 гр. срез "Эликатессе" термоформ.пак.  СПК</v>
          </cell>
          <cell r="D271">
            <v>-1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43</v>
          </cell>
        </row>
        <row r="273">
          <cell r="A273" t="str">
            <v>Салями с/к 100 гр.шт.нар. (лоток с ср.защ.атм.)  СПК</v>
          </cell>
          <cell r="D273">
            <v>39</v>
          </cell>
        </row>
        <row r="274">
          <cell r="A274" t="str">
            <v>Салями Трюфель с/в "Эликатессе" 0,16 кг.шт.  СПК</v>
          </cell>
          <cell r="D274">
            <v>17</v>
          </cell>
        </row>
        <row r="275">
          <cell r="A275" t="str">
            <v>Сардельки "Докторские" (черева) ( в ср.защ.атм.) 1.0 кг. "Высокий вкус"  СПК</v>
          </cell>
          <cell r="D275">
            <v>14.342000000000001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7.6130000000000004</v>
          </cell>
        </row>
        <row r="277">
          <cell r="A277" t="str">
            <v>Сардельки Необыкновенные (черева) 400 гр.шт. (лоток с ср.защ.атм.)  СПК</v>
          </cell>
          <cell r="D277">
            <v>-1</v>
          </cell>
        </row>
        <row r="278">
          <cell r="A278" t="str">
            <v>Семейная с чесночком вареная (СПК+СКМ)  СПК</v>
          </cell>
          <cell r="D278">
            <v>102.902</v>
          </cell>
        </row>
        <row r="279">
          <cell r="A279" t="str">
            <v>Семейная с чесночком Экстра вареная  СПК</v>
          </cell>
          <cell r="D279">
            <v>-0.11899999999999999</v>
          </cell>
        </row>
        <row r="280">
          <cell r="A280" t="str">
            <v>Сервелат Европейский в/к, в/с 0,38 кг.шт.термофор.пак  СПК</v>
          </cell>
          <cell r="D280">
            <v>30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36</v>
          </cell>
        </row>
        <row r="282">
          <cell r="A282" t="str">
            <v>Сервелат Финский в/к 0,38 кг.шт. термофор.пак.  СПК</v>
          </cell>
          <cell r="D282">
            <v>95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86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64</v>
          </cell>
        </row>
        <row r="285">
          <cell r="A285" t="str">
            <v>Сибирская особая с/к 0,235 кг шт.  СПК</v>
          </cell>
          <cell r="D285">
            <v>60</v>
          </cell>
        </row>
        <row r="286">
          <cell r="A286" t="str">
            <v>Сосиски "Баварские" 0,36 кг.шт. вак.упак.  СПК</v>
          </cell>
          <cell r="D286">
            <v>1</v>
          </cell>
        </row>
        <row r="287">
          <cell r="A287" t="str">
            <v>Сосиски "Молочные" 0,36 кг.шт. вак.упак.  СПК</v>
          </cell>
          <cell r="D287">
            <v>3</v>
          </cell>
        </row>
        <row r="288">
          <cell r="A288" t="str">
            <v>Сосиски Классические (в ср.защ.атм.) СПК</v>
          </cell>
          <cell r="D288">
            <v>7.048</v>
          </cell>
        </row>
        <row r="289">
          <cell r="A289" t="str">
            <v>Сосиски Мусульманские "Просто выгодно" (в ср.защ.атм.)  СПК</v>
          </cell>
          <cell r="D289">
            <v>8.3670000000000009</v>
          </cell>
        </row>
        <row r="290">
          <cell r="A290" t="str">
            <v>Сосиски Хот-дог подкопченные (лоток с ср.защ.атм.)  СПК</v>
          </cell>
          <cell r="D290">
            <v>-0.17299999999999999</v>
          </cell>
        </row>
        <row r="291">
          <cell r="A291" t="str">
            <v>Сочный мегачебурек ТМ Зареченские ВЕС ПОКОМ</v>
          </cell>
          <cell r="D291">
            <v>26.88</v>
          </cell>
        </row>
        <row r="292">
          <cell r="A292" t="str">
            <v>Торо Неро с/в "Эликатессе" 140 гр.шт.  СПК</v>
          </cell>
          <cell r="D292">
            <v>9</v>
          </cell>
        </row>
        <row r="293">
          <cell r="A293" t="str">
            <v>Утренняя вареная ВЕС СПК</v>
          </cell>
          <cell r="D293">
            <v>2.452</v>
          </cell>
        </row>
        <row r="294">
          <cell r="A294" t="str">
            <v>Уши свиные копченые к пиву 0,15кг нар. д/ф шт.  СПК</v>
          </cell>
          <cell r="D294">
            <v>2</v>
          </cell>
        </row>
        <row r="295">
          <cell r="A295" t="str">
            <v>Фестивальная пора с/к 100 гр.шт.нар. (лоток с ср.защ.атм.)  СПК</v>
          </cell>
          <cell r="D295">
            <v>67</v>
          </cell>
        </row>
        <row r="296">
          <cell r="A296" t="str">
            <v>Фестивальная пора с/к 235 гр.шт.  СПК</v>
          </cell>
          <cell r="D296">
            <v>106</v>
          </cell>
        </row>
        <row r="297">
          <cell r="A297" t="str">
            <v>Фестивальная пора с/к термоус.пак  СПК</v>
          </cell>
          <cell r="D297">
            <v>3.016</v>
          </cell>
        </row>
        <row r="298">
          <cell r="A298" t="str">
            <v>Фирменная с/к 200 гр. срез "Эликатессе" термоформ.пак.  СПК</v>
          </cell>
          <cell r="D298">
            <v>28</v>
          </cell>
        </row>
        <row r="299">
          <cell r="A299" t="str">
            <v>Фуэт с/в "Эликатессе" 160 гр.шт.  СПК</v>
          </cell>
          <cell r="D299">
            <v>42</v>
          </cell>
        </row>
        <row r="300">
          <cell r="A300" t="str">
            <v>Хот-догстер ТМ Горячая штучка ТС Хот-Догстер флоу-пак 0,09 кг. ПОКОМ</v>
          </cell>
          <cell r="D300">
            <v>63</v>
          </cell>
        </row>
        <row r="301">
          <cell r="A301" t="str">
            <v>Хотстеры с сыром 0,25кг ТМ Горячая штучка  ПОКОМ</v>
          </cell>
          <cell r="D301">
            <v>124</v>
          </cell>
        </row>
        <row r="302">
          <cell r="A302" t="str">
            <v>Хотстеры ТМ Горячая штучка ТС Хотстеры 0,25 кг зам  ПОКОМ</v>
          </cell>
          <cell r="D302">
            <v>408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114</v>
          </cell>
        </row>
        <row r="304">
          <cell r="A304" t="str">
            <v>Хрустящие крылышки ТМ Горячая штучка 0,3 кг зам  ПОКОМ</v>
          </cell>
          <cell r="D304">
            <v>112</v>
          </cell>
        </row>
        <row r="305">
          <cell r="A305" t="str">
            <v>Чебупели Курочка гриль ТМ Горячая штучка, 0,3 кг зам  ПОКОМ</v>
          </cell>
          <cell r="D305">
            <v>40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489</v>
          </cell>
        </row>
        <row r="307">
          <cell r="A307" t="str">
            <v>Чебупицца Маргарита 0,2кг ТМ Горячая штучка ТС Foodgital  ПОКОМ</v>
          </cell>
          <cell r="D307">
            <v>73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959</v>
          </cell>
        </row>
        <row r="309">
          <cell r="A309" t="str">
            <v>Чебупицца со вкусом 4 сыра 0,2кг ТМ Горячая штучка ТС Foodgital  ПОКОМ</v>
          </cell>
          <cell r="D309">
            <v>82</v>
          </cell>
        </row>
        <row r="310">
          <cell r="A310" t="str">
            <v>Чебуреки сочные ВЕС ТМ Зареченские  ПОКОМ</v>
          </cell>
          <cell r="D310">
            <v>190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12.589</v>
          </cell>
        </row>
        <row r="312">
          <cell r="A312" t="str">
            <v>Эликапреза с/в "Эликатессе" 85 гр.шт. нарезка (лоток с ср.защ.атм.)  СПК</v>
          </cell>
          <cell r="D312">
            <v>6</v>
          </cell>
        </row>
        <row r="313">
          <cell r="A313" t="str">
            <v>Юбилейная с/к 0,235 кг.шт.  СПК</v>
          </cell>
          <cell r="D313">
            <v>121</v>
          </cell>
        </row>
        <row r="314">
          <cell r="A314" t="str">
            <v>Итого</v>
          </cell>
          <cell r="D314">
            <v>54764.464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24.09.2025 - 30.09.2025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2004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300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120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120.235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450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4000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250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600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552</v>
          </cell>
        </row>
        <row r="17">
          <cell r="A17" t="str">
            <v xml:space="preserve"> 412  Сосиски Баварские ТМ Стародворье 0,35 кг ПОКОМ</v>
          </cell>
          <cell r="D17">
            <v>3000</v>
          </cell>
        </row>
        <row r="18">
          <cell r="A18" t="str">
            <v xml:space="preserve"> 456  Колбаса Филейная ТМ Особый рецепт ВЕС большой батон  ПОКОМ</v>
          </cell>
          <cell r="D18">
            <v>60.485999999999997</v>
          </cell>
        </row>
        <row r="19">
          <cell r="A19" t="str">
            <v xml:space="preserve"> 457  Колбаса Молочная ТМ Особый рецепт ВЕС большой батон  ПОКОМ</v>
          </cell>
          <cell r="D19">
            <v>89.998000000000005</v>
          </cell>
        </row>
        <row r="20">
          <cell r="A20" t="str">
            <v xml:space="preserve"> 495  Колбаса Сочинка по-европейски с сочной грудинкой 0,3кг ТМ Стародворье  ПОКОМ</v>
          </cell>
          <cell r="D20">
            <v>300</v>
          </cell>
        </row>
        <row r="21">
          <cell r="A21" t="str">
            <v xml:space="preserve"> 497  Колбаса Сочинка зернистая с сочной грудинкой 0,3кг ТМ Стародворье  ПОКОМ</v>
          </cell>
          <cell r="D21">
            <v>126</v>
          </cell>
        </row>
        <row r="22">
          <cell r="A22" t="str">
            <v xml:space="preserve"> 505  Ветчина Стародворская ТМ Стародворье брикет 0,33 кг.  ПОКОМ</v>
          </cell>
          <cell r="D22">
            <v>48</v>
          </cell>
        </row>
        <row r="23">
          <cell r="A23" t="str">
            <v>Готовые чебупели с ветчиной и сыром ТМ Горячая штучка флоу-пак 0,24 кг.  ПОКОМ</v>
          </cell>
          <cell r="D23">
            <v>720</v>
          </cell>
        </row>
        <row r="24">
          <cell r="A24" t="str">
            <v>Готовые чебупели сочные с мясом ТМ Горячая штучка флоу-пак 0,24 кг  ПОКОМ</v>
          </cell>
          <cell r="D24">
            <v>600</v>
          </cell>
        </row>
        <row r="25">
          <cell r="A25" t="str">
            <v>Круггетсы сочные ТМ Горячая штучка ТС Круггетсы флоу-пак 0,2 кг.  ПОКОМ</v>
          </cell>
          <cell r="D25">
            <v>360</v>
          </cell>
        </row>
        <row r="26">
          <cell r="A26" t="str">
            <v>Наггетсы из печи 0,25кг ТМ Вязанка ТС Няняггетсы Сливушки замор.  ПОКОМ</v>
          </cell>
          <cell r="D26">
            <v>840</v>
          </cell>
        </row>
        <row r="27">
          <cell r="A27" t="str">
            <v>Наггетсы Нагетосы Сочная курочка ТМ Горячая штучка 0,25 кг зам  ПОКОМ</v>
          </cell>
          <cell r="D27">
            <v>420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D28">
            <v>720</v>
          </cell>
        </row>
        <row r="29">
          <cell r="A29" t="str">
            <v>Наггетсы с куриным филе и сыром ТМ Вязанка 0,25 кг ПОКОМ</v>
          </cell>
          <cell r="D29">
            <v>600</v>
          </cell>
        </row>
        <row r="30">
          <cell r="A30" t="str">
            <v>Пельмени Бигбули с мясом ТМ Горячая штучка. флоу-пак сфера 0,7 кг ПОКОМ</v>
          </cell>
          <cell r="D30">
            <v>840</v>
          </cell>
        </row>
        <row r="31">
          <cell r="A31" t="str">
            <v>Пельмени Бульмени с говядиной и свининой ТМ Горячая штучка. флоу-пак сфера 0,7 кг ПОКОМ</v>
          </cell>
          <cell r="D31">
            <v>1200</v>
          </cell>
        </row>
        <row r="32">
          <cell r="A32" t="str">
            <v>Пельмени Бульмени со сливочным маслом ТМ Горячая штучка.флоу-пак сфера 0,7 кг. ПОКОМ</v>
          </cell>
          <cell r="D32">
            <v>2600</v>
          </cell>
        </row>
        <row r="33">
          <cell r="A33" t="str">
            <v>Хотстеры ТМ Горячая штучка ТС Хотстеры 0,25 кг зам  ПОКОМ</v>
          </cell>
          <cell r="D33">
            <v>600</v>
          </cell>
        </row>
        <row r="34">
          <cell r="A34" t="str">
            <v>Чебупицца курочка по-итальянски Горячая штучка 0,25 кг зам  ПОКОМ</v>
          </cell>
          <cell r="D34">
            <v>1200</v>
          </cell>
        </row>
        <row r="35">
          <cell r="A35" t="str">
            <v>Чебупицца Пепперони ТМ Горячая штучка ТС Чебупицца 0.25кг зам  ПОКОМ</v>
          </cell>
          <cell r="D35">
            <v>1440</v>
          </cell>
        </row>
        <row r="36">
          <cell r="A36" t="str">
            <v>Итого</v>
          </cell>
          <cell r="D36">
            <v>24510.719000000001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10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57" style="1" customWidth="1"/>
    <col min="2" max="2" width="4.66406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5" style="5" bestFit="1" customWidth="1"/>
    <col min="13" max="19" width="1" style="5" customWidth="1"/>
    <col min="20" max="20" width="6.6640625" style="5" customWidth="1"/>
    <col min="21" max="21" width="1.3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8320312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9.5" style="5" customWidth="1"/>
    <col min="36" max="36" width="5.6640625" style="5" bestFit="1" customWidth="1"/>
    <col min="37" max="38" width="6.6640625" style="5" bestFit="1" customWidth="1"/>
    <col min="39" max="40" width="1.5" style="5" customWidth="1"/>
    <col min="41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</row>
    <row r="3" spans="1:42" s="1" customFormat="1" ht="9.9499999999999993" customHeight="1" x14ac:dyDescent="0.2">
      <c r="AK3" s="1" t="s">
        <v>137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  <c r="AK4" s="11" t="s">
        <v>128</v>
      </c>
      <c r="AL4" s="11" t="s">
        <v>128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130</v>
      </c>
      <c r="T5" s="15" t="s">
        <v>131</v>
      </c>
      <c r="V5" s="15" t="s">
        <v>131</v>
      </c>
      <c r="X5" s="15" t="s">
        <v>132</v>
      </c>
      <c r="AE5" s="15" t="s">
        <v>133</v>
      </c>
      <c r="AF5" s="15" t="s">
        <v>134</v>
      </c>
      <c r="AG5" s="15" t="s">
        <v>135</v>
      </c>
      <c r="AH5" s="15" t="s">
        <v>136</v>
      </c>
      <c r="AJ5" s="15" t="s">
        <v>119</v>
      </c>
      <c r="AK5" s="15" t="s">
        <v>131</v>
      </c>
      <c r="AL5" s="15" t="s">
        <v>132</v>
      </c>
    </row>
    <row r="6" spans="1:42" ht="11.1" customHeight="1" x14ac:dyDescent="0.2">
      <c r="A6" s="6"/>
      <c r="B6" s="6"/>
      <c r="C6" s="3"/>
      <c r="D6" s="3"/>
      <c r="E6" s="12">
        <f>SUM(E7:E156)</f>
        <v>138873.94899999999</v>
      </c>
      <c r="F6" s="12">
        <f>SUM(F7:F156)</f>
        <v>101761.93199999999</v>
      </c>
      <c r="J6" s="12">
        <f>SUM(J7:J156)</f>
        <v>140959.99700000003</v>
      </c>
      <c r="K6" s="12">
        <f t="shared" ref="K6:X6" si="0">SUM(K7:K156)</f>
        <v>-2086.0479999999998</v>
      </c>
      <c r="L6" s="12">
        <f t="shared" si="0"/>
        <v>28840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11468</v>
      </c>
      <c r="U6" s="12">
        <f t="shared" si="0"/>
        <v>0</v>
      </c>
      <c r="V6" s="12">
        <f t="shared" si="0"/>
        <v>21930</v>
      </c>
      <c r="W6" s="12">
        <f t="shared" si="0"/>
        <v>25300.646000000008</v>
      </c>
      <c r="X6" s="12">
        <f t="shared" si="0"/>
        <v>27610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12370.719000000001</v>
      </c>
      <c r="AE6" s="12">
        <f t="shared" ref="AE6" si="5">SUM(AE7:AE156)</f>
        <v>27879.229399999986</v>
      </c>
      <c r="AF6" s="12">
        <f t="shared" ref="AF6" si="6">SUM(AF7:AF156)</f>
        <v>27899.437199999997</v>
      </c>
      <c r="AG6" s="12">
        <f t="shared" ref="AG6" si="7">SUM(AG7:AG156)</f>
        <v>26748.493200000015</v>
      </c>
      <c r="AH6" s="12">
        <f t="shared" ref="AH6" si="8">SUM(AH7:AH156)</f>
        <v>26996.227999999996</v>
      </c>
      <c r="AI6" s="12"/>
      <c r="AJ6" s="12">
        <f t="shared" ref="AJ6" si="9">SUM(AJ7:AJ156)</f>
        <v>4634</v>
      </c>
      <c r="AK6" s="12">
        <f t="shared" ref="AK6" si="10">SUM(AK7:AK156)</f>
        <v>12524.3</v>
      </c>
      <c r="AL6" s="12">
        <f t="shared" ref="AL6" si="11">SUM(AL7:AL156)</f>
        <v>17511.599999999999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421.80599999999998</v>
      </c>
      <c r="D7" s="8">
        <v>442.82600000000002</v>
      </c>
      <c r="E7" s="8">
        <v>586.154</v>
      </c>
      <c r="F7" s="8">
        <v>267.64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596.99599999999998</v>
      </c>
      <c r="K7" s="13">
        <f>E7-J7</f>
        <v>-10.841999999999985</v>
      </c>
      <c r="L7" s="13">
        <f>VLOOKUP(A:A,[1]TDSheet!$A:$X,24,0)</f>
        <v>170</v>
      </c>
      <c r="M7" s="13"/>
      <c r="N7" s="13"/>
      <c r="O7" s="13"/>
      <c r="P7" s="13"/>
      <c r="Q7" s="13"/>
      <c r="R7" s="13"/>
      <c r="S7" s="13"/>
      <c r="T7" s="13"/>
      <c r="U7" s="13"/>
      <c r="V7" s="16">
        <v>160</v>
      </c>
      <c r="W7" s="13">
        <f>(E7-AD7)/5</f>
        <v>117.2308</v>
      </c>
      <c r="X7" s="16">
        <v>150</v>
      </c>
      <c r="Y7" s="17">
        <f>(F7+L7+V7+X7)/W7</f>
        <v>6.3775048877939922</v>
      </c>
      <c r="Z7" s="13">
        <f>F7/W7</f>
        <v>2.2830177734861485</v>
      </c>
      <c r="AA7" s="13"/>
      <c r="AB7" s="13"/>
      <c r="AC7" s="13"/>
      <c r="AD7" s="13">
        <v>0</v>
      </c>
      <c r="AE7" s="13">
        <f>VLOOKUP(A:A,[1]TDSheet!$A:$AF,32,0)</f>
        <v>97.224599999999995</v>
      </c>
      <c r="AF7" s="13">
        <f>VLOOKUP(A:A,[1]TDSheet!$A:$AG,33,0)</f>
        <v>117.8916</v>
      </c>
      <c r="AG7" s="13">
        <f>VLOOKUP(A:A,[1]TDSheet!$A:$W,23,0)</f>
        <v>120.7056</v>
      </c>
      <c r="AH7" s="13">
        <f>VLOOKUP(A:A,[3]TDSheet!$A:$D,4,0)</f>
        <v>129.142</v>
      </c>
      <c r="AI7" s="13" t="str">
        <f>VLOOKUP(A:A,[1]TDSheet!$A:$AI,35,0)</f>
        <v>оконч</v>
      </c>
      <c r="AJ7" s="13">
        <f>T7*H7</f>
        <v>0</v>
      </c>
      <c r="AK7" s="13">
        <f>V7*H7</f>
        <v>160</v>
      </c>
      <c r="AL7" s="13">
        <f>X7*H7</f>
        <v>150</v>
      </c>
      <c r="AM7" s="13"/>
      <c r="AN7" s="13"/>
      <c r="AO7" s="13"/>
      <c r="AP7" s="13"/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343.108</v>
      </c>
      <c r="D8" s="8">
        <v>731.54700000000003</v>
      </c>
      <c r="E8" s="8">
        <v>584.13199999999995</v>
      </c>
      <c r="F8" s="8">
        <v>479.721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601.64599999999996</v>
      </c>
      <c r="K8" s="13">
        <f t="shared" ref="K8:K71" si="12">E8-J8</f>
        <v>-17.51400000000001</v>
      </c>
      <c r="L8" s="13">
        <f>VLOOKUP(A:A,[1]TDSheet!$A:$X,24,0)</f>
        <v>150</v>
      </c>
      <c r="M8" s="13"/>
      <c r="N8" s="13"/>
      <c r="O8" s="13"/>
      <c r="P8" s="13"/>
      <c r="Q8" s="13"/>
      <c r="R8" s="13"/>
      <c r="S8" s="13"/>
      <c r="T8" s="13"/>
      <c r="U8" s="13"/>
      <c r="V8" s="16">
        <v>50</v>
      </c>
      <c r="W8" s="13">
        <f t="shared" ref="W8:W71" si="13">(E8-AD8)/5</f>
        <v>116.82639999999999</v>
      </c>
      <c r="X8" s="16">
        <v>120</v>
      </c>
      <c r="Y8" s="17">
        <f t="shared" ref="Y8:Y71" si="14">(F8+L8+V8+X8)/W8</f>
        <v>6.8453791266357609</v>
      </c>
      <c r="Z8" s="13">
        <f t="shared" ref="Z8:Z71" si="15">F8/W8</f>
        <v>4.1062722124451323</v>
      </c>
      <c r="AA8" s="13"/>
      <c r="AB8" s="13"/>
      <c r="AC8" s="13"/>
      <c r="AD8" s="13">
        <v>0</v>
      </c>
      <c r="AE8" s="13">
        <f>VLOOKUP(A:A,[1]TDSheet!$A:$AF,32,0)</f>
        <v>151.69239999999999</v>
      </c>
      <c r="AF8" s="13">
        <f>VLOOKUP(A:A,[1]TDSheet!$A:$AG,33,0)</f>
        <v>138.071</v>
      </c>
      <c r="AG8" s="13">
        <f>VLOOKUP(A:A,[1]TDSheet!$A:$W,23,0)</f>
        <v>129.86520000000002</v>
      </c>
      <c r="AH8" s="13">
        <f>VLOOKUP(A:A,[3]TDSheet!$A:$D,4,0)</f>
        <v>93.292000000000002</v>
      </c>
      <c r="AI8" s="13">
        <f>VLOOKUP(A:A,[1]TDSheet!$A:$AI,35,0)</f>
        <v>0</v>
      </c>
      <c r="AJ8" s="13">
        <f t="shared" ref="AJ8:AJ71" si="16">T8*H8</f>
        <v>0</v>
      </c>
      <c r="AK8" s="13">
        <f t="shared" ref="AK8:AK71" si="17">V8*H8</f>
        <v>50</v>
      </c>
      <c r="AL8" s="13">
        <f t="shared" ref="AL8:AL71" si="18">X8*H8</f>
        <v>120</v>
      </c>
      <c r="AM8" s="13"/>
      <c r="AN8" s="13"/>
      <c r="AO8" s="13"/>
      <c r="AP8" s="13"/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1032.2909999999999</v>
      </c>
      <c r="D9" s="8">
        <v>3126.48</v>
      </c>
      <c r="E9" s="8">
        <v>2380.6979999999999</v>
      </c>
      <c r="F9" s="8">
        <v>1735.9459999999999</v>
      </c>
      <c r="G9" s="1"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2408.9409999999998</v>
      </c>
      <c r="K9" s="13">
        <f t="shared" si="12"/>
        <v>-28.242999999999938</v>
      </c>
      <c r="L9" s="13">
        <f>VLOOKUP(A:A,[1]TDSheet!$A:$X,24,0)</f>
        <v>550</v>
      </c>
      <c r="M9" s="13"/>
      <c r="N9" s="13"/>
      <c r="O9" s="13"/>
      <c r="P9" s="13"/>
      <c r="Q9" s="13"/>
      <c r="R9" s="13"/>
      <c r="S9" s="13"/>
      <c r="T9" s="13"/>
      <c r="U9" s="13"/>
      <c r="V9" s="16">
        <v>400</v>
      </c>
      <c r="W9" s="13">
        <f t="shared" si="13"/>
        <v>476.13959999999997</v>
      </c>
      <c r="X9" s="16">
        <v>550</v>
      </c>
      <c r="Y9" s="17">
        <f t="shared" si="14"/>
        <v>6.7962127073656555</v>
      </c>
      <c r="Z9" s="13">
        <f t="shared" si="15"/>
        <v>3.6458761254052385</v>
      </c>
      <c r="AA9" s="13"/>
      <c r="AB9" s="13"/>
      <c r="AC9" s="13"/>
      <c r="AD9" s="13">
        <v>0</v>
      </c>
      <c r="AE9" s="13">
        <f>VLOOKUP(A:A,[1]TDSheet!$A:$AF,32,0)</f>
        <v>531.34899999999993</v>
      </c>
      <c r="AF9" s="13">
        <f>VLOOKUP(A:A,[1]TDSheet!$A:$AG,33,0)</f>
        <v>515.20799999999997</v>
      </c>
      <c r="AG9" s="13">
        <f>VLOOKUP(A:A,[1]TDSheet!$A:$W,23,0)</f>
        <v>528.71760000000006</v>
      </c>
      <c r="AH9" s="13">
        <f>VLOOKUP(A:A,[3]TDSheet!$A:$D,4,0)</f>
        <v>399.36</v>
      </c>
      <c r="AI9" s="13" t="str">
        <f>VLOOKUP(A:A,[1]TDSheet!$A:$AI,35,0)</f>
        <v>продокт</v>
      </c>
      <c r="AJ9" s="13">
        <f t="shared" si="16"/>
        <v>0</v>
      </c>
      <c r="AK9" s="13">
        <f t="shared" si="17"/>
        <v>400</v>
      </c>
      <c r="AL9" s="13">
        <f t="shared" si="18"/>
        <v>550</v>
      </c>
      <c r="AM9" s="13"/>
      <c r="AN9" s="13"/>
      <c r="AO9" s="13"/>
      <c r="AP9" s="13"/>
    </row>
    <row r="10" spans="1:42" s="1" customFormat="1" ht="11.1" customHeight="1" outlineLevel="1" x14ac:dyDescent="0.2">
      <c r="A10" s="7" t="s">
        <v>13</v>
      </c>
      <c r="B10" s="7" t="s">
        <v>12</v>
      </c>
      <c r="C10" s="8">
        <v>930.10400000000004</v>
      </c>
      <c r="D10" s="8">
        <v>4603</v>
      </c>
      <c r="E10" s="8">
        <v>2847</v>
      </c>
      <c r="F10" s="8">
        <v>2657.1039999999998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2870</v>
      </c>
      <c r="K10" s="13">
        <f t="shared" si="12"/>
        <v>-23</v>
      </c>
      <c r="L10" s="13">
        <f>VLOOKUP(A:A,[1]TDSheet!$A:$X,24,0)</f>
        <v>1000</v>
      </c>
      <c r="M10" s="13"/>
      <c r="N10" s="13"/>
      <c r="O10" s="13"/>
      <c r="P10" s="13"/>
      <c r="Q10" s="13"/>
      <c r="R10" s="13"/>
      <c r="S10" s="13"/>
      <c r="T10" s="13">
        <v>500</v>
      </c>
      <c r="U10" s="13"/>
      <c r="V10" s="16">
        <v>600</v>
      </c>
      <c r="W10" s="13">
        <f t="shared" si="13"/>
        <v>499.4</v>
      </c>
      <c r="X10" s="16">
        <v>400</v>
      </c>
      <c r="Y10" s="17">
        <f t="shared" si="14"/>
        <v>9.325398478173808</v>
      </c>
      <c r="Z10" s="13">
        <f t="shared" si="15"/>
        <v>5.3205927112535036</v>
      </c>
      <c r="AA10" s="13"/>
      <c r="AB10" s="13"/>
      <c r="AC10" s="13"/>
      <c r="AD10" s="13">
        <f>VLOOKUP(A:A,[4]TDSheet!$A:$D,4,0)</f>
        <v>350</v>
      </c>
      <c r="AE10" s="13">
        <f>VLOOKUP(A:A,[1]TDSheet!$A:$AF,32,0)</f>
        <v>513.77920000000006</v>
      </c>
      <c r="AF10" s="13">
        <f>VLOOKUP(A:A,[1]TDSheet!$A:$AG,33,0)</f>
        <v>481.8</v>
      </c>
      <c r="AG10" s="13">
        <f>VLOOKUP(A:A,[1]TDSheet!$A:$W,23,0)</f>
        <v>509</v>
      </c>
      <c r="AH10" s="13">
        <f>VLOOKUP(A:A,[3]TDSheet!$A:$D,4,0)</f>
        <v>497</v>
      </c>
      <c r="AI10" s="13" t="str">
        <f>VLOOKUP(A:A,[1]TDSheet!$A:$AI,35,0)</f>
        <v>октяб</v>
      </c>
      <c r="AJ10" s="13">
        <f t="shared" si="16"/>
        <v>200</v>
      </c>
      <c r="AK10" s="13">
        <f t="shared" si="17"/>
        <v>240</v>
      </c>
      <c r="AL10" s="13">
        <f t="shared" si="18"/>
        <v>160</v>
      </c>
      <c r="AM10" s="13"/>
      <c r="AN10" s="13"/>
      <c r="AO10" s="13"/>
      <c r="AP10" s="13"/>
    </row>
    <row r="11" spans="1:42" s="1" customFormat="1" ht="11.1" customHeight="1" outlineLevel="1" x14ac:dyDescent="0.2">
      <c r="A11" s="7" t="s">
        <v>14</v>
      </c>
      <c r="B11" s="7" t="s">
        <v>12</v>
      </c>
      <c r="C11" s="8">
        <v>2283</v>
      </c>
      <c r="D11" s="8">
        <v>7111</v>
      </c>
      <c r="E11" s="8">
        <v>6229</v>
      </c>
      <c r="F11" s="8">
        <v>3116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6251</v>
      </c>
      <c r="K11" s="13">
        <f t="shared" si="12"/>
        <v>-22</v>
      </c>
      <c r="L11" s="13">
        <f>VLOOKUP(A:A,[1]TDSheet!$A:$X,24,0)</f>
        <v>1000</v>
      </c>
      <c r="M11" s="13"/>
      <c r="N11" s="13"/>
      <c r="O11" s="13"/>
      <c r="P11" s="13"/>
      <c r="Q11" s="13"/>
      <c r="R11" s="13"/>
      <c r="S11" s="13"/>
      <c r="T11" s="13">
        <v>1002</v>
      </c>
      <c r="U11" s="13"/>
      <c r="V11" s="16">
        <v>700</v>
      </c>
      <c r="W11" s="13">
        <f t="shared" si="13"/>
        <v>845</v>
      </c>
      <c r="X11" s="16">
        <v>1000</v>
      </c>
      <c r="Y11" s="17">
        <f t="shared" si="14"/>
        <v>6.8828402366863903</v>
      </c>
      <c r="Z11" s="13">
        <f t="shared" si="15"/>
        <v>3.6875739644970413</v>
      </c>
      <c r="AA11" s="13"/>
      <c r="AB11" s="13"/>
      <c r="AC11" s="13"/>
      <c r="AD11" s="13">
        <f>VLOOKUP(A:A,[4]TDSheet!$A:$D,4,0)</f>
        <v>2004</v>
      </c>
      <c r="AE11" s="13">
        <f>VLOOKUP(A:A,[1]TDSheet!$A:$AF,32,0)</f>
        <v>996.6</v>
      </c>
      <c r="AF11" s="13">
        <f>VLOOKUP(A:A,[1]TDSheet!$A:$AG,33,0)</f>
        <v>958</v>
      </c>
      <c r="AG11" s="13">
        <f>VLOOKUP(A:A,[1]TDSheet!$A:$W,23,0)</f>
        <v>912.2</v>
      </c>
      <c r="AH11" s="13">
        <f>VLOOKUP(A:A,[3]TDSheet!$A:$D,4,0)</f>
        <v>917</v>
      </c>
      <c r="AI11" s="13" t="str">
        <f>VLOOKUP(A:A,[1]TDSheet!$A:$AI,35,0)</f>
        <v>продокт</v>
      </c>
      <c r="AJ11" s="13">
        <f t="shared" si="16"/>
        <v>450.90000000000003</v>
      </c>
      <c r="AK11" s="13">
        <f t="shared" si="17"/>
        <v>315</v>
      </c>
      <c r="AL11" s="13">
        <f t="shared" si="18"/>
        <v>450</v>
      </c>
      <c r="AM11" s="13"/>
      <c r="AN11" s="13"/>
      <c r="AO11" s="13"/>
      <c r="AP11" s="13"/>
    </row>
    <row r="12" spans="1:42" s="1" customFormat="1" ht="11.1" customHeight="1" outlineLevel="1" x14ac:dyDescent="0.2">
      <c r="A12" s="7" t="s">
        <v>15</v>
      </c>
      <c r="B12" s="7" t="s">
        <v>12</v>
      </c>
      <c r="C12" s="8">
        <v>1601</v>
      </c>
      <c r="D12" s="8">
        <v>6435</v>
      </c>
      <c r="E12" s="8">
        <v>5467</v>
      </c>
      <c r="F12" s="8">
        <v>2517</v>
      </c>
      <c r="G12" s="1"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5593</v>
      </c>
      <c r="K12" s="13">
        <f t="shared" si="12"/>
        <v>-126</v>
      </c>
      <c r="L12" s="13">
        <f>VLOOKUP(A:A,[1]TDSheet!$A:$X,24,0)</f>
        <v>1400</v>
      </c>
      <c r="M12" s="13"/>
      <c r="N12" s="13"/>
      <c r="O12" s="13"/>
      <c r="P12" s="13"/>
      <c r="Q12" s="13"/>
      <c r="R12" s="13"/>
      <c r="S12" s="13"/>
      <c r="T12" s="13">
        <v>954</v>
      </c>
      <c r="U12" s="13"/>
      <c r="V12" s="16">
        <v>1400</v>
      </c>
      <c r="W12" s="13">
        <f t="shared" si="13"/>
        <v>1033.4000000000001</v>
      </c>
      <c r="X12" s="16">
        <v>1300</v>
      </c>
      <c r="Y12" s="17">
        <f t="shared" si="14"/>
        <v>6.4031352815947349</v>
      </c>
      <c r="Z12" s="13">
        <f t="shared" si="15"/>
        <v>2.4356493129475516</v>
      </c>
      <c r="AA12" s="13"/>
      <c r="AB12" s="13"/>
      <c r="AC12" s="13"/>
      <c r="AD12" s="13">
        <f>VLOOKUP(A:A,[4]TDSheet!$A:$D,4,0)</f>
        <v>300</v>
      </c>
      <c r="AE12" s="13">
        <f>VLOOKUP(A:A,[1]TDSheet!$A:$AF,32,0)</f>
        <v>1015.6</v>
      </c>
      <c r="AF12" s="13">
        <f>VLOOKUP(A:A,[1]TDSheet!$A:$AG,33,0)</f>
        <v>915.8</v>
      </c>
      <c r="AG12" s="13">
        <f>VLOOKUP(A:A,[1]TDSheet!$A:$W,23,0)</f>
        <v>999.4</v>
      </c>
      <c r="AH12" s="13">
        <f>VLOOKUP(A:A,[3]TDSheet!$A:$D,4,0)</f>
        <v>1097</v>
      </c>
      <c r="AI12" s="13">
        <f>VLOOKUP(A:A,[1]TDSheet!$A:$AI,35,0)</f>
        <v>0</v>
      </c>
      <c r="AJ12" s="13">
        <f t="shared" si="16"/>
        <v>429.3</v>
      </c>
      <c r="AK12" s="13">
        <f t="shared" si="17"/>
        <v>630</v>
      </c>
      <c r="AL12" s="13">
        <f t="shared" si="18"/>
        <v>585</v>
      </c>
      <c r="AM12" s="13"/>
      <c r="AN12" s="13"/>
      <c r="AO12" s="13"/>
      <c r="AP12" s="13"/>
    </row>
    <row r="13" spans="1:42" s="1" customFormat="1" ht="11.1" customHeight="1" outlineLevel="1" x14ac:dyDescent="0.2">
      <c r="A13" s="7" t="s">
        <v>16</v>
      </c>
      <c r="B13" s="7" t="s">
        <v>12</v>
      </c>
      <c r="C13" s="8">
        <v>8</v>
      </c>
      <c r="D13" s="8">
        <v>151</v>
      </c>
      <c r="E13" s="8">
        <v>67</v>
      </c>
      <c r="F13" s="8">
        <v>91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74</v>
      </c>
      <c r="K13" s="13">
        <f t="shared" si="12"/>
        <v>-7</v>
      </c>
      <c r="L13" s="13">
        <f>VLOOKUP(A:A,[1]TDSheet!$A:$X,24,0)</f>
        <v>20</v>
      </c>
      <c r="M13" s="13"/>
      <c r="N13" s="13"/>
      <c r="O13" s="13"/>
      <c r="P13" s="13"/>
      <c r="Q13" s="13"/>
      <c r="R13" s="13"/>
      <c r="S13" s="13"/>
      <c r="T13" s="13"/>
      <c r="U13" s="13"/>
      <c r="V13" s="16"/>
      <c r="W13" s="13">
        <f t="shared" si="13"/>
        <v>13.4</v>
      </c>
      <c r="X13" s="16">
        <v>20</v>
      </c>
      <c r="Y13" s="17">
        <f t="shared" si="14"/>
        <v>9.7761194029850742</v>
      </c>
      <c r="Z13" s="13">
        <f t="shared" si="15"/>
        <v>6.7910447761194028</v>
      </c>
      <c r="AA13" s="13"/>
      <c r="AB13" s="13"/>
      <c r="AC13" s="13"/>
      <c r="AD13" s="13">
        <v>0</v>
      </c>
      <c r="AE13" s="13">
        <f>VLOOKUP(A:A,[1]TDSheet!$A:$AF,32,0)</f>
        <v>15.6</v>
      </c>
      <c r="AF13" s="13">
        <f>VLOOKUP(A:A,[1]TDSheet!$A:$AG,33,0)</f>
        <v>14.4</v>
      </c>
      <c r="AG13" s="13">
        <f>VLOOKUP(A:A,[1]TDSheet!$A:$W,23,0)</f>
        <v>15.8</v>
      </c>
      <c r="AH13" s="13">
        <f>VLOOKUP(A:A,[3]TDSheet!$A:$D,4,0)</f>
        <v>16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8</v>
      </c>
      <c r="AM13" s="13"/>
      <c r="AN13" s="13"/>
      <c r="AO13" s="13"/>
      <c r="AP13" s="13"/>
    </row>
    <row r="14" spans="1:42" s="1" customFormat="1" ht="21.95" customHeight="1" outlineLevel="1" x14ac:dyDescent="0.2">
      <c r="A14" s="7" t="s">
        <v>17</v>
      </c>
      <c r="B14" s="7" t="s">
        <v>12</v>
      </c>
      <c r="C14" s="8">
        <v>225</v>
      </c>
      <c r="D14" s="8">
        <v>814</v>
      </c>
      <c r="E14" s="8">
        <v>375</v>
      </c>
      <c r="F14" s="8">
        <v>663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378</v>
      </c>
      <c r="K14" s="13">
        <f t="shared" si="12"/>
        <v>-3</v>
      </c>
      <c r="L14" s="13">
        <f>VLOOKUP(A:A,[1]TDSheet!$A:$X,24,0)</f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6"/>
      <c r="W14" s="13">
        <f t="shared" si="13"/>
        <v>75</v>
      </c>
      <c r="X14" s="16"/>
      <c r="Y14" s="17">
        <f t="shared" si="14"/>
        <v>8.84</v>
      </c>
      <c r="Z14" s="13">
        <f t="shared" si="15"/>
        <v>8.84</v>
      </c>
      <c r="AA14" s="13"/>
      <c r="AB14" s="13"/>
      <c r="AC14" s="13"/>
      <c r="AD14" s="13">
        <v>0</v>
      </c>
      <c r="AE14" s="13">
        <f>VLOOKUP(A:A,[1]TDSheet!$A:$AF,32,0)</f>
        <v>79.8</v>
      </c>
      <c r="AF14" s="13">
        <f>VLOOKUP(A:A,[1]TDSheet!$A:$AG,33,0)</f>
        <v>82.2</v>
      </c>
      <c r="AG14" s="13">
        <f>VLOOKUP(A:A,[1]TDSheet!$A:$W,23,0)</f>
        <v>72.400000000000006</v>
      </c>
      <c r="AH14" s="13">
        <f>VLOOKUP(A:A,[3]TDSheet!$A:$D,4,0)</f>
        <v>92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  <c r="AP14" s="13"/>
    </row>
    <row r="15" spans="1:42" s="1" customFormat="1" ht="11.1" customHeight="1" outlineLevel="1" x14ac:dyDescent="0.2">
      <c r="A15" s="7" t="s">
        <v>18</v>
      </c>
      <c r="B15" s="7" t="s">
        <v>12</v>
      </c>
      <c r="C15" s="8">
        <v>183</v>
      </c>
      <c r="D15" s="8">
        <v>679</v>
      </c>
      <c r="E15" s="8">
        <v>428</v>
      </c>
      <c r="F15" s="8">
        <v>431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482</v>
      </c>
      <c r="K15" s="13">
        <f t="shared" si="12"/>
        <v>-54</v>
      </c>
      <c r="L15" s="13">
        <f>VLOOKUP(A:A,[1]TDSheet!$A:$X,24,0)</f>
        <v>100</v>
      </c>
      <c r="M15" s="13"/>
      <c r="N15" s="13"/>
      <c r="O15" s="13"/>
      <c r="P15" s="13"/>
      <c r="Q15" s="13"/>
      <c r="R15" s="13"/>
      <c r="S15" s="13"/>
      <c r="T15" s="13"/>
      <c r="U15" s="13"/>
      <c r="V15" s="16"/>
      <c r="W15" s="13">
        <f t="shared" si="13"/>
        <v>85.6</v>
      </c>
      <c r="X15" s="16">
        <v>60</v>
      </c>
      <c r="Y15" s="17">
        <f t="shared" si="14"/>
        <v>6.9042056074766363</v>
      </c>
      <c r="Z15" s="13">
        <f t="shared" si="15"/>
        <v>5.0350467289719631</v>
      </c>
      <c r="AA15" s="13"/>
      <c r="AB15" s="13"/>
      <c r="AC15" s="13"/>
      <c r="AD15" s="13">
        <v>0</v>
      </c>
      <c r="AE15" s="13">
        <f>VLOOKUP(A:A,[1]TDSheet!$A:$AF,32,0)</f>
        <v>92.2</v>
      </c>
      <c r="AF15" s="13">
        <f>VLOOKUP(A:A,[1]TDSheet!$A:$AG,33,0)</f>
        <v>82</v>
      </c>
      <c r="AG15" s="13">
        <f>VLOOKUP(A:A,[1]TDSheet!$A:$W,23,0)</f>
        <v>101</v>
      </c>
      <c r="AH15" s="13">
        <f>VLOOKUP(A:A,[3]TDSheet!$A:$D,4,0)</f>
        <v>105</v>
      </c>
      <c r="AI15" s="13">
        <f>VLOOKUP(A:A,[1]TDSheet!$A:$AI,35,0)</f>
        <v>0</v>
      </c>
      <c r="AJ15" s="13">
        <f t="shared" si="16"/>
        <v>0</v>
      </c>
      <c r="AK15" s="13">
        <f t="shared" si="17"/>
        <v>0</v>
      </c>
      <c r="AL15" s="13">
        <f t="shared" si="18"/>
        <v>18</v>
      </c>
      <c r="AM15" s="13"/>
      <c r="AN15" s="13"/>
      <c r="AO15" s="13"/>
      <c r="AP15" s="13"/>
    </row>
    <row r="16" spans="1:42" s="1" customFormat="1" ht="11.1" customHeight="1" outlineLevel="1" x14ac:dyDescent="0.2">
      <c r="A16" s="7" t="s">
        <v>19</v>
      </c>
      <c r="B16" s="7" t="s">
        <v>12</v>
      </c>
      <c r="C16" s="8">
        <v>1055</v>
      </c>
      <c r="D16" s="8">
        <v>2667</v>
      </c>
      <c r="E16" s="8">
        <v>1595</v>
      </c>
      <c r="F16" s="8">
        <v>2114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1616</v>
      </c>
      <c r="K16" s="13">
        <f t="shared" si="12"/>
        <v>-21</v>
      </c>
      <c r="L16" s="13">
        <f>VLOOKUP(A:A,[1]TDSheet!$A:$X,24,0)</f>
        <v>0</v>
      </c>
      <c r="M16" s="13"/>
      <c r="N16" s="13"/>
      <c r="O16" s="13"/>
      <c r="P16" s="13"/>
      <c r="Q16" s="13"/>
      <c r="R16" s="13"/>
      <c r="S16" s="13"/>
      <c r="T16" s="13">
        <v>120</v>
      </c>
      <c r="U16" s="13"/>
      <c r="V16" s="16"/>
      <c r="W16" s="13">
        <f t="shared" si="13"/>
        <v>295</v>
      </c>
      <c r="X16" s="16"/>
      <c r="Y16" s="17">
        <f t="shared" si="14"/>
        <v>7.1661016949152545</v>
      </c>
      <c r="Z16" s="13">
        <f t="shared" si="15"/>
        <v>7.1661016949152545</v>
      </c>
      <c r="AA16" s="13"/>
      <c r="AB16" s="13"/>
      <c r="AC16" s="13"/>
      <c r="AD16" s="13">
        <f>VLOOKUP(A:A,[4]TDSheet!$A:$D,4,0)</f>
        <v>120</v>
      </c>
      <c r="AE16" s="13">
        <f>VLOOKUP(A:A,[1]TDSheet!$A:$AF,32,0)</f>
        <v>358.4</v>
      </c>
      <c r="AF16" s="13">
        <f>VLOOKUP(A:A,[1]TDSheet!$A:$AG,33,0)</f>
        <v>323.8</v>
      </c>
      <c r="AG16" s="13">
        <f>VLOOKUP(A:A,[1]TDSheet!$A:$W,23,0)</f>
        <v>317.39999999999998</v>
      </c>
      <c r="AH16" s="13">
        <f>VLOOKUP(A:A,[3]TDSheet!$A:$D,4,0)</f>
        <v>355</v>
      </c>
      <c r="AI16" s="13">
        <f>VLOOKUP(A:A,[1]TDSheet!$A:$AI,35,0)</f>
        <v>0</v>
      </c>
      <c r="AJ16" s="13">
        <f t="shared" si="16"/>
        <v>20.400000000000002</v>
      </c>
      <c r="AK16" s="13">
        <f t="shared" si="17"/>
        <v>0</v>
      </c>
      <c r="AL16" s="13">
        <f t="shared" si="18"/>
        <v>0</v>
      </c>
      <c r="AM16" s="13"/>
      <c r="AN16" s="13"/>
      <c r="AO16" s="13"/>
      <c r="AP16" s="13"/>
    </row>
    <row r="17" spans="1:42" s="1" customFormat="1" ht="21.95" customHeight="1" outlineLevel="1" x14ac:dyDescent="0.2">
      <c r="A17" s="7" t="s">
        <v>20</v>
      </c>
      <c r="B17" s="7" t="s">
        <v>12</v>
      </c>
      <c r="C17" s="8">
        <v>205</v>
      </c>
      <c r="D17" s="8">
        <v>8</v>
      </c>
      <c r="E17" s="8">
        <v>280</v>
      </c>
      <c r="F17" s="8">
        <v>-69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385</v>
      </c>
      <c r="K17" s="13">
        <f t="shared" si="12"/>
        <v>-105</v>
      </c>
      <c r="L17" s="13">
        <f>VLOOKUP(A:A,[1]TDSheet!$A:$X,24,0)</f>
        <v>180</v>
      </c>
      <c r="M17" s="13"/>
      <c r="N17" s="13"/>
      <c r="O17" s="13"/>
      <c r="P17" s="13"/>
      <c r="Q17" s="13"/>
      <c r="R17" s="13"/>
      <c r="S17" s="13"/>
      <c r="T17" s="13"/>
      <c r="U17" s="13"/>
      <c r="V17" s="16"/>
      <c r="W17" s="13">
        <f t="shared" si="13"/>
        <v>56</v>
      </c>
      <c r="X17" s="16"/>
      <c r="Y17" s="17">
        <f t="shared" si="14"/>
        <v>1.9821428571428572</v>
      </c>
      <c r="Z17" s="13">
        <f t="shared" si="15"/>
        <v>-1.2321428571428572</v>
      </c>
      <c r="AA17" s="13"/>
      <c r="AB17" s="13"/>
      <c r="AC17" s="13"/>
      <c r="AD17" s="13">
        <v>0</v>
      </c>
      <c r="AE17" s="13">
        <f>VLOOKUP(A:A,[1]TDSheet!$A:$AF,32,0)</f>
        <v>105.6</v>
      </c>
      <c r="AF17" s="13">
        <f>VLOOKUP(A:A,[1]TDSheet!$A:$AG,33,0)</f>
        <v>104</v>
      </c>
      <c r="AG17" s="13">
        <f>VLOOKUP(A:A,[1]TDSheet!$A:$W,23,0)</f>
        <v>103.4</v>
      </c>
      <c r="AH17" s="13">
        <f>VLOOKUP(A:A,[3]TDSheet!$A:$D,4,0)</f>
        <v>-10</v>
      </c>
      <c r="AI17" s="13" t="str">
        <f>VLOOKUP(A:A,[1]TDSheet!$A:$AI,35,0)</f>
        <v>оконч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  <c r="AO17" s="13"/>
      <c r="AP17" s="13"/>
    </row>
    <row r="18" spans="1:42" s="1" customFormat="1" ht="21.95" customHeight="1" outlineLevel="1" x14ac:dyDescent="0.2">
      <c r="A18" s="7" t="s">
        <v>21</v>
      </c>
      <c r="B18" s="7" t="s">
        <v>12</v>
      </c>
      <c r="C18" s="8">
        <v>91</v>
      </c>
      <c r="D18" s="8">
        <v>123</v>
      </c>
      <c r="E18" s="8">
        <v>129</v>
      </c>
      <c r="F18" s="8">
        <v>83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146</v>
      </c>
      <c r="K18" s="13">
        <f t="shared" si="12"/>
        <v>-17</v>
      </c>
      <c r="L18" s="13">
        <f>VLOOKUP(A:A,[1]TDSheet!$A:$X,24,0)</f>
        <v>30</v>
      </c>
      <c r="M18" s="13"/>
      <c r="N18" s="13"/>
      <c r="O18" s="13"/>
      <c r="P18" s="13"/>
      <c r="Q18" s="13"/>
      <c r="R18" s="13"/>
      <c r="S18" s="13"/>
      <c r="T18" s="13"/>
      <c r="U18" s="13"/>
      <c r="V18" s="16">
        <v>30</v>
      </c>
      <c r="W18" s="13">
        <f t="shared" si="13"/>
        <v>25.8</v>
      </c>
      <c r="X18" s="16">
        <v>30</v>
      </c>
      <c r="Y18" s="17">
        <f t="shared" si="14"/>
        <v>6.7054263565891468</v>
      </c>
      <c r="Z18" s="13">
        <f t="shared" si="15"/>
        <v>3.2170542635658914</v>
      </c>
      <c r="AA18" s="13"/>
      <c r="AB18" s="13"/>
      <c r="AC18" s="13"/>
      <c r="AD18" s="13">
        <v>0</v>
      </c>
      <c r="AE18" s="13">
        <f>VLOOKUP(A:A,[1]TDSheet!$A:$AF,32,0)</f>
        <v>28.6</v>
      </c>
      <c r="AF18" s="13">
        <f>VLOOKUP(A:A,[1]TDSheet!$A:$AG,33,0)</f>
        <v>19</v>
      </c>
      <c r="AG18" s="13">
        <f>VLOOKUP(A:A,[1]TDSheet!$A:$W,23,0)</f>
        <v>23.4</v>
      </c>
      <c r="AH18" s="13">
        <f>VLOOKUP(A:A,[3]TDSheet!$A:$D,4,0)</f>
        <v>13</v>
      </c>
      <c r="AI18" s="13">
        <f>VLOOKUP(A:A,[1]TDSheet!$A:$AI,35,0)</f>
        <v>0</v>
      </c>
      <c r="AJ18" s="13">
        <f t="shared" si="16"/>
        <v>0</v>
      </c>
      <c r="AK18" s="13">
        <f t="shared" si="17"/>
        <v>10.5</v>
      </c>
      <c r="AL18" s="13">
        <f t="shared" si="18"/>
        <v>10.5</v>
      </c>
      <c r="AM18" s="13"/>
      <c r="AN18" s="13"/>
      <c r="AO18" s="13"/>
      <c r="AP18" s="13"/>
    </row>
    <row r="19" spans="1:42" s="1" customFormat="1" ht="21.95" customHeight="1" outlineLevel="1" x14ac:dyDescent="0.2">
      <c r="A19" s="7" t="s">
        <v>22</v>
      </c>
      <c r="B19" s="7" t="s">
        <v>12</v>
      </c>
      <c r="C19" s="8">
        <v>95</v>
      </c>
      <c r="D19" s="8">
        <v>172</v>
      </c>
      <c r="E19" s="8">
        <v>149</v>
      </c>
      <c r="F19" s="8">
        <v>115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159</v>
      </c>
      <c r="K19" s="13">
        <f t="shared" si="12"/>
        <v>-10</v>
      </c>
      <c r="L19" s="13">
        <f>VLOOKUP(A:A,[1]TDSheet!$A:$X,24,0)</f>
        <v>40</v>
      </c>
      <c r="M19" s="13"/>
      <c r="N19" s="13"/>
      <c r="O19" s="13"/>
      <c r="P19" s="13"/>
      <c r="Q19" s="13"/>
      <c r="R19" s="13"/>
      <c r="S19" s="13"/>
      <c r="T19" s="13"/>
      <c r="U19" s="13"/>
      <c r="V19" s="16">
        <v>20</v>
      </c>
      <c r="W19" s="13">
        <f t="shared" si="13"/>
        <v>29.8</v>
      </c>
      <c r="X19" s="16">
        <v>30</v>
      </c>
      <c r="Y19" s="17">
        <f t="shared" si="14"/>
        <v>6.8791946308724832</v>
      </c>
      <c r="Z19" s="13">
        <f t="shared" si="15"/>
        <v>3.8590604026845639</v>
      </c>
      <c r="AA19" s="13"/>
      <c r="AB19" s="13"/>
      <c r="AC19" s="13"/>
      <c r="AD19" s="13">
        <v>0</v>
      </c>
      <c r="AE19" s="13">
        <f>VLOOKUP(A:A,[1]TDSheet!$A:$AF,32,0)</f>
        <v>33.4</v>
      </c>
      <c r="AF19" s="13">
        <f>VLOOKUP(A:A,[1]TDSheet!$A:$AG,33,0)</f>
        <v>31.8</v>
      </c>
      <c r="AG19" s="13">
        <f>VLOOKUP(A:A,[1]TDSheet!$A:$W,23,0)</f>
        <v>31.2</v>
      </c>
      <c r="AH19" s="13">
        <f>VLOOKUP(A:A,[3]TDSheet!$A:$D,4,0)</f>
        <v>11</v>
      </c>
      <c r="AI19" s="13">
        <f>VLOOKUP(A:A,[1]TDSheet!$A:$AI,35,0)</f>
        <v>0</v>
      </c>
      <c r="AJ19" s="13">
        <f t="shared" si="16"/>
        <v>0</v>
      </c>
      <c r="AK19" s="13">
        <f t="shared" si="17"/>
        <v>7</v>
      </c>
      <c r="AL19" s="13">
        <f t="shared" si="18"/>
        <v>10.5</v>
      </c>
      <c r="AM19" s="13"/>
      <c r="AN19" s="13"/>
      <c r="AO19" s="13"/>
      <c r="AP19" s="13"/>
    </row>
    <row r="20" spans="1:42" s="1" customFormat="1" ht="21.95" customHeight="1" outlineLevel="1" x14ac:dyDescent="0.2">
      <c r="A20" s="7" t="s">
        <v>23</v>
      </c>
      <c r="B20" s="7" t="s">
        <v>12</v>
      </c>
      <c r="C20" s="8">
        <v>392</v>
      </c>
      <c r="D20" s="8">
        <v>562</v>
      </c>
      <c r="E20" s="8">
        <v>580</v>
      </c>
      <c r="F20" s="8">
        <v>365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586</v>
      </c>
      <c r="K20" s="13">
        <f t="shared" si="12"/>
        <v>-6</v>
      </c>
      <c r="L20" s="13">
        <f>VLOOKUP(A:A,[1]TDSheet!$A:$X,24,0)</f>
        <v>160</v>
      </c>
      <c r="M20" s="13"/>
      <c r="N20" s="13"/>
      <c r="O20" s="13"/>
      <c r="P20" s="13"/>
      <c r="Q20" s="13"/>
      <c r="R20" s="13"/>
      <c r="S20" s="13"/>
      <c r="T20" s="13"/>
      <c r="U20" s="13"/>
      <c r="V20" s="16">
        <v>150</v>
      </c>
      <c r="W20" s="13">
        <f t="shared" si="13"/>
        <v>116</v>
      </c>
      <c r="X20" s="16">
        <v>140</v>
      </c>
      <c r="Y20" s="17">
        <f t="shared" si="14"/>
        <v>7.0258620689655169</v>
      </c>
      <c r="Z20" s="13">
        <f t="shared" si="15"/>
        <v>3.146551724137931</v>
      </c>
      <c r="AA20" s="13"/>
      <c r="AB20" s="13"/>
      <c r="AC20" s="13"/>
      <c r="AD20" s="13">
        <v>0</v>
      </c>
      <c r="AE20" s="13">
        <f>VLOOKUP(A:A,[1]TDSheet!$A:$AF,32,0)</f>
        <v>119.6</v>
      </c>
      <c r="AF20" s="13">
        <f>VLOOKUP(A:A,[1]TDSheet!$A:$AG,33,0)</f>
        <v>115.8</v>
      </c>
      <c r="AG20" s="13">
        <f>VLOOKUP(A:A,[1]TDSheet!$A:$W,23,0)</f>
        <v>114.4</v>
      </c>
      <c r="AH20" s="13">
        <f>VLOOKUP(A:A,[3]TDSheet!$A:$D,4,0)</f>
        <v>130</v>
      </c>
      <c r="AI20" s="13" t="str">
        <f>VLOOKUP(A:A,[1]TDSheet!$A:$AI,35,0)</f>
        <v>продокт</v>
      </c>
      <c r="AJ20" s="13">
        <f t="shared" si="16"/>
        <v>0</v>
      </c>
      <c r="AK20" s="13">
        <f t="shared" si="17"/>
        <v>52.5</v>
      </c>
      <c r="AL20" s="13">
        <f t="shared" si="18"/>
        <v>49</v>
      </c>
      <c r="AM20" s="13"/>
      <c r="AN20" s="13"/>
      <c r="AO20" s="13"/>
      <c r="AP20" s="13"/>
    </row>
    <row r="21" spans="1:42" s="1" customFormat="1" ht="11.1" customHeight="1" outlineLevel="1" x14ac:dyDescent="0.2">
      <c r="A21" s="7" t="s">
        <v>24</v>
      </c>
      <c r="B21" s="7" t="s">
        <v>8</v>
      </c>
      <c r="C21" s="8">
        <v>150.32499999999999</v>
      </c>
      <c r="D21" s="8">
        <v>1123.1500000000001</v>
      </c>
      <c r="E21" s="8">
        <v>579.91399999999999</v>
      </c>
      <c r="F21" s="8">
        <v>690.02200000000005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557.678</v>
      </c>
      <c r="K21" s="13">
        <f t="shared" si="12"/>
        <v>22.23599999999999</v>
      </c>
      <c r="L21" s="13">
        <f>VLOOKUP(A:A,[1]TDSheet!$A:$X,24,0)</f>
        <v>120</v>
      </c>
      <c r="M21" s="13"/>
      <c r="N21" s="13"/>
      <c r="O21" s="13"/>
      <c r="P21" s="13"/>
      <c r="Q21" s="13"/>
      <c r="R21" s="13"/>
      <c r="S21" s="13"/>
      <c r="T21" s="13"/>
      <c r="U21" s="13"/>
      <c r="V21" s="16">
        <v>100</v>
      </c>
      <c r="W21" s="13">
        <f t="shared" si="13"/>
        <v>115.9828</v>
      </c>
      <c r="X21" s="16">
        <v>100</v>
      </c>
      <c r="Y21" s="17">
        <f t="shared" si="14"/>
        <v>8.708377449070035</v>
      </c>
      <c r="Z21" s="13">
        <f t="shared" si="15"/>
        <v>5.949347661894695</v>
      </c>
      <c r="AA21" s="13"/>
      <c r="AB21" s="13"/>
      <c r="AC21" s="13"/>
      <c r="AD21" s="13">
        <v>0</v>
      </c>
      <c r="AE21" s="13">
        <f>VLOOKUP(A:A,[1]TDSheet!$A:$AF,32,0)</f>
        <v>123.0128</v>
      </c>
      <c r="AF21" s="13">
        <f>VLOOKUP(A:A,[1]TDSheet!$A:$AG,33,0)</f>
        <v>136.4692</v>
      </c>
      <c r="AG21" s="13">
        <f>VLOOKUP(A:A,[1]TDSheet!$A:$W,23,0)</f>
        <v>115.4742</v>
      </c>
      <c r="AH21" s="13">
        <f>VLOOKUP(A:A,[3]TDSheet!$A:$D,4,0)</f>
        <v>124.127</v>
      </c>
      <c r="AI21" s="13">
        <f>VLOOKUP(A:A,[1]TDSheet!$A:$AI,35,0)</f>
        <v>0</v>
      </c>
      <c r="AJ21" s="13">
        <f t="shared" si="16"/>
        <v>0</v>
      </c>
      <c r="AK21" s="13">
        <f t="shared" si="17"/>
        <v>100</v>
      </c>
      <c r="AL21" s="13">
        <f t="shared" si="18"/>
        <v>100</v>
      </c>
      <c r="AM21" s="13"/>
      <c r="AN21" s="13"/>
      <c r="AO21" s="13"/>
      <c r="AP21" s="13"/>
    </row>
    <row r="22" spans="1:42" s="1" customFormat="1" ht="11.1" customHeight="1" outlineLevel="1" x14ac:dyDescent="0.2">
      <c r="A22" s="7" t="s">
        <v>25</v>
      </c>
      <c r="B22" s="7" t="s">
        <v>8</v>
      </c>
      <c r="C22" s="8">
        <v>2456.1570000000002</v>
      </c>
      <c r="D22" s="8">
        <v>6809.73</v>
      </c>
      <c r="E22" s="8">
        <v>5335.6880000000001</v>
      </c>
      <c r="F22" s="8">
        <v>3845.01</v>
      </c>
      <c r="G22" s="1"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5470.9319999999998</v>
      </c>
      <c r="K22" s="13">
        <f t="shared" si="12"/>
        <v>-135.24399999999969</v>
      </c>
      <c r="L22" s="13">
        <f>VLOOKUP(A:A,[1]TDSheet!$A:$X,24,0)</f>
        <v>800</v>
      </c>
      <c r="M22" s="13"/>
      <c r="N22" s="13"/>
      <c r="O22" s="13"/>
      <c r="P22" s="13"/>
      <c r="Q22" s="13"/>
      <c r="R22" s="13"/>
      <c r="S22" s="13"/>
      <c r="T22" s="13"/>
      <c r="U22" s="13"/>
      <c r="V22" s="16">
        <v>1100</v>
      </c>
      <c r="W22" s="13">
        <f t="shared" si="13"/>
        <v>1043.0906</v>
      </c>
      <c r="X22" s="16">
        <v>1300</v>
      </c>
      <c r="Y22" s="17">
        <f t="shared" si="14"/>
        <v>6.7539770754333324</v>
      </c>
      <c r="Z22" s="13">
        <f t="shared" si="15"/>
        <v>3.6861706931305873</v>
      </c>
      <c r="AA22" s="13"/>
      <c r="AB22" s="13"/>
      <c r="AC22" s="13"/>
      <c r="AD22" s="13">
        <f>VLOOKUP(A:A,[4]TDSheet!$A:$D,4,0)</f>
        <v>120.235</v>
      </c>
      <c r="AE22" s="13">
        <f>VLOOKUP(A:A,[1]TDSheet!$A:$AF,32,0)</f>
        <v>1122.3402000000001</v>
      </c>
      <c r="AF22" s="13">
        <f>VLOOKUP(A:A,[1]TDSheet!$A:$AG,33,0)</f>
        <v>1207.2152000000001</v>
      </c>
      <c r="AG22" s="13">
        <f>VLOOKUP(A:A,[1]TDSheet!$A:$W,23,0)</f>
        <v>1103.8036</v>
      </c>
      <c r="AH22" s="13">
        <f>VLOOKUP(A:A,[3]TDSheet!$A:$D,4,0)</f>
        <v>999.83399999999995</v>
      </c>
      <c r="AI22" s="13" t="str">
        <f>VLOOKUP(A:A,[1]TDSheet!$A:$AI,35,0)</f>
        <v>оконч</v>
      </c>
      <c r="AJ22" s="13">
        <f t="shared" si="16"/>
        <v>0</v>
      </c>
      <c r="AK22" s="13">
        <f t="shared" si="17"/>
        <v>1100</v>
      </c>
      <c r="AL22" s="13">
        <f t="shared" si="18"/>
        <v>1300</v>
      </c>
      <c r="AM22" s="13"/>
      <c r="AN22" s="13"/>
      <c r="AO22" s="13"/>
      <c r="AP22" s="13"/>
    </row>
    <row r="23" spans="1:42" s="1" customFormat="1" ht="11.1" customHeight="1" outlineLevel="1" x14ac:dyDescent="0.2">
      <c r="A23" s="7" t="s">
        <v>26</v>
      </c>
      <c r="B23" s="7" t="s">
        <v>8</v>
      </c>
      <c r="C23" s="8">
        <v>143.483</v>
      </c>
      <c r="D23" s="8">
        <v>466.43400000000003</v>
      </c>
      <c r="E23" s="8">
        <v>379.85700000000003</v>
      </c>
      <c r="F23" s="8">
        <v>227.42699999999999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374.53500000000003</v>
      </c>
      <c r="K23" s="13">
        <f t="shared" si="12"/>
        <v>5.3220000000000027</v>
      </c>
      <c r="L23" s="13">
        <f>VLOOKUP(A:A,[1]TDSheet!$A:$X,24,0)</f>
        <v>60</v>
      </c>
      <c r="M23" s="13"/>
      <c r="N23" s="13"/>
      <c r="O23" s="13"/>
      <c r="P23" s="13"/>
      <c r="Q23" s="13"/>
      <c r="R23" s="13"/>
      <c r="S23" s="13"/>
      <c r="T23" s="13"/>
      <c r="U23" s="13"/>
      <c r="V23" s="16">
        <v>140</v>
      </c>
      <c r="W23" s="13">
        <f t="shared" si="13"/>
        <v>75.971400000000003</v>
      </c>
      <c r="X23" s="16">
        <v>100</v>
      </c>
      <c r="Y23" s="17">
        <f t="shared" si="14"/>
        <v>6.9424414977215108</v>
      </c>
      <c r="Z23" s="13">
        <f t="shared" si="15"/>
        <v>2.9935870603937795</v>
      </c>
      <c r="AA23" s="13"/>
      <c r="AB23" s="13"/>
      <c r="AC23" s="13"/>
      <c r="AD23" s="13">
        <v>0</v>
      </c>
      <c r="AE23" s="13">
        <f>VLOOKUP(A:A,[1]TDSheet!$A:$AF,32,0)</f>
        <v>64.405600000000007</v>
      </c>
      <c r="AF23" s="13">
        <f>VLOOKUP(A:A,[1]TDSheet!$A:$AG,33,0)</f>
        <v>71.013000000000005</v>
      </c>
      <c r="AG23" s="13">
        <f>VLOOKUP(A:A,[1]TDSheet!$A:$W,23,0)</f>
        <v>71.898600000000002</v>
      </c>
      <c r="AH23" s="13">
        <f>VLOOKUP(A:A,[3]TDSheet!$A:$D,4,0)</f>
        <v>98.388000000000005</v>
      </c>
      <c r="AI23" s="13">
        <f>VLOOKUP(A:A,[1]TDSheet!$A:$AI,35,0)</f>
        <v>0</v>
      </c>
      <c r="AJ23" s="13">
        <f t="shared" si="16"/>
        <v>0</v>
      </c>
      <c r="AK23" s="13">
        <f t="shared" si="17"/>
        <v>140</v>
      </c>
      <c r="AL23" s="13">
        <f t="shared" si="18"/>
        <v>100</v>
      </c>
      <c r="AM23" s="13"/>
      <c r="AN23" s="13"/>
      <c r="AO23" s="13"/>
      <c r="AP23" s="13"/>
    </row>
    <row r="24" spans="1:42" s="1" customFormat="1" ht="11.1" customHeight="1" outlineLevel="1" x14ac:dyDescent="0.2">
      <c r="A24" s="7" t="s">
        <v>27</v>
      </c>
      <c r="B24" s="7" t="s">
        <v>8</v>
      </c>
      <c r="C24" s="8">
        <v>1079.2249999999999</v>
      </c>
      <c r="D24" s="8">
        <v>2017.5</v>
      </c>
      <c r="E24" s="8">
        <v>1564.2729999999999</v>
      </c>
      <c r="F24" s="8">
        <v>1507.4739999999999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1618.73</v>
      </c>
      <c r="K24" s="13">
        <f t="shared" si="12"/>
        <v>-54.457000000000107</v>
      </c>
      <c r="L24" s="13">
        <f>VLOOKUP(A:A,[1]TDSheet!$A:$X,24,0)</f>
        <v>50</v>
      </c>
      <c r="M24" s="13"/>
      <c r="N24" s="13"/>
      <c r="O24" s="13"/>
      <c r="P24" s="13"/>
      <c r="Q24" s="13"/>
      <c r="R24" s="13"/>
      <c r="S24" s="13"/>
      <c r="T24" s="13"/>
      <c r="U24" s="13"/>
      <c r="V24" s="16">
        <v>200</v>
      </c>
      <c r="W24" s="13">
        <f t="shared" si="13"/>
        <v>312.8546</v>
      </c>
      <c r="X24" s="16">
        <v>350</v>
      </c>
      <c r="Y24" s="17">
        <f t="shared" si="14"/>
        <v>6.736273016282964</v>
      </c>
      <c r="Z24" s="13">
        <f t="shared" si="15"/>
        <v>4.8184492093132079</v>
      </c>
      <c r="AA24" s="13"/>
      <c r="AB24" s="13"/>
      <c r="AC24" s="13"/>
      <c r="AD24" s="13">
        <v>0</v>
      </c>
      <c r="AE24" s="13">
        <f>VLOOKUP(A:A,[1]TDSheet!$A:$AF,32,0)</f>
        <v>329.62540000000001</v>
      </c>
      <c r="AF24" s="13">
        <f>VLOOKUP(A:A,[1]TDSheet!$A:$AG,33,0)</f>
        <v>437.83860000000004</v>
      </c>
      <c r="AG24" s="13">
        <f>VLOOKUP(A:A,[1]TDSheet!$A:$W,23,0)</f>
        <v>355.51480000000004</v>
      </c>
      <c r="AH24" s="13">
        <f>VLOOKUP(A:A,[3]TDSheet!$A:$D,4,0)</f>
        <v>379.56700000000001</v>
      </c>
      <c r="AI24" s="13">
        <f>VLOOKUP(A:A,[1]TDSheet!$A:$AI,35,0)</f>
        <v>0</v>
      </c>
      <c r="AJ24" s="13">
        <f t="shared" si="16"/>
        <v>0</v>
      </c>
      <c r="AK24" s="13">
        <f t="shared" si="17"/>
        <v>200</v>
      </c>
      <c r="AL24" s="13">
        <f t="shared" si="18"/>
        <v>350</v>
      </c>
      <c r="AM24" s="13"/>
      <c r="AN24" s="13"/>
      <c r="AO24" s="13"/>
      <c r="AP24" s="13"/>
    </row>
    <row r="25" spans="1:42" s="1" customFormat="1" ht="11.1" customHeight="1" outlineLevel="1" x14ac:dyDescent="0.2">
      <c r="A25" s="7" t="s">
        <v>28</v>
      </c>
      <c r="B25" s="7" t="s">
        <v>8</v>
      </c>
      <c r="C25" s="8">
        <v>171.899</v>
      </c>
      <c r="D25" s="8">
        <v>1092.6980000000001</v>
      </c>
      <c r="E25" s="8">
        <v>640.25800000000004</v>
      </c>
      <c r="F25" s="8">
        <v>611.93200000000002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625.28300000000002</v>
      </c>
      <c r="K25" s="13">
        <f t="shared" si="12"/>
        <v>14.975000000000023</v>
      </c>
      <c r="L25" s="13">
        <f>VLOOKUP(A:A,[1]TDSheet!$A:$X,24,0)</f>
        <v>50</v>
      </c>
      <c r="M25" s="13"/>
      <c r="N25" s="13"/>
      <c r="O25" s="13"/>
      <c r="P25" s="13"/>
      <c r="Q25" s="13"/>
      <c r="R25" s="13"/>
      <c r="S25" s="13"/>
      <c r="T25" s="13"/>
      <c r="U25" s="13"/>
      <c r="V25" s="16">
        <v>80</v>
      </c>
      <c r="W25" s="13">
        <f t="shared" si="13"/>
        <v>128.05160000000001</v>
      </c>
      <c r="X25" s="16">
        <v>150</v>
      </c>
      <c r="Y25" s="17">
        <f t="shared" si="14"/>
        <v>6.9654108187636856</v>
      </c>
      <c r="Z25" s="13">
        <f t="shared" si="15"/>
        <v>4.7787922993543228</v>
      </c>
      <c r="AA25" s="13"/>
      <c r="AB25" s="13"/>
      <c r="AC25" s="13"/>
      <c r="AD25" s="13">
        <v>0</v>
      </c>
      <c r="AE25" s="13">
        <f>VLOOKUP(A:A,[1]TDSheet!$A:$AF,32,0)</f>
        <v>124.6786</v>
      </c>
      <c r="AF25" s="13">
        <f>VLOOKUP(A:A,[1]TDSheet!$A:$AG,33,0)</f>
        <v>135.7158</v>
      </c>
      <c r="AG25" s="13">
        <f>VLOOKUP(A:A,[1]TDSheet!$A:$W,23,0)</f>
        <v>138.27699999999999</v>
      </c>
      <c r="AH25" s="13">
        <f>VLOOKUP(A:A,[3]TDSheet!$A:$D,4,0)</f>
        <v>131.03700000000001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80</v>
      </c>
      <c r="AL25" s="13">
        <f t="shared" si="18"/>
        <v>150</v>
      </c>
      <c r="AM25" s="13"/>
      <c r="AN25" s="13"/>
      <c r="AO25" s="13"/>
      <c r="AP25" s="13"/>
    </row>
    <row r="26" spans="1:42" s="1" customFormat="1" ht="11.1" customHeight="1" outlineLevel="1" x14ac:dyDescent="0.2">
      <c r="A26" s="7" t="s">
        <v>29</v>
      </c>
      <c r="B26" s="7" t="s">
        <v>8</v>
      </c>
      <c r="C26" s="8">
        <v>94.834999999999994</v>
      </c>
      <c r="D26" s="8">
        <v>312.05099999999999</v>
      </c>
      <c r="E26" s="8">
        <v>173.512</v>
      </c>
      <c r="F26" s="8">
        <v>228.089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172.428</v>
      </c>
      <c r="K26" s="13">
        <f t="shared" si="12"/>
        <v>1.0840000000000032</v>
      </c>
      <c r="L26" s="13">
        <f>VLOOKUP(A:A,[1]TDSheet!$A:$X,24,0)</f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6"/>
      <c r="W26" s="13">
        <f t="shared" si="13"/>
        <v>34.702399999999997</v>
      </c>
      <c r="X26" s="16">
        <v>20</v>
      </c>
      <c r="Y26" s="17">
        <f t="shared" si="14"/>
        <v>7.1490444464936145</v>
      </c>
      <c r="Z26" s="13">
        <f t="shared" si="15"/>
        <v>6.5727154317856984</v>
      </c>
      <c r="AA26" s="13"/>
      <c r="AB26" s="13"/>
      <c r="AC26" s="13"/>
      <c r="AD26" s="13">
        <v>0</v>
      </c>
      <c r="AE26" s="13">
        <f>VLOOKUP(A:A,[1]TDSheet!$A:$AF,32,0)</f>
        <v>38.356999999999999</v>
      </c>
      <c r="AF26" s="13">
        <f>VLOOKUP(A:A,[1]TDSheet!$A:$AG,33,0)</f>
        <v>41.589999999999996</v>
      </c>
      <c r="AG26" s="13">
        <f>VLOOKUP(A:A,[1]TDSheet!$A:$W,23,0)</f>
        <v>36.849800000000002</v>
      </c>
      <c r="AH26" s="13">
        <f>VLOOKUP(A:A,[3]TDSheet!$A:$D,4,0)</f>
        <v>47.884999999999998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20</v>
      </c>
      <c r="AM26" s="13"/>
      <c r="AN26" s="13"/>
      <c r="AO26" s="13"/>
      <c r="AP26" s="13"/>
    </row>
    <row r="27" spans="1:42" s="1" customFormat="1" ht="21.95" customHeight="1" outlineLevel="1" x14ac:dyDescent="0.2">
      <c r="A27" s="7" t="s">
        <v>30</v>
      </c>
      <c r="B27" s="7" t="s">
        <v>8</v>
      </c>
      <c r="C27" s="8">
        <v>63.917999999999999</v>
      </c>
      <c r="D27" s="8">
        <v>825.11800000000005</v>
      </c>
      <c r="E27" s="8">
        <v>254.74700000000001</v>
      </c>
      <c r="F27" s="8">
        <v>634.28899999999999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241.90600000000001</v>
      </c>
      <c r="K27" s="13">
        <f t="shared" si="12"/>
        <v>12.841000000000008</v>
      </c>
      <c r="L27" s="13">
        <f>VLOOKUP(A:A,[1]TDSheet!$A:$X,24,0)</f>
        <v>180</v>
      </c>
      <c r="M27" s="13"/>
      <c r="N27" s="13"/>
      <c r="O27" s="13"/>
      <c r="P27" s="13"/>
      <c r="Q27" s="13"/>
      <c r="R27" s="13"/>
      <c r="S27" s="13"/>
      <c r="T27" s="13"/>
      <c r="U27" s="13"/>
      <c r="V27" s="16"/>
      <c r="W27" s="13">
        <f t="shared" si="13"/>
        <v>50.949400000000004</v>
      </c>
      <c r="X27" s="16">
        <v>60</v>
      </c>
      <c r="Y27" s="17">
        <f t="shared" si="14"/>
        <v>17.159946927736144</v>
      </c>
      <c r="Z27" s="13">
        <f t="shared" si="15"/>
        <v>12.449390964368568</v>
      </c>
      <c r="AA27" s="13"/>
      <c r="AB27" s="13"/>
      <c r="AC27" s="13"/>
      <c r="AD27" s="13">
        <v>0</v>
      </c>
      <c r="AE27" s="13">
        <f>VLOOKUP(A:A,[1]TDSheet!$A:$AF,32,0)</f>
        <v>34.6922</v>
      </c>
      <c r="AF27" s="13">
        <f>VLOOKUP(A:A,[1]TDSheet!$A:$AG,33,0)</f>
        <v>38.533200000000001</v>
      </c>
      <c r="AG27" s="13">
        <f>VLOOKUP(A:A,[1]TDSheet!$A:$W,23,0)</f>
        <v>38.438800000000001</v>
      </c>
      <c r="AH27" s="13">
        <f>VLOOKUP(A:A,[3]TDSheet!$A:$D,4,0)</f>
        <v>127.6</v>
      </c>
      <c r="AI27" s="19" t="str">
        <f>VLOOKUP(A:A,[1]TDSheet!$A:$AI,35,0)</f>
        <v>жц160</v>
      </c>
      <c r="AJ27" s="13">
        <f t="shared" si="16"/>
        <v>0</v>
      </c>
      <c r="AK27" s="13">
        <f t="shared" si="17"/>
        <v>0</v>
      </c>
      <c r="AL27" s="13">
        <f t="shared" si="18"/>
        <v>60</v>
      </c>
      <c r="AM27" s="13"/>
      <c r="AN27" s="13"/>
      <c r="AO27" s="13"/>
      <c r="AP27" s="13"/>
    </row>
    <row r="28" spans="1:42" s="1" customFormat="1" ht="11.1" customHeight="1" outlineLevel="1" x14ac:dyDescent="0.2">
      <c r="A28" s="7" t="s">
        <v>31</v>
      </c>
      <c r="B28" s="7" t="s">
        <v>8</v>
      </c>
      <c r="C28" s="8">
        <v>145.25200000000001</v>
      </c>
      <c r="D28" s="8">
        <v>732.98099999999999</v>
      </c>
      <c r="E28" s="8">
        <v>455.30599999999998</v>
      </c>
      <c r="F28" s="8">
        <v>409.79199999999997</v>
      </c>
      <c r="G28" s="1"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448.31200000000001</v>
      </c>
      <c r="K28" s="13">
        <f t="shared" si="12"/>
        <v>6.9939999999999714</v>
      </c>
      <c r="L28" s="13">
        <f>VLOOKUP(A:A,[1]TDSheet!$A:$X,24,0)</f>
        <v>30</v>
      </c>
      <c r="M28" s="13"/>
      <c r="N28" s="13"/>
      <c r="O28" s="13"/>
      <c r="P28" s="13"/>
      <c r="Q28" s="13"/>
      <c r="R28" s="13"/>
      <c r="S28" s="13"/>
      <c r="T28" s="13"/>
      <c r="U28" s="13"/>
      <c r="V28" s="16">
        <v>80</v>
      </c>
      <c r="W28" s="13">
        <f t="shared" si="13"/>
        <v>91.061199999999999</v>
      </c>
      <c r="X28" s="16">
        <v>100</v>
      </c>
      <c r="Y28" s="17">
        <f t="shared" si="14"/>
        <v>6.8063236592533363</v>
      </c>
      <c r="Z28" s="13">
        <f t="shared" si="15"/>
        <v>4.5001822949840324</v>
      </c>
      <c r="AA28" s="13"/>
      <c r="AB28" s="13"/>
      <c r="AC28" s="13"/>
      <c r="AD28" s="13">
        <v>0</v>
      </c>
      <c r="AE28" s="13">
        <f>VLOOKUP(A:A,[1]TDSheet!$A:$AF,32,0)</f>
        <v>123.874</v>
      </c>
      <c r="AF28" s="13">
        <f>VLOOKUP(A:A,[1]TDSheet!$A:$AG,33,0)</f>
        <v>109.23820000000001</v>
      </c>
      <c r="AG28" s="13">
        <f>VLOOKUP(A:A,[1]TDSheet!$A:$W,23,0)</f>
        <v>98.478999999999999</v>
      </c>
      <c r="AH28" s="13">
        <f>VLOOKUP(A:A,[3]TDSheet!$A:$D,4,0)</f>
        <v>121.789</v>
      </c>
      <c r="AI28" s="13">
        <f>VLOOKUP(A:A,[1]TDSheet!$A:$AI,35,0)</f>
        <v>0</v>
      </c>
      <c r="AJ28" s="13">
        <f t="shared" si="16"/>
        <v>0</v>
      </c>
      <c r="AK28" s="13">
        <f t="shared" si="17"/>
        <v>80</v>
      </c>
      <c r="AL28" s="13">
        <f t="shared" si="18"/>
        <v>100</v>
      </c>
      <c r="AM28" s="13"/>
      <c r="AN28" s="13"/>
      <c r="AO28" s="13"/>
      <c r="AP28" s="13"/>
    </row>
    <row r="29" spans="1:42" s="1" customFormat="1" ht="11.1" customHeight="1" outlineLevel="1" x14ac:dyDescent="0.2">
      <c r="A29" s="7" t="s">
        <v>32</v>
      </c>
      <c r="B29" s="7" t="s">
        <v>8</v>
      </c>
      <c r="C29" s="8">
        <v>64.438999999999993</v>
      </c>
      <c r="D29" s="8">
        <v>208.60400000000001</v>
      </c>
      <c r="E29" s="8">
        <v>126.64700000000001</v>
      </c>
      <c r="F29" s="8">
        <v>143.673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120.952</v>
      </c>
      <c r="K29" s="13">
        <f t="shared" si="12"/>
        <v>5.6950000000000074</v>
      </c>
      <c r="L29" s="13">
        <f>VLOOKUP(A:A,[1]TDSheet!$A:$X,24,0)</f>
        <v>0</v>
      </c>
      <c r="M29" s="13"/>
      <c r="N29" s="13"/>
      <c r="O29" s="13"/>
      <c r="P29" s="13"/>
      <c r="Q29" s="13"/>
      <c r="R29" s="13"/>
      <c r="S29" s="13"/>
      <c r="T29" s="13"/>
      <c r="U29" s="13"/>
      <c r="V29" s="16"/>
      <c r="W29" s="13">
        <f t="shared" si="13"/>
        <v>25.3294</v>
      </c>
      <c r="X29" s="16">
        <v>30</v>
      </c>
      <c r="Y29" s="17">
        <f t="shared" si="14"/>
        <v>6.8565777318057277</v>
      </c>
      <c r="Z29" s="13">
        <f t="shared" si="15"/>
        <v>5.6721833126722307</v>
      </c>
      <c r="AA29" s="13"/>
      <c r="AB29" s="13"/>
      <c r="AC29" s="13"/>
      <c r="AD29" s="13">
        <v>0</v>
      </c>
      <c r="AE29" s="13">
        <f>VLOOKUP(A:A,[1]TDSheet!$A:$AF,32,0)</f>
        <v>24.746199999999998</v>
      </c>
      <c r="AF29" s="13">
        <f>VLOOKUP(A:A,[1]TDSheet!$A:$AG,33,0)</f>
        <v>26.262400000000003</v>
      </c>
      <c r="AG29" s="13">
        <f>VLOOKUP(A:A,[1]TDSheet!$A:$W,23,0)</f>
        <v>26.1082</v>
      </c>
      <c r="AH29" s="13">
        <f>VLOOKUP(A:A,[3]TDSheet!$A:$D,4,0)</f>
        <v>14.477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30</v>
      </c>
      <c r="AM29" s="13"/>
      <c r="AN29" s="13"/>
      <c r="AO29" s="13"/>
      <c r="AP29" s="13"/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136.13499999999999</v>
      </c>
      <c r="D30" s="8">
        <v>134.703</v>
      </c>
      <c r="E30" s="8">
        <v>185.43899999999999</v>
      </c>
      <c r="F30" s="8">
        <v>81.033000000000001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181.066</v>
      </c>
      <c r="K30" s="13">
        <f t="shared" si="12"/>
        <v>4.3729999999999905</v>
      </c>
      <c r="L30" s="13">
        <f>VLOOKUP(A:A,[1]TDSheet!$A:$X,24,0)</f>
        <v>110</v>
      </c>
      <c r="M30" s="13"/>
      <c r="N30" s="13"/>
      <c r="O30" s="13"/>
      <c r="P30" s="13"/>
      <c r="Q30" s="13"/>
      <c r="R30" s="13"/>
      <c r="S30" s="13"/>
      <c r="T30" s="13"/>
      <c r="U30" s="13"/>
      <c r="V30" s="16">
        <v>20</v>
      </c>
      <c r="W30" s="13">
        <f t="shared" si="13"/>
        <v>37.087800000000001</v>
      </c>
      <c r="X30" s="16">
        <v>40</v>
      </c>
      <c r="Y30" s="17">
        <f t="shared" si="14"/>
        <v>6.7686139377369381</v>
      </c>
      <c r="Z30" s="13">
        <f t="shared" si="15"/>
        <v>2.1848963810201738</v>
      </c>
      <c r="AA30" s="13"/>
      <c r="AB30" s="13"/>
      <c r="AC30" s="13"/>
      <c r="AD30" s="13">
        <v>0</v>
      </c>
      <c r="AE30" s="13">
        <f>VLOOKUP(A:A,[1]TDSheet!$A:$AF,32,0)</f>
        <v>33.492200000000004</v>
      </c>
      <c r="AF30" s="13">
        <f>VLOOKUP(A:A,[1]TDSheet!$A:$AG,33,0)</f>
        <v>30.011599999999998</v>
      </c>
      <c r="AG30" s="13">
        <f>VLOOKUP(A:A,[1]TDSheet!$A:$W,23,0)</f>
        <v>35.2134</v>
      </c>
      <c r="AH30" s="13">
        <f>VLOOKUP(A:A,[3]TDSheet!$A:$D,4,0)</f>
        <v>14.523</v>
      </c>
      <c r="AI30" s="13">
        <f>VLOOKUP(A:A,[1]TDSheet!$A:$AI,35,0)</f>
        <v>0</v>
      </c>
      <c r="AJ30" s="13">
        <f t="shared" si="16"/>
        <v>0</v>
      </c>
      <c r="AK30" s="13">
        <f t="shared" si="17"/>
        <v>20</v>
      </c>
      <c r="AL30" s="13">
        <f t="shared" si="18"/>
        <v>40</v>
      </c>
      <c r="AM30" s="13"/>
      <c r="AN30" s="13"/>
      <c r="AO30" s="13"/>
      <c r="AP30" s="13"/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296.36900000000003</v>
      </c>
      <c r="D31" s="8">
        <v>2940.5360000000001</v>
      </c>
      <c r="E31" s="8">
        <v>1927.894</v>
      </c>
      <c r="F31" s="8">
        <v>1291.808</v>
      </c>
      <c r="G31" s="1"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1995.6120000000001</v>
      </c>
      <c r="K31" s="13">
        <f t="shared" si="12"/>
        <v>-67.718000000000075</v>
      </c>
      <c r="L31" s="13">
        <f>VLOOKUP(A:A,[1]TDSheet!$A:$X,24,0)</f>
        <v>320</v>
      </c>
      <c r="M31" s="13"/>
      <c r="N31" s="13"/>
      <c r="O31" s="13"/>
      <c r="P31" s="13"/>
      <c r="Q31" s="13"/>
      <c r="R31" s="13"/>
      <c r="S31" s="13"/>
      <c r="T31" s="13"/>
      <c r="U31" s="13"/>
      <c r="V31" s="16">
        <v>400</v>
      </c>
      <c r="W31" s="13">
        <f t="shared" si="13"/>
        <v>385.5788</v>
      </c>
      <c r="X31" s="16">
        <v>400</v>
      </c>
      <c r="Y31" s="17">
        <f t="shared" si="14"/>
        <v>6.2550326937061893</v>
      </c>
      <c r="Z31" s="13">
        <f t="shared" si="15"/>
        <v>3.3503086787966558</v>
      </c>
      <c r="AA31" s="13"/>
      <c r="AB31" s="13"/>
      <c r="AC31" s="13"/>
      <c r="AD31" s="13">
        <v>0</v>
      </c>
      <c r="AE31" s="13">
        <f>VLOOKUP(A:A,[1]TDSheet!$A:$AF,32,0)</f>
        <v>353.10399999999998</v>
      </c>
      <c r="AF31" s="13">
        <f>VLOOKUP(A:A,[1]TDSheet!$A:$AG,33,0)</f>
        <v>419.09280000000001</v>
      </c>
      <c r="AG31" s="13">
        <f>VLOOKUP(A:A,[1]TDSheet!$A:$W,23,0)</f>
        <v>401.41219999999998</v>
      </c>
      <c r="AH31" s="13">
        <f>VLOOKUP(A:A,[3]TDSheet!$A:$D,4,0)</f>
        <v>363.29599999999999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400</v>
      </c>
      <c r="AL31" s="13">
        <f t="shared" si="18"/>
        <v>400</v>
      </c>
      <c r="AM31" s="13"/>
      <c r="AN31" s="13"/>
      <c r="AO31" s="13"/>
      <c r="AP31" s="13"/>
    </row>
    <row r="32" spans="1:42" s="1" customFormat="1" ht="21.95" customHeight="1" outlineLevel="1" x14ac:dyDescent="0.2">
      <c r="A32" s="7" t="s">
        <v>35</v>
      </c>
      <c r="B32" s="7" t="s">
        <v>8</v>
      </c>
      <c r="C32" s="8">
        <v>25.135999999999999</v>
      </c>
      <c r="D32" s="8">
        <v>275.69400000000002</v>
      </c>
      <c r="E32" s="8">
        <v>143.46700000000001</v>
      </c>
      <c r="F32" s="8">
        <v>155.79300000000001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145.75</v>
      </c>
      <c r="K32" s="13">
        <f t="shared" si="12"/>
        <v>-2.282999999999987</v>
      </c>
      <c r="L32" s="13">
        <f>VLOOKUP(A:A,[1]TDSheet!$A:$X,24,0)</f>
        <v>40</v>
      </c>
      <c r="M32" s="13"/>
      <c r="N32" s="13"/>
      <c r="O32" s="13"/>
      <c r="P32" s="13"/>
      <c r="Q32" s="13"/>
      <c r="R32" s="13"/>
      <c r="S32" s="13"/>
      <c r="T32" s="13"/>
      <c r="U32" s="13"/>
      <c r="V32" s="16"/>
      <c r="W32" s="13">
        <f t="shared" si="13"/>
        <v>28.693400000000004</v>
      </c>
      <c r="X32" s="16">
        <v>20</v>
      </c>
      <c r="Y32" s="17">
        <f t="shared" si="14"/>
        <v>7.52064934793367</v>
      </c>
      <c r="Z32" s="13">
        <f t="shared" si="15"/>
        <v>5.4295761394606421</v>
      </c>
      <c r="AA32" s="13"/>
      <c r="AB32" s="13"/>
      <c r="AC32" s="13"/>
      <c r="AD32" s="13">
        <v>0</v>
      </c>
      <c r="AE32" s="13">
        <f>VLOOKUP(A:A,[1]TDSheet!$A:$AF,32,0)</f>
        <v>24.514400000000002</v>
      </c>
      <c r="AF32" s="13">
        <f>VLOOKUP(A:A,[1]TDSheet!$A:$AG,33,0)</f>
        <v>29.279800000000002</v>
      </c>
      <c r="AG32" s="13">
        <f>VLOOKUP(A:A,[1]TDSheet!$A:$W,23,0)</f>
        <v>27.809800000000003</v>
      </c>
      <c r="AH32" s="13">
        <f>VLOOKUP(A:A,[3]TDSheet!$A:$D,4,0)</f>
        <v>16.213999999999999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20</v>
      </c>
      <c r="AM32" s="13"/>
      <c r="AN32" s="13"/>
      <c r="AO32" s="13"/>
      <c r="AP32" s="13"/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185.84899999999999</v>
      </c>
      <c r="D33" s="8">
        <v>140.452</v>
      </c>
      <c r="E33" s="8">
        <v>114.127</v>
      </c>
      <c r="F33" s="8">
        <v>212.17400000000001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120.1</v>
      </c>
      <c r="K33" s="13">
        <f t="shared" si="12"/>
        <v>-5.972999999999999</v>
      </c>
      <c r="L33" s="13">
        <f>VLOOKUP(A:A,[1]TDSheet!$A:$X,24,0)</f>
        <v>20</v>
      </c>
      <c r="M33" s="13"/>
      <c r="N33" s="13"/>
      <c r="O33" s="13"/>
      <c r="P33" s="13"/>
      <c r="Q33" s="13"/>
      <c r="R33" s="13"/>
      <c r="S33" s="13"/>
      <c r="T33" s="13"/>
      <c r="U33" s="13"/>
      <c r="V33" s="16"/>
      <c r="W33" s="13">
        <f t="shared" si="13"/>
        <v>22.825399999999998</v>
      </c>
      <c r="X33" s="16"/>
      <c r="Y33" s="17">
        <f t="shared" si="14"/>
        <v>10.171738501844438</v>
      </c>
      <c r="Z33" s="13">
        <f t="shared" si="15"/>
        <v>9.2955216556993534</v>
      </c>
      <c r="AA33" s="13"/>
      <c r="AB33" s="13"/>
      <c r="AC33" s="13"/>
      <c r="AD33" s="13">
        <v>0</v>
      </c>
      <c r="AE33" s="13">
        <f>VLOOKUP(A:A,[1]TDSheet!$A:$AF,32,0)</f>
        <v>50.785800000000002</v>
      </c>
      <c r="AF33" s="13">
        <f>VLOOKUP(A:A,[1]TDSheet!$A:$AG,33,0)</f>
        <v>40.351399999999998</v>
      </c>
      <c r="AG33" s="13">
        <f>VLOOKUP(A:A,[1]TDSheet!$A:$W,23,0)</f>
        <v>29.194799999999997</v>
      </c>
      <c r="AH33" s="13">
        <f>VLOOKUP(A:A,[3]TDSheet!$A:$D,4,0)</f>
        <v>4.4169999999999998</v>
      </c>
      <c r="AI33" s="13" t="str">
        <f>VLOOKUP(A:A,[1]TDSheet!$A:$AI,35,0)</f>
        <v>?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  <c r="AO33" s="13"/>
      <c r="AP33" s="13"/>
    </row>
    <row r="34" spans="1:42" s="1" customFormat="1" ht="11.1" customHeight="1" outlineLevel="1" x14ac:dyDescent="0.2">
      <c r="A34" s="7" t="s">
        <v>37</v>
      </c>
      <c r="B34" s="7" t="s">
        <v>8</v>
      </c>
      <c r="C34" s="8">
        <v>59.207999999999998</v>
      </c>
      <c r="D34" s="8">
        <v>587.57600000000002</v>
      </c>
      <c r="E34" s="8">
        <v>278.03800000000001</v>
      </c>
      <c r="F34" s="8">
        <v>368.74599999999998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264.709</v>
      </c>
      <c r="K34" s="13">
        <f t="shared" si="12"/>
        <v>13.329000000000008</v>
      </c>
      <c r="L34" s="13">
        <f>VLOOKUP(A:A,[1]TDSheet!$A:$X,24,0)</f>
        <v>80</v>
      </c>
      <c r="M34" s="13"/>
      <c r="N34" s="13"/>
      <c r="O34" s="13"/>
      <c r="P34" s="13"/>
      <c r="Q34" s="13"/>
      <c r="R34" s="13"/>
      <c r="S34" s="13"/>
      <c r="T34" s="13"/>
      <c r="U34" s="13"/>
      <c r="V34" s="16">
        <v>120</v>
      </c>
      <c r="W34" s="13">
        <f t="shared" si="13"/>
        <v>55.607600000000005</v>
      </c>
      <c r="X34" s="16">
        <v>150</v>
      </c>
      <c r="Y34" s="17">
        <f t="shared" si="14"/>
        <v>12.925319560635595</v>
      </c>
      <c r="Z34" s="13">
        <f t="shared" si="15"/>
        <v>6.6312158769664569</v>
      </c>
      <c r="AA34" s="13"/>
      <c r="AB34" s="13"/>
      <c r="AC34" s="13"/>
      <c r="AD34" s="13">
        <v>0</v>
      </c>
      <c r="AE34" s="13">
        <f>VLOOKUP(A:A,[1]TDSheet!$A:$AF,32,0)</f>
        <v>27.1432</v>
      </c>
      <c r="AF34" s="13">
        <f>VLOOKUP(A:A,[1]TDSheet!$A:$AG,33,0)</f>
        <v>26.719200000000001</v>
      </c>
      <c r="AG34" s="13">
        <f>VLOOKUP(A:A,[1]TDSheet!$A:$W,23,0)</f>
        <v>31.2606</v>
      </c>
      <c r="AH34" s="13">
        <f>VLOOKUP(A:A,[3]TDSheet!$A:$D,4,0)</f>
        <v>155.952</v>
      </c>
      <c r="AI34" s="19" t="str">
        <f>VLOOKUP(A:A,[1]TDSheet!$A:$AI,35,0)</f>
        <v>жц100</v>
      </c>
      <c r="AJ34" s="13">
        <f t="shared" si="16"/>
        <v>0</v>
      </c>
      <c r="AK34" s="13">
        <f t="shared" si="17"/>
        <v>120</v>
      </c>
      <c r="AL34" s="13">
        <f t="shared" si="18"/>
        <v>150</v>
      </c>
      <c r="AM34" s="13"/>
      <c r="AN34" s="13"/>
      <c r="AO34" s="13"/>
      <c r="AP34" s="13"/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14.063000000000001</v>
      </c>
      <c r="D35" s="8">
        <v>21.928999999999998</v>
      </c>
      <c r="E35" s="8">
        <v>7.1689999999999996</v>
      </c>
      <c r="F35" s="8">
        <v>21.52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7.9</v>
      </c>
      <c r="K35" s="13">
        <f t="shared" si="12"/>
        <v>-0.73100000000000076</v>
      </c>
      <c r="L35" s="13">
        <f>VLOOKUP(A:A,[1]TDSheet!$A:$X,24,0)</f>
        <v>0</v>
      </c>
      <c r="M35" s="13"/>
      <c r="N35" s="13"/>
      <c r="O35" s="13"/>
      <c r="P35" s="13"/>
      <c r="Q35" s="13"/>
      <c r="R35" s="13"/>
      <c r="S35" s="13"/>
      <c r="T35" s="13"/>
      <c r="U35" s="13"/>
      <c r="V35" s="16"/>
      <c r="W35" s="13">
        <f t="shared" si="13"/>
        <v>1.4338</v>
      </c>
      <c r="X35" s="16"/>
      <c r="Y35" s="17">
        <f t="shared" si="14"/>
        <v>15.009066815455434</v>
      </c>
      <c r="Z35" s="13">
        <f t="shared" si="15"/>
        <v>15.009066815455434</v>
      </c>
      <c r="AA35" s="13"/>
      <c r="AB35" s="13"/>
      <c r="AC35" s="13"/>
      <c r="AD35" s="13">
        <v>0</v>
      </c>
      <c r="AE35" s="13">
        <f>VLOOKUP(A:A,[1]TDSheet!$A:$AF,32,0)</f>
        <v>1.0913999999999999</v>
      </c>
      <c r="AF35" s="13">
        <f>VLOOKUP(A:A,[1]TDSheet!$A:$AG,33,0)</f>
        <v>3.9704000000000002</v>
      </c>
      <c r="AG35" s="13">
        <f>VLOOKUP(A:A,[1]TDSheet!$A:$W,23,0)</f>
        <v>0.89300000000000002</v>
      </c>
      <c r="AH35" s="13">
        <f>VLOOKUP(A:A,[3]TDSheet!$A:$D,4,0)</f>
        <v>1.1419999999999999</v>
      </c>
      <c r="AI35" s="19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  <c r="AP35" s="13"/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3.3029999999999999</v>
      </c>
      <c r="D36" s="8">
        <v>32.307000000000002</v>
      </c>
      <c r="E36" s="8">
        <v>5.3760000000000003</v>
      </c>
      <c r="F36" s="8">
        <v>30.234000000000002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8.8000000000000007</v>
      </c>
      <c r="K36" s="13">
        <f t="shared" si="12"/>
        <v>-3.4240000000000004</v>
      </c>
      <c r="L36" s="13">
        <f>VLOOKUP(A:A,[1]TDSheet!$A:$X,24,0)</f>
        <v>0</v>
      </c>
      <c r="M36" s="13"/>
      <c r="N36" s="13"/>
      <c r="O36" s="13"/>
      <c r="P36" s="13"/>
      <c r="Q36" s="13"/>
      <c r="R36" s="13"/>
      <c r="S36" s="13"/>
      <c r="T36" s="13"/>
      <c r="U36" s="13"/>
      <c r="V36" s="16"/>
      <c r="W36" s="13">
        <f t="shared" si="13"/>
        <v>1.0752000000000002</v>
      </c>
      <c r="X36" s="16"/>
      <c r="Y36" s="17">
        <f t="shared" si="14"/>
        <v>28.119419642857139</v>
      </c>
      <c r="Z36" s="13">
        <f t="shared" si="15"/>
        <v>28.119419642857139</v>
      </c>
      <c r="AA36" s="13"/>
      <c r="AB36" s="13"/>
      <c r="AC36" s="13"/>
      <c r="AD36" s="13">
        <v>0</v>
      </c>
      <c r="AE36" s="13">
        <f>VLOOKUP(A:A,[1]TDSheet!$A:$AF,32,0)</f>
        <v>2.4024000000000001</v>
      </c>
      <c r="AF36" s="13">
        <f>VLOOKUP(A:A,[1]TDSheet!$A:$AG,33,0)</f>
        <v>1.0964</v>
      </c>
      <c r="AG36" s="13">
        <f>VLOOKUP(A:A,[1]TDSheet!$A:$W,23,0)</f>
        <v>0.18560000000000001</v>
      </c>
      <c r="AH36" s="13">
        <f>VLOOKUP(A:A,[3]TDSheet!$A:$D,4,0)</f>
        <v>2.6859999999999999</v>
      </c>
      <c r="AI36" s="19" t="s">
        <v>138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  <c r="AP36" s="13"/>
    </row>
    <row r="37" spans="1:42" s="1" customFormat="1" ht="21.95" customHeight="1" outlineLevel="1" x14ac:dyDescent="0.2">
      <c r="A37" s="7" t="s">
        <v>40</v>
      </c>
      <c r="B37" s="7" t="s">
        <v>8</v>
      </c>
      <c r="C37" s="8">
        <v>16.975000000000001</v>
      </c>
      <c r="D37" s="8">
        <v>10.875</v>
      </c>
      <c r="E37" s="8">
        <v>7.2590000000000003</v>
      </c>
      <c r="F37" s="8">
        <v>20.591000000000001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9.1010000000000009</v>
      </c>
      <c r="K37" s="13">
        <f t="shared" si="12"/>
        <v>-1.8420000000000005</v>
      </c>
      <c r="L37" s="13">
        <f>VLOOKUP(A:A,[1]TDSheet!$A:$X,24,0)</f>
        <v>0</v>
      </c>
      <c r="M37" s="13"/>
      <c r="N37" s="13"/>
      <c r="O37" s="13"/>
      <c r="P37" s="13"/>
      <c r="Q37" s="13"/>
      <c r="R37" s="13"/>
      <c r="S37" s="13"/>
      <c r="T37" s="13"/>
      <c r="U37" s="13"/>
      <c r="V37" s="16"/>
      <c r="W37" s="13">
        <f t="shared" si="13"/>
        <v>1.4518</v>
      </c>
      <c r="X37" s="16"/>
      <c r="Y37" s="17">
        <f t="shared" si="14"/>
        <v>14.183083069293293</v>
      </c>
      <c r="Z37" s="13">
        <f t="shared" si="15"/>
        <v>14.183083069293293</v>
      </c>
      <c r="AA37" s="13"/>
      <c r="AB37" s="13"/>
      <c r="AC37" s="13"/>
      <c r="AD37" s="13">
        <v>0</v>
      </c>
      <c r="AE37" s="13">
        <f>VLOOKUP(A:A,[1]TDSheet!$A:$AF,32,0)</f>
        <v>2.1936</v>
      </c>
      <c r="AF37" s="13">
        <f>VLOOKUP(A:A,[1]TDSheet!$A:$AG,33,0)</f>
        <v>1.8228000000000002</v>
      </c>
      <c r="AG37" s="13">
        <f>VLOOKUP(A:A,[1]TDSheet!$A:$W,23,0)</f>
        <v>0.54400000000000004</v>
      </c>
      <c r="AH37" s="13">
        <f>VLOOKUP(A:A,[3]TDSheet!$A:$D,4,0)</f>
        <v>-0.26500000000000001</v>
      </c>
      <c r="AI37" s="19" t="str">
        <f>VLOOKUP(A:A,[1]TDSheet!$A:$AI,35,0)</f>
        <v>увел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  <c r="AP37" s="13"/>
    </row>
    <row r="38" spans="1:42" s="1" customFormat="1" ht="11.1" customHeight="1" outlineLevel="1" x14ac:dyDescent="0.2">
      <c r="A38" s="7" t="s">
        <v>41</v>
      </c>
      <c r="B38" s="7" t="s">
        <v>12</v>
      </c>
      <c r="C38" s="8">
        <v>793</v>
      </c>
      <c r="D38" s="8">
        <v>2485</v>
      </c>
      <c r="E38" s="8">
        <v>2458</v>
      </c>
      <c r="F38" s="8">
        <v>804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2473</v>
      </c>
      <c r="K38" s="13">
        <f t="shared" si="12"/>
        <v>-15</v>
      </c>
      <c r="L38" s="13">
        <f>VLOOKUP(A:A,[1]TDSheet!$A:$X,24,0)</f>
        <v>800</v>
      </c>
      <c r="M38" s="13"/>
      <c r="N38" s="13"/>
      <c r="O38" s="13"/>
      <c r="P38" s="13"/>
      <c r="Q38" s="13"/>
      <c r="R38" s="13"/>
      <c r="S38" s="13"/>
      <c r="T38" s="13"/>
      <c r="U38" s="13"/>
      <c r="V38" s="16">
        <v>850</v>
      </c>
      <c r="W38" s="13">
        <f t="shared" si="13"/>
        <v>491.6</v>
      </c>
      <c r="X38" s="16">
        <v>700</v>
      </c>
      <c r="Y38" s="17">
        <f t="shared" si="14"/>
        <v>6.4157851912123673</v>
      </c>
      <c r="Z38" s="13">
        <f t="shared" si="15"/>
        <v>1.6354759967453214</v>
      </c>
      <c r="AA38" s="13"/>
      <c r="AB38" s="13"/>
      <c r="AC38" s="13"/>
      <c r="AD38" s="13">
        <v>0</v>
      </c>
      <c r="AE38" s="13">
        <f>VLOOKUP(A:A,[1]TDSheet!$A:$AF,32,0)</f>
        <v>289</v>
      </c>
      <c r="AF38" s="13">
        <f>VLOOKUP(A:A,[1]TDSheet!$A:$AG,33,0)</f>
        <v>458.8</v>
      </c>
      <c r="AG38" s="13">
        <f>VLOOKUP(A:A,[1]TDSheet!$A:$W,23,0)</f>
        <v>466.2</v>
      </c>
      <c r="AH38" s="13">
        <f>VLOOKUP(A:A,[3]TDSheet!$A:$D,4,0)</f>
        <v>542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297.5</v>
      </c>
      <c r="AL38" s="13">
        <f t="shared" si="18"/>
        <v>244.99999999999997</v>
      </c>
      <c r="AM38" s="13"/>
      <c r="AN38" s="13"/>
      <c r="AO38" s="13"/>
      <c r="AP38" s="13"/>
    </row>
    <row r="39" spans="1:42" s="1" customFormat="1" ht="11.1" customHeight="1" outlineLevel="1" x14ac:dyDescent="0.2">
      <c r="A39" s="7" t="s">
        <v>42</v>
      </c>
      <c r="B39" s="7" t="s">
        <v>12</v>
      </c>
      <c r="C39" s="8">
        <v>1507</v>
      </c>
      <c r="D39" s="8">
        <v>5405</v>
      </c>
      <c r="E39" s="8">
        <v>3888</v>
      </c>
      <c r="F39" s="8">
        <v>2996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3919</v>
      </c>
      <c r="K39" s="13">
        <f t="shared" si="12"/>
        <v>-31</v>
      </c>
      <c r="L39" s="13">
        <f>VLOOKUP(A:A,[1]TDSheet!$A:$X,24,0)</f>
        <v>700</v>
      </c>
      <c r="M39" s="13"/>
      <c r="N39" s="13"/>
      <c r="O39" s="13"/>
      <c r="P39" s="13"/>
      <c r="Q39" s="13"/>
      <c r="R39" s="13"/>
      <c r="S39" s="13"/>
      <c r="T39" s="13">
        <v>552</v>
      </c>
      <c r="U39" s="13"/>
      <c r="V39" s="16">
        <v>200</v>
      </c>
      <c r="W39" s="13">
        <f t="shared" si="13"/>
        <v>687.6</v>
      </c>
      <c r="X39" s="16">
        <v>900</v>
      </c>
      <c r="Y39" s="17">
        <f t="shared" si="14"/>
        <v>6.9749854566608489</v>
      </c>
      <c r="Z39" s="13">
        <f t="shared" si="15"/>
        <v>4.3571844095404302</v>
      </c>
      <c r="AA39" s="13"/>
      <c r="AB39" s="13"/>
      <c r="AC39" s="13"/>
      <c r="AD39" s="13">
        <f>VLOOKUP(A:A,[4]TDSheet!$A:$D,4,0)</f>
        <v>450</v>
      </c>
      <c r="AE39" s="13">
        <f>VLOOKUP(A:A,[1]TDSheet!$A:$AF,32,0)</f>
        <v>819.8</v>
      </c>
      <c r="AF39" s="13">
        <f>VLOOKUP(A:A,[1]TDSheet!$A:$AG,33,0)</f>
        <v>733.4</v>
      </c>
      <c r="AG39" s="13">
        <f>VLOOKUP(A:A,[1]TDSheet!$A:$W,23,0)</f>
        <v>753.6</v>
      </c>
      <c r="AH39" s="13">
        <f>VLOOKUP(A:A,[3]TDSheet!$A:$D,4,0)</f>
        <v>666</v>
      </c>
      <c r="AI39" s="13">
        <f>VLOOKUP(A:A,[1]TDSheet!$A:$AI,35,0)</f>
        <v>0</v>
      </c>
      <c r="AJ39" s="13">
        <f t="shared" si="16"/>
        <v>220.8</v>
      </c>
      <c r="AK39" s="13">
        <f t="shared" si="17"/>
        <v>80</v>
      </c>
      <c r="AL39" s="13">
        <f t="shared" si="18"/>
        <v>360</v>
      </c>
      <c r="AM39" s="13"/>
      <c r="AN39" s="13"/>
      <c r="AO39" s="13"/>
      <c r="AP39" s="13"/>
    </row>
    <row r="40" spans="1:42" s="1" customFormat="1" ht="11.1" customHeight="1" outlineLevel="1" x14ac:dyDescent="0.2">
      <c r="A40" s="7" t="s">
        <v>43</v>
      </c>
      <c r="B40" s="7" t="s">
        <v>12</v>
      </c>
      <c r="C40" s="8">
        <v>1546</v>
      </c>
      <c r="D40" s="8">
        <v>9190</v>
      </c>
      <c r="E40" s="8">
        <v>7316</v>
      </c>
      <c r="F40" s="8">
        <v>3353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7392</v>
      </c>
      <c r="K40" s="13">
        <f t="shared" si="12"/>
        <v>-76</v>
      </c>
      <c r="L40" s="13">
        <f>VLOOKUP(A:A,[1]TDSheet!$A:$X,24,0)</f>
        <v>1300</v>
      </c>
      <c r="M40" s="13"/>
      <c r="N40" s="13"/>
      <c r="O40" s="13"/>
      <c r="P40" s="13"/>
      <c r="Q40" s="13"/>
      <c r="R40" s="13"/>
      <c r="S40" s="13"/>
      <c r="T40" s="13">
        <v>2200</v>
      </c>
      <c r="U40" s="13"/>
      <c r="V40" s="16">
        <v>400</v>
      </c>
      <c r="W40" s="13">
        <f t="shared" si="13"/>
        <v>663.2</v>
      </c>
      <c r="X40" s="16">
        <v>600</v>
      </c>
      <c r="Y40" s="17">
        <f t="shared" si="14"/>
        <v>8.523823884197828</v>
      </c>
      <c r="Z40" s="13">
        <f t="shared" si="15"/>
        <v>5.0557901085645351</v>
      </c>
      <c r="AA40" s="13"/>
      <c r="AB40" s="13"/>
      <c r="AC40" s="13"/>
      <c r="AD40" s="13">
        <f>VLOOKUP(A:A,[4]TDSheet!$A:$D,4,0)</f>
        <v>4000</v>
      </c>
      <c r="AE40" s="13">
        <f>VLOOKUP(A:A,[1]TDSheet!$A:$AF,32,0)</f>
        <v>703.4</v>
      </c>
      <c r="AF40" s="13">
        <f>VLOOKUP(A:A,[1]TDSheet!$A:$AG,33,0)</f>
        <v>685</v>
      </c>
      <c r="AG40" s="13">
        <f>VLOOKUP(A:A,[1]TDSheet!$A:$W,23,0)</f>
        <v>692</v>
      </c>
      <c r="AH40" s="13">
        <f>VLOOKUP(A:A,[3]TDSheet!$A:$D,4,0)</f>
        <v>725</v>
      </c>
      <c r="AI40" s="13" t="str">
        <f>VLOOKUP(A:A,[1]TDSheet!$A:$AI,35,0)</f>
        <v>октяб</v>
      </c>
      <c r="AJ40" s="13">
        <f t="shared" si="16"/>
        <v>990</v>
      </c>
      <c r="AK40" s="13">
        <f t="shared" si="17"/>
        <v>180</v>
      </c>
      <c r="AL40" s="13">
        <f t="shared" si="18"/>
        <v>270</v>
      </c>
      <c r="AM40" s="13"/>
      <c r="AN40" s="13"/>
      <c r="AO40" s="13"/>
      <c r="AP40" s="13"/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511.88299999999998</v>
      </c>
      <c r="D41" s="8">
        <v>1981.2260000000001</v>
      </c>
      <c r="E41" s="8">
        <v>1373.1990000000001</v>
      </c>
      <c r="F41" s="8">
        <v>1112.692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1284.809</v>
      </c>
      <c r="K41" s="13">
        <f t="shared" si="12"/>
        <v>88.3900000000001</v>
      </c>
      <c r="L41" s="13">
        <f>VLOOKUP(A:A,[1]TDSheet!$A:$X,24,0)</f>
        <v>350</v>
      </c>
      <c r="M41" s="13"/>
      <c r="N41" s="13"/>
      <c r="O41" s="13"/>
      <c r="P41" s="13"/>
      <c r="Q41" s="13"/>
      <c r="R41" s="13"/>
      <c r="S41" s="13"/>
      <c r="T41" s="13"/>
      <c r="U41" s="13"/>
      <c r="V41" s="16">
        <v>100</v>
      </c>
      <c r="W41" s="13">
        <f t="shared" si="13"/>
        <v>274.63980000000004</v>
      </c>
      <c r="X41" s="16">
        <v>320</v>
      </c>
      <c r="Y41" s="17">
        <f t="shared" si="14"/>
        <v>6.8551317034166201</v>
      </c>
      <c r="Z41" s="13">
        <f t="shared" si="15"/>
        <v>4.051459402460968</v>
      </c>
      <c r="AA41" s="13"/>
      <c r="AB41" s="13"/>
      <c r="AC41" s="13"/>
      <c r="AD41" s="13">
        <v>0</v>
      </c>
      <c r="AE41" s="13">
        <f>VLOOKUP(A:A,[1]TDSheet!$A:$AF,32,0)</f>
        <v>273.89260000000002</v>
      </c>
      <c r="AF41" s="13">
        <f>VLOOKUP(A:A,[1]TDSheet!$A:$AG,33,0)</f>
        <v>283.8408</v>
      </c>
      <c r="AG41" s="13">
        <f>VLOOKUP(A:A,[1]TDSheet!$A:$W,23,0)</f>
        <v>267.31119999999999</v>
      </c>
      <c r="AH41" s="13">
        <f>VLOOKUP(A:A,[3]TDSheet!$A:$D,4,0)</f>
        <v>283.62299999999999</v>
      </c>
      <c r="AI41" s="19" t="str">
        <f>VLOOKUP(A:A,[1]TDSheet!$A:$AI,35,0)</f>
        <v>жц200</v>
      </c>
      <c r="AJ41" s="13">
        <f t="shared" si="16"/>
        <v>0</v>
      </c>
      <c r="AK41" s="13">
        <f t="shared" si="17"/>
        <v>100</v>
      </c>
      <c r="AL41" s="13">
        <f t="shared" si="18"/>
        <v>320</v>
      </c>
      <c r="AM41" s="13"/>
      <c r="AN41" s="13"/>
      <c r="AO41" s="13"/>
      <c r="AP41" s="13"/>
    </row>
    <row r="42" spans="1:42" s="1" customFormat="1" ht="11.1" customHeight="1" outlineLevel="1" x14ac:dyDescent="0.2">
      <c r="A42" s="7" t="s">
        <v>45</v>
      </c>
      <c r="B42" s="7" t="s">
        <v>12</v>
      </c>
      <c r="C42" s="8">
        <v>1292</v>
      </c>
      <c r="D42" s="8">
        <v>1048</v>
      </c>
      <c r="E42" s="8">
        <v>888</v>
      </c>
      <c r="F42" s="8">
        <v>1442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906</v>
      </c>
      <c r="K42" s="13">
        <f t="shared" si="12"/>
        <v>-18</v>
      </c>
      <c r="L42" s="13">
        <f>VLOOKUP(A:A,[1]TDSheet!$A:$X,24,0)</f>
        <v>0</v>
      </c>
      <c r="M42" s="13"/>
      <c r="N42" s="13"/>
      <c r="O42" s="13"/>
      <c r="P42" s="13"/>
      <c r="Q42" s="13"/>
      <c r="R42" s="13"/>
      <c r="S42" s="13"/>
      <c r="T42" s="13"/>
      <c r="U42" s="13"/>
      <c r="V42" s="16"/>
      <c r="W42" s="13">
        <f t="shared" si="13"/>
        <v>177.6</v>
      </c>
      <c r="X42" s="16"/>
      <c r="Y42" s="17">
        <f t="shared" si="14"/>
        <v>8.1193693693693696</v>
      </c>
      <c r="Z42" s="13">
        <f t="shared" si="15"/>
        <v>8.1193693693693696</v>
      </c>
      <c r="AA42" s="13"/>
      <c r="AB42" s="13"/>
      <c r="AC42" s="13"/>
      <c r="AD42" s="13">
        <v>0</v>
      </c>
      <c r="AE42" s="13">
        <f>VLOOKUP(A:A,[1]TDSheet!$A:$AF,32,0)</f>
        <v>223</v>
      </c>
      <c r="AF42" s="13">
        <f>VLOOKUP(A:A,[1]TDSheet!$A:$AG,33,0)</f>
        <v>200.2</v>
      </c>
      <c r="AG42" s="13">
        <f>VLOOKUP(A:A,[1]TDSheet!$A:$W,23,0)</f>
        <v>175.2</v>
      </c>
      <c r="AH42" s="13">
        <f>VLOOKUP(A:A,[3]TDSheet!$A:$D,4,0)</f>
        <v>245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  <c r="AP42" s="13"/>
    </row>
    <row r="43" spans="1:42" s="1" customFormat="1" ht="21.95" customHeight="1" outlineLevel="1" x14ac:dyDescent="0.2">
      <c r="A43" s="7" t="s">
        <v>46</v>
      </c>
      <c r="B43" s="7" t="s">
        <v>12</v>
      </c>
      <c r="C43" s="8">
        <v>497</v>
      </c>
      <c r="D43" s="8">
        <v>1525</v>
      </c>
      <c r="E43" s="8">
        <v>1126</v>
      </c>
      <c r="F43" s="8">
        <v>882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1144</v>
      </c>
      <c r="K43" s="13">
        <f t="shared" si="12"/>
        <v>-18</v>
      </c>
      <c r="L43" s="13">
        <f>VLOOKUP(A:A,[1]TDSheet!$A:$X,24,0)</f>
        <v>200</v>
      </c>
      <c r="M43" s="13"/>
      <c r="N43" s="13"/>
      <c r="O43" s="13"/>
      <c r="P43" s="13"/>
      <c r="Q43" s="13"/>
      <c r="R43" s="13"/>
      <c r="S43" s="13"/>
      <c r="T43" s="13"/>
      <c r="U43" s="13"/>
      <c r="V43" s="16">
        <v>200</v>
      </c>
      <c r="W43" s="13">
        <f t="shared" si="13"/>
        <v>225.2</v>
      </c>
      <c r="X43" s="16">
        <v>280</v>
      </c>
      <c r="Y43" s="17">
        <f t="shared" si="14"/>
        <v>6.9360568383658974</v>
      </c>
      <c r="Z43" s="13">
        <f t="shared" si="15"/>
        <v>3.9165186500888103</v>
      </c>
      <c r="AA43" s="13"/>
      <c r="AB43" s="13"/>
      <c r="AC43" s="13"/>
      <c r="AD43" s="13">
        <v>0</v>
      </c>
      <c r="AE43" s="13">
        <f>VLOOKUP(A:A,[1]TDSheet!$A:$AF,32,0)</f>
        <v>269.8</v>
      </c>
      <c r="AF43" s="13">
        <f>VLOOKUP(A:A,[1]TDSheet!$A:$AG,33,0)</f>
        <v>250.6</v>
      </c>
      <c r="AG43" s="13">
        <f>VLOOKUP(A:A,[1]TDSheet!$A:$W,23,0)</f>
        <v>240.2</v>
      </c>
      <c r="AH43" s="13">
        <f>VLOOKUP(A:A,[3]TDSheet!$A:$D,4,0)</f>
        <v>271</v>
      </c>
      <c r="AI43" s="13">
        <f>VLOOKUP(A:A,[1]TDSheet!$A:$AI,35,0)</f>
        <v>0</v>
      </c>
      <c r="AJ43" s="13">
        <f t="shared" si="16"/>
        <v>0</v>
      </c>
      <c r="AK43" s="13">
        <f t="shared" si="17"/>
        <v>70</v>
      </c>
      <c r="AL43" s="13">
        <f t="shared" si="18"/>
        <v>98</v>
      </c>
      <c r="AM43" s="13"/>
      <c r="AN43" s="13"/>
      <c r="AO43" s="13"/>
      <c r="AP43" s="13"/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155.798</v>
      </c>
      <c r="D44" s="8">
        <v>407.88299999999998</v>
      </c>
      <c r="E44" s="8">
        <v>289.76100000000002</v>
      </c>
      <c r="F44" s="8">
        <v>268.18900000000002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303.93</v>
      </c>
      <c r="K44" s="13">
        <f t="shared" si="12"/>
        <v>-14.168999999999983</v>
      </c>
      <c r="L44" s="13">
        <f>VLOOKUP(A:A,[1]TDSheet!$A:$X,24,0)</f>
        <v>40</v>
      </c>
      <c r="M44" s="13"/>
      <c r="N44" s="13"/>
      <c r="O44" s="13"/>
      <c r="P44" s="13"/>
      <c r="Q44" s="13"/>
      <c r="R44" s="13"/>
      <c r="S44" s="13"/>
      <c r="T44" s="13"/>
      <c r="U44" s="13"/>
      <c r="V44" s="16">
        <v>20</v>
      </c>
      <c r="W44" s="13">
        <f t="shared" si="13"/>
        <v>57.952200000000005</v>
      </c>
      <c r="X44" s="16">
        <v>70</v>
      </c>
      <c r="Y44" s="17">
        <f t="shared" si="14"/>
        <v>6.8709902298791068</v>
      </c>
      <c r="Z44" s="13">
        <f t="shared" si="15"/>
        <v>4.6277621902188359</v>
      </c>
      <c r="AA44" s="13"/>
      <c r="AB44" s="13"/>
      <c r="AC44" s="13"/>
      <c r="AD44" s="13">
        <v>0</v>
      </c>
      <c r="AE44" s="13">
        <f>VLOOKUP(A:A,[1]TDSheet!$A:$AF,32,0)</f>
        <v>70.370199999999997</v>
      </c>
      <c r="AF44" s="13">
        <f>VLOOKUP(A:A,[1]TDSheet!$A:$AG,33,0)</f>
        <v>63.961199999999998</v>
      </c>
      <c r="AG44" s="13">
        <f>VLOOKUP(A:A,[1]TDSheet!$A:$W,23,0)</f>
        <v>63.243399999999994</v>
      </c>
      <c r="AH44" s="13">
        <f>VLOOKUP(A:A,[3]TDSheet!$A:$D,4,0)</f>
        <v>52.332000000000001</v>
      </c>
      <c r="AI44" s="13">
        <f>VLOOKUP(A:A,[1]TDSheet!$A:$AI,35,0)</f>
        <v>0</v>
      </c>
      <c r="AJ44" s="13">
        <f t="shared" si="16"/>
        <v>0</v>
      </c>
      <c r="AK44" s="13">
        <f t="shared" si="17"/>
        <v>20</v>
      </c>
      <c r="AL44" s="13">
        <f t="shared" si="18"/>
        <v>70</v>
      </c>
      <c r="AM44" s="13"/>
      <c r="AN44" s="13"/>
      <c r="AO44" s="13"/>
      <c r="AP44" s="13"/>
    </row>
    <row r="45" spans="1:42" s="1" customFormat="1" ht="11.1" customHeight="1" outlineLevel="1" x14ac:dyDescent="0.2">
      <c r="A45" s="7" t="s">
        <v>48</v>
      </c>
      <c r="B45" s="7" t="s">
        <v>12</v>
      </c>
      <c r="C45" s="8">
        <v>429</v>
      </c>
      <c r="D45" s="8">
        <v>1323</v>
      </c>
      <c r="E45" s="8">
        <v>960</v>
      </c>
      <c r="F45" s="8">
        <v>766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980</v>
      </c>
      <c r="K45" s="13">
        <f t="shared" si="12"/>
        <v>-20</v>
      </c>
      <c r="L45" s="13">
        <f>VLOOKUP(A:A,[1]TDSheet!$A:$X,24,0)</f>
        <v>150</v>
      </c>
      <c r="M45" s="13"/>
      <c r="N45" s="13"/>
      <c r="O45" s="13"/>
      <c r="P45" s="13"/>
      <c r="Q45" s="13"/>
      <c r="R45" s="13"/>
      <c r="S45" s="13"/>
      <c r="T45" s="13"/>
      <c r="U45" s="13"/>
      <c r="V45" s="16">
        <v>150</v>
      </c>
      <c r="W45" s="13">
        <f t="shared" si="13"/>
        <v>192</v>
      </c>
      <c r="X45" s="16">
        <v>250</v>
      </c>
      <c r="Y45" s="17">
        <f t="shared" si="14"/>
        <v>6.854166666666667</v>
      </c>
      <c r="Z45" s="13">
        <f t="shared" si="15"/>
        <v>3.9895833333333335</v>
      </c>
      <c r="AA45" s="13"/>
      <c r="AB45" s="13"/>
      <c r="AC45" s="13"/>
      <c r="AD45" s="13">
        <v>0</v>
      </c>
      <c r="AE45" s="13">
        <f>VLOOKUP(A:A,[1]TDSheet!$A:$AF,32,0)</f>
        <v>229.8</v>
      </c>
      <c r="AF45" s="13">
        <f>VLOOKUP(A:A,[1]TDSheet!$A:$AG,33,0)</f>
        <v>199.8</v>
      </c>
      <c r="AG45" s="13">
        <f>VLOOKUP(A:A,[1]TDSheet!$A:$W,23,0)</f>
        <v>198.8</v>
      </c>
      <c r="AH45" s="13">
        <f>VLOOKUP(A:A,[3]TDSheet!$A:$D,4,0)</f>
        <v>150</v>
      </c>
      <c r="AI45" s="13">
        <f>VLOOKUP(A:A,[1]TDSheet!$A:$AI,35,0)</f>
        <v>0</v>
      </c>
      <c r="AJ45" s="13">
        <f t="shared" si="16"/>
        <v>0</v>
      </c>
      <c r="AK45" s="13">
        <f t="shared" si="17"/>
        <v>60</v>
      </c>
      <c r="AL45" s="13">
        <f t="shared" si="18"/>
        <v>100</v>
      </c>
      <c r="AM45" s="13"/>
      <c r="AN45" s="13"/>
      <c r="AO45" s="13"/>
      <c r="AP45" s="13"/>
    </row>
    <row r="46" spans="1:42" s="1" customFormat="1" ht="11.1" customHeight="1" outlineLevel="1" x14ac:dyDescent="0.2">
      <c r="A46" s="7" t="s">
        <v>49</v>
      </c>
      <c r="B46" s="7" t="s">
        <v>12</v>
      </c>
      <c r="C46" s="8">
        <v>673</v>
      </c>
      <c r="D46" s="8">
        <v>3188</v>
      </c>
      <c r="E46" s="8">
        <v>1698</v>
      </c>
      <c r="F46" s="8">
        <v>2101</v>
      </c>
      <c r="G46" s="1"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1778</v>
      </c>
      <c r="K46" s="13">
        <f t="shared" si="12"/>
        <v>-80</v>
      </c>
      <c r="L46" s="13">
        <f>VLOOKUP(A:A,[1]TDSheet!$A:$X,24,0)</f>
        <v>0</v>
      </c>
      <c r="M46" s="13"/>
      <c r="N46" s="13"/>
      <c r="O46" s="13"/>
      <c r="P46" s="13"/>
      <c r="Q46" s="13"/>
      <c r="R46" s="13"/>
      <c r="S46" s="13"/>
      <c r="T46" s="13"/>
      <c r="U46" s="13"/>
      <c r="V46" s="16"/>
      <c r="W46" s="13">
        <f t="shared" si="13"/>
        <v>339.6</v>
      </c>
      <c r="X46" s="16">
        <v>250</v>
      </c>
      <c r="Y46" s="17">
        <f t="shared" si="14"/>
        <v>6.922850412249705</v>
      </c>
      <c r="Z46" s="13">
        <f t="shared" si="15"/>
        <v>6.1866902237926968</v>
      </c>
      <c r="AA46" s="13"/>
      <c r="AB46" s="13"/>
      <c r="AC46" s="13"/>
      <c r="AD46" s="13">
        <v>0</v>
      </c>
      <c r="AE46" s="13">
        <f>VLOOKUP(A:A,[1]TDSheet!$A:$AF,32,0)</f>
        <v>512.20000000000005</v>
      </c>
      <c r="AF46" s="13">
        <f>VLOOKUP(A:A,[1]TDSheet!$A:$AG,33,0)</f>
        <v>471.8</v>
      </c>
      <c r="AG46" s="13">
        <f>VLOOKUP(A:A,[1]TDSheet!$A:$W,23,0)</f>
        <v>416.8</v>
      </c>
      <c r="AH46" s="13">
        <f>VLOOKUP(A:A,[3]TDSheet!$A:$D,4,0)</f>
        <v>435</v>
      </c>
      <c r="AI46" s="13">
        <f>VLOOKUP(A:A,[1]TDSheet!$A:$AI,35,0)</f>
        <v>0</v>
      </c>
      <c r="AJ46" s="13">
        <f t="shared" si="16"/>
        <v>0</v>
      </c>
      <c r="AK46" s="13">
        <f t="shared" si="17"/>
        <v>0</v>
      </c>
      <c r="AL46" s="13">
        <f t="shared" si="18"/>
        <v>100</v>
      </c>
      <c r="AM46" s="13"/>
      <c r="AN46" s="13"/>
      <c r="AO46" s="13"/>
      <c r="AP46" s="13"/>
    </row>
    <row r="47" spans="1:42" s="1" customFormat="1" ht="21.95" customHeight="1" outlineLevel="1" x14ac:dyDescent="0.2">
      <c r="A47" s="7" t="s">
        <v>50</v>
      </c>
      <c r="B47" s="7" t="s">
        <v>8</v>
      </c>
      <c r="C47" s="8">
        <v>34.655999999999999</v>
      </c>
      <c r="D47" s="8">
        <v>321.291</v>
      </c>
      <c r="E47" s="8">
        <v>168.46299999999999</v>
      </c>
      <c r="F47" s="8">
        <v>186.02699999999999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175.179</v>
      </c>
      <c r="K47" s="13">
        <f t="shared" si="12"/>
        <v>-6.7160000000000082</v>
      </c>
      <c r="L47" s="13">
        <f>VLOOKUP(A:A,[1]TDSheet!$A:$X,24,0)</f>
        <v>0</v>
      </c>
      <c r="M47" s="13"/>
      <c r="N47" s="13"/>
      <c r="O47" s="13"/>
      <c r="P47" s="13"/>
      <c r="Q47" s="13"/>
      <c r="R47" s="13"/>
      <c r="S47" s="13"/>
      <c r="T47" s="13"/>
      <c r="U47" s="13"/>
      <c r="V47" s="16">
        <v>20</v>
      </c>
      <c r="W47" s="13">
        <f t="shared" si="13"/>
        <v>33.692599999999999</v>
      </c>
      <c r="X47" s="16">
        <v>30</v>
      </c>
      <c r="Y47" s="17">
        <f t="shared" si="14"/>
        <v>7.0053068032743093</v>
      </c>
      <c r="Z47" s="13">
        <f t="shared" si="15"/>
        <v>5.5213014133667331</v>
      </c>
      <c r="AA47" s="13"/>
      <c r="AB47" s="13"/>
      <c r="AC47" s="13"/>
      <c r="AD47" s="13">
        <v>0</v>
      </c>
      <c r="AE47" s="13">
        <f>VLOOKUP(A:A,[1]TDSheet!$A:$AF,32,0)</f>
        <v>35.769400000000005</v>
      </c>
      <c r="AF47" s="13">
        <f>VLOOKUP(A:A,[1]TDSheet!$A:$AG,33,0)</f>
        <v>36.773000000000003</v>
      </c>
      <c r="AG47" s="13">
        <f>VLOOKUP(A:A,[1]TDSheet!$A:$W,23,0)</f>
        <v>32.924400000000006</v>
      </c>
      <c r="AH47" s="13">
        <f>VLOOKUP(A:A,[3]TDSheet!$A:$D,4,0)</f>
        <v>24.361000000000001</v>
      </c>
      <c r="AI47" s="13">
        <f>VLOOKUP(A:A,[1]TDSheet!$A:$AI,35,0)</f>
        <v>0</v>
      </c>
      <c r="AJ47" s="13">
        <f t="shared" si="16"/>
        <v>0</v>
      </c>
      <c r="AK47" s="13">
        <f t="shared" si="17"/>
        <v>20</v>
      </c>
      <c r="AL47" s="13">
        <f t="shared" si="18"/>
        <v>30</v>
      </c>
      <c r="AM47" s="13"/>
      <c r="AN47" s="13"/>
      <c r="AO47" s="13"/>
      <c r="AP47" s="13"/>
    </row>
    <row r="48" spans="1:42" s="1" customFormat="1" ht="21.95" customHeight="1" outlineLevel="1" x14ac:dyDescent="0.2">
      <c r="A48" s="7" t="s">
        <v>51</v>
      </c>
      <c r="B48" s="7" t="s">
        <v>8</v>
      </c>
      <c r="C48" s="8">
        <v>325.80200000000002</v>
      </c>
      <c r="D48" s="8">
        <v>863.05399999999997</v>
      </c>
      <c r="E48" s="8">
        <v>662.12099999999998</v>
      </c>
      <c r="F48" s="8">
        <v>515.90499999999997</v>
      </c>
      <c r="G48" s="1"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671.73</v>
      </c>
      <c r="K48" s="13">
        <f t="shared" si="12"/>
        <v>-9.6090000000000373</v>
      </c>
      <c r="L48" s="13">
        <f>VLOOKUP(A:A,[1]TDSheet!$A:$X,24,0)</f>
        <v>130</v>
      </c>
      <c r="M48" s="13"/>
      <c r="N48" s="13"/>
      <c r="O48" s="13"/>
      <c r="P48" s="13"/>
      <c r="Q48" s="13"/>
      <c r="R48" s="13"/>
      <c r="S48" s="13"/>
      <c r="T48" s="13"/>
      <c r="U48" s="13"/>
      <c r="V48" s="16">
        <v>100</v>
      </c>
      <c r="W48" s="13">
        <f t="shared" si="13"/>
        <v>132.42419999999998</v>
      </c>
      <c r="X48" s="16">
        <v>170</v>
      </c>
      <c r="Y48" s="17">
        <f t="shared" si="14"/>
        <v>6.9164472958870062</v>
      </c>
      <c r="Z48" s="13">
        <f t="shared" si="15"/>
        <v>3.8958513625153111</v>
      </c>
      <c r="AA48" s="13"/>
      <c r="AB48" s="13"/>
      <c r="AC48" s="13"/>
      <c r="AD48" s="13">
        <v>0</v>
      </c>
      <c r="AE48" s="13">
        <f>VLOOKUP(A:A,[1]TDSheet!$A:$AF,32,0)</f>
        <v>140.85399999999998</v>
      </c>
      <c r="AF48" s="13">
        <f>VLOOKUP(A:A,[1]TDSheet!$A:$AG,33,0)</f>
        <v>156.97639999999998</v>
      </c>
      <c r="AG48" s="13">
        <f>VLOOKUP(A:A,[1]TDSheet!$A:$W,23,0)</f>
        <v>144.7886</v>
      </c>
      <c r="AH48" s="13">
        <f>VLOOKUP(A:A,[3]TDSheet!$A:$D,4,0)</f>
        <v>71.712999999999994</v>
      </c>
      <c r="AI48" s="13">
        <f>VLOOKUP(A:A,[1]TDSheet!$A:$AI,35,0)</f>
        <v>0</v>
      </c>
      <c r="AJ48" s="13">
        <f t="shared" si="16"/>
        <v>0</v>
      </c>
      <c r="AK48" s="13">
        <f t="shared" si="17"/>
        <v>100</v>
      </c>
      <c r="AL48" s="13">
        <f t="shared" si="18"/>
        <v>170</v>
      </c>
      <c r="AM48" s="13"/>
      <c r="AN48" s="13"/>
      <c r="AO48" s="13"/>
      <c r="AP48" s="13"/>
    </row>
    <row r="49" spans="1:42" s="1" customFormat="1" ht="21.95" customHeight="1" outlineLevel="1" x14ac:dyDescent="0.2">
      <c r="A49" s="7" t="s">
        <v>52</v>
      </c>
      <c r="B49" s="7" t="s">
        <v>12</v>
      </c>
      <c r="C49" s="8">
        <v>586</v>
      </c>
      <c r="D49" s="8">
        <v>1829</v>
      </c>
      <c r="E49" s="8">
        <v>1418</v>
      </c>
      <c r="F49" s="8">
        <v>967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1439</v>
      </c>
      <c r="K49" s="13">
        <f t="shared" si="12"/>
        <v>-21</v>
      </c>
      <c r="L49" s="13">
        <f>VLOOKUP(A:A,[1]TDSheet!$A:$X,24,0)</f>
        <v>300</v>
      </c>
      <c r="M49" s="13"/>
      <c r="N49" s="13"/>
      <c r="O49" s="13"/>
      <c r="P49" s="13"/>
      <c r="Q49" s="13"/>
      <c r="R49" s="13"/>
      <c r="S49" s="13"/>
      <c r="T49" s="13"/>
      <c r="U49" s="13"/>
      <c r="V49" s="16">
        <v>300</v>
      </c>
      <c r="W49" s="13">
        <f t="shared" si="13"/>
        <v>283.60000000000002</v>
      </c>
      <c r="X49" s="16">
        <v>400</v>
      </c>
      <c r="Y49" s="17">
        <f t="shared" si="14"/>
        <v>6.9358251057827918</v>
      </c>
      <c r="Z49" s="13">
        <f t="shared" si="15"/>
        <v>3.4097320169252465</v>
      </c>
      <c r="AA49" s="13"/>
      <c r="AB49" s="13"/>
      <c r="AC49" s="13"/>
      <c r="AD49" s="13">
        <v>0</v>
      </c>
      <c r="AE49" s="13">
        <f>VLOOKUP(A:A,[1]TDSheet!$A:$AF,32,0)</f>
        <v>315.39999999999998</v>
      </c>
      <c r="AF49" s="13">
        <f>VLOOKUP(A:A,[1]TDSheet!$A:$AG,33,0)</f>
        <v>300</v>
      </c>
      <c r="AG49" s="13">
        <f>VLOOKUP(A:A,[1]TDSheet!$A:$W,23,0)</f>
        <v>288.39999999999998</v>
      </c>
      <c r="AH49" s="13">
        <f>VLOOKUP(A:A,[3]TDSheet!$A:$D,4,0)</f>
        <v>247</v>
      </c>
      <c r="AI49" s="13">
        <f>VLOOKUP(A:A,[1]TDSheet!$A:$AI,35,0)</f>
        <v>0</v>
      </c>
      <c r="AJ49" s="13">
        <f t="shared" si="16"/>
        <v>0</v>
      </c>
      <c r="AK49" s="13">
        <f t="shared" si="17"/>
        <v>105</v>
      </c>
      <c r="AL49" s="13">
        <f t="shared" si="18"/>
        <v>140</v>
      </c>
      <c r="AM49" s="13"/>
      <c r="AN49" s="13"/>
      <c r="AO49" s="13"/>
      <c r="AP49" s="13"/>
    </row>
    <row r="50" spans="1:42" s="1" customFormat="1" ht="21.95" customHeight="1" outlineLevel="1" x14ac:dyDescent="0.2">
      <c r="A50" s="7" t="s">
        <v>53</v>
      </c>
      <c r="B50" s="7" t="s">
        <v>12</v>
      </c>
      <c r="C50" s="8">
        <v>1267</v>
      </c>
      <c r="D50" s="8">
        <v>3202</v>
      </c>
      <c r="E50" s="8">
        <v>1776</v>
      </c>
      <c r="F50" s="18">
        <v>1797</v>
      </c>
      <c r="G50" s="14" t="s">
        <v>129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1815</v>
      </c>
      <c r="K50" s="13">
        <f t="shared" si="12"/>
        <v>-39</v>
      </c>
      <c r="L50" s="13">
        <f>VLOOKUP(A:A,[1]TDSheet!$A:$X,24,0)</f>
        <v>300</v>
      </c>
      <c r="M50" s="13"/>
      <c r="N50" s="13"/>
      <c r="O50" s="13"/>
      <c r="P50" s="13"/>
      <c r="Q50" s="13"/>
      <c r="R50" s="13"/>
      <c r="S50" s="13"/>
      <c r="T50" s="13"/>
      <c r="U50" s="13"/>
      <c r="V50" s="16"/>
      <c r="W50" s="13">
        <f t="shared" si="13"/>
        <v>355.2</v>
      </c>
      <c r="X50" s="16">
        <v>400</v>
      </c>
      <c r="Y50" s="17">
        <f t="shared" si="14"/>
        <v>7.0298423423423424</v>
      </c>
      <c r="Z50" s="13">
        <f t="shared" si="15"/>
        <v>5.0591216216216219</v>
      </c>
      <c r="AA50" s="13"/>
      <c r="AB50" s="13"/>
      <c r="AC50" s="13"/>
      <c r="AD50" s="13">
        <v>0</v>
      </c>
      <c r="AE50" s="13">
        <f>VLOOKUP(A:A,[1]TDSheet!$A:$AF,32,0)</f>
        <v>585.20000000000005</v>
      </c>
      <c r="AF50" s="13">
        <f>VLOOKUP(A:A,[1]TDSheet!$A:$AG,33,0)</f>
        <v>583.79999999999995</v>
      </c>
      <c r="AG50" s="13">
        <f>VLOOKUP(A:A,[1]TDSheet!$A:$W,23,0)</f>
        <v>510.2</v>
      </c>
      <c r="AH50" s="13">
        <f>VLOOKUP(A:A,[3]TDSheet!$A:$D,4,0)</f>
        <v>458</v>
      </c>
      <c r="AI50" s="13" t="str">
        <f>VLOOKUP(A:A,[1]TDSheet!$A:$AI,35,0)</f>
        <v>бонкон</v>
      </c>
      <c r="AJ50" s="13">
        <f t="shared" si="16"/>
        <v>0</v>
      </c>
      <c r="AK50" s="13">
        <f t="shared" si="17"/>
        <v>0</v>
      </c>
      <c r="AL50" s="13">
        <f t="shared" si="18"/>
        <v>140</v>
      </c>
      <c r="AM50" s="13"/>
      <c r="AN50" s="13"/>
      <c r="AO50" s="13"/>
      <c r="AP50" s="13"/>
    </row>
    <row r="51" spans="1:42" s="1" customFormat="1" ht="11.1" customHeight="1" outlineLevel="1" x14ac:dyDescent="0.2">
      <c r="A51" s="7" t="s">
        <v>54</v>
      </c>
      <c r="B51" s="7" t="s">
        <v>12</v>
      </c>
      <c r="C51" s="8">
        <v>577</v>
      </c>
      <c r="D51" s="8">
        <v>1855</v>
      </c>
      <c r="E51" s="8">
        <v>1290</v>
      </c>
      <c r="F51" s="8">
        <v>1119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1315</v>
      </c>
      <c r="K51" s="13">
        <f t="shared" si="12"/>
        <v>-25</v>
      </c>
      <c r="L51" s="13">
        <f>VLOOKUP(A:A,[1]TDSheet!$A:$X,24,0)</f>
        <v>280</v>
      </c>
      <c r="M51" s="13"/>
      <c r="N51" s="13"/>
      <c r="O51" s="13"/>
      <c r="P51" s="13"/>
      <c r="Q51" s="13"/>
      <c r="R51" s="13"/>
      <c r="S51" s="13"/>
      <c r="T51" s="13"/>
      <c r="U51" s="13"/>
      <c r="V51" s="16"/>
      <c r="W51" s="13">
        <f t="shared" si="13"/>
        <v>258</v>
      </c>
      <c r="X51" s="16">
        <v>300</v>
      </c>
      <c r="Y51" s="17">
        <f t="shared" si="14"/>
        <v>6.5852713178294575</v>
      </c>
      <c r="Z51" s="13">
        <f t="shared" si="15"/>
        <v>4.3372093023255811</v>
      </c>
      <c r="AA51" s="13"/>
      <c r="AB51" s="13"/>
      <c r="AC51" s="13"/>
      <c r="AD51" s="13">
        <v>0</v>
      </c>
      <c r="AE51" s="13">
        <f>VLOOKUP(A:A,[1]TDSheet!$A:$AF,32,0)</f>
        <v>302</v>
      </c>
      <c r="AF51" s="13">
        <f>VLOOKUP(A:A,[1]TDSheet!$A:$AG,33,0)</f>
        <v>299.39999999999998</v>
      </c>
      <c r="AG51" s="13">
        <f>VLOOKUP(A:A,[1]TDSheet!$A:$W,23,0)</f>
        <v>281.60000000000002</v>
      </c>
      <c r="AH51" s="13">
        <f>VLOOKUP(A:A,[3]TDSheet!$A:$D,4,0)</f>
        <v>260</v>
      </c>
      <c r="AI51" s="13">
        <f>VLOOKUP(A:A,[1]TDSheet!$A:$AI,35,0)</f>
        <v>0</v>
      </c>
      <c r="AJ51" s="13">
        <f t="shared" si="16"/>
        <v>0</v>
      </c>
      <c r="AK51" s="13">
        <f t="shared" si="17"/>
        <v>0</v>
      </c>
      <c r="AL51" s="13">
        <f t="shared" si="18"/>
        <v>120</v>
      </c>
      <c r="AM51" s="13"/>
      <c r="AN51" s="13"/>
      <c r="AO51" s="13"/>
      <c r="AP51" s="13"/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115.56399999999999</v>
      </c>
      <c r="D52" s="8">
        <v>1113.5119999999999</v>
      </c>
      <c r="E52" s="8">
        <v>322.83800000000002</v>
      </c>
      <c r="F52" s="8">
        <v>903.55200000000002</v>
      </c>
      <c r="G52" s="1"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326.69200000000001</v>
      </c>
      <c r="K52" s="13">
        <f t="shared" si="12"/>
        <v>-3.853999999999985</v>
      </c>
      <c r="L52" s="13">
        <f>VLOOKUP(A:A,[1]TDSheet!$A:$X,24,0)</f>
        <v>180</v>
      </c>
      <c r="M52" s="13"/>
      <c r="N52" s="13"/>
      <c r="O52" s="13"/>
      <c r="P52" s="13"/>
      <c r="Q52" s="13"/>
      <c r="R52" s="13"/>
      <c r="S52" s="13"/>
      <c r="T52" s="13"/>
      <c r="U52" s="13"/>
      <c r="V52" s="16"/>
      <c r="W52" s="13">
        <f t="shared" si="13"/>
        <v>64.567599999999999</v>
      </c>
      <c r="X52" s="16">
        <v>100</v>
      </c>
      <c r="Y52" s="17">
        <f t="shared" si="14"/>
        <v>18.330431981365269</v>
      </c>
      <c r="Z52" s="13">
        <f t="shared" si="15"/>
        <v>13.993891673223104</v>
      </c>
      <c r="AA52" s="13"/>
      <c r="AB52" s="13"/>
      <c r="AC52" s="13"/>
      <c r="AD52" s="13">
        <v>0</v>
      </c>
      <c r="AE52" s="13">
        <f>VLOOKUP(A:A,[1]TDSheet!$A:$AF,32,0)</f>
        <v>75.669399999999996</v>
      </c>
      <c r="AF52" s="13">
        <f>VLOOKUP(A:A,[1]TDSheet!$A:$AG,33,0)</f>
        <v>59.508000000000003</v>
      </c>
      <c r="AG52" s="13">
        <f>VLOOKUP(A:A,[1]TDSheet!$A:$W,23,0)</f>
        <v>70.16040000000001</v>
      </c>
      <c r="AH52" s="13">
        <f>VLOOKUP(A:A,[3]TDSheet!$A:$D,4,0)</f>
        <v>152.63900000000001</v>
      </c>
      <c r="AI52" s="19" t="str">
        <f>VLOOKUP(A:A,[1]TDSheet!$A:$AI,35,0)</f>
        <v>жц140</v>
      </c>
      <c r="AJ52" s="13">
        <f t="shared" si="16"/>
        <v>0</v>
      </c>
      <c r="AK52" s="13">
        <f t="shared" si="17"/>
        <v>0</v>
      </c>
      <c r="AL52" s="13">
        <f t="shared" si="18"/>
        <v>100</v>
      </c>
      <c r="AM52" s="13"/>
      <c r="AN52" s="13"/>
      <c r="AO52" s="13"/>
      <c r="AP52" s="13"/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607.67899999999997</v>
      </c>
      <c r="D53" s="8">
        <v>1858.0050000000001</v>
      </c>
      <c r="E53" s="8">
        <v>1038.1780000000001</v>
      </c>
      <c r="F53" s="8">
        <v>1419.4690000000001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1033.0709999999999</v>
      </c>
      <c r="K53" s="13">
        <f t="shared" si="12"/>
        <v>5.1070000000001983</v>
      </c>
      <c r="L53" s="13">
        <f>VLOOKUP(A:A,[1]TDSheet!$A:$X,24,0)</f>
        <v>400</v>
      </c>
      <c r="M53" s="13"/>
      <c r="N53" s="13"/>
      <c r="O53" s="13"/>
      <c r="P53" s="13"/>
      <c r="Q53" s="13"/>
      <c r="R53" s="13"/>
      <c r="S53" s="13"/>
      <c r="T53" s="13"/>
      <c r="U53" s="13"/>
      <c r="V53" s="16"/>
      <c r="W53" s="13">
        <f t="shared" si="13"/>
        <v>207.63560000000001</v>
      </c>
      <c r="X53" s="16">
        <v>200</v>
      </c>
      <c r="Y53" s="17">
        <f t="shared" si="14"/>
        <v>9.7260248242594241</v>
      </c>
      <c r="Z53" s="13">
        <f t="shared" si="15"/>
        <v>6.836346946284741</v>
      </c>
      <c r="AA53" s="13"/>
      <c r="AB53" s="13"/>
      <c r="AC53" s="13"/>
      <c r="AD53" s="13">
        <v>0</v>
      </c>
      <c r="AE53" s="13">
        <f>VLOOKUP(A:A,[1]TDSheet!$A:$AF,32,0)</f>
        <v>241.7122</v>
      </c>
      <c r="AF53" s="13">
        <f>VLOOKUP(A:A,[1]TDSheet!$A:$AG,33,0)</f>
        <v>227.77280000000002</v>
      </c>
      <c r="AG53" s="13">
        <f>VLOOKUP(A:A,[1]TDSheet!$A:$W,23,0)</f>
        <v>238.5532</v>
      </c>
      <c r="AH53" s="13">
        <f>VLOOKUP(A:A,[3]TDSheet!$A:$D,4,0)</f>
        <v>118.471</v>
      </c>
      <c r="AI53" s="13" t="str">
        <f>VLOOKUP(A:A,[1]TDSheet!$A:$AI,35,0)</f>
        <v>октяб</v>
      </c>
      <c r="AJ53" s="13">
        <f t="shared" si="16"/>
        <v>0</v>
      </c>
      <c r="AK53" s="13">
        <f t="shared" si="17"/>
        <v>0</v>
      </c>
      <c r="AL53" s="13">
        <f t="shared" si="18"/>
        <v>200</v>
      </c>
      <c r="AM53" s="13"/>
      <c r="AN53" s="13"/>
      <c r="AO53" s="13"/>
      <c r="AP53" s="13"/>
    </row>
    <row r="54" spans="1:42" s="1" customFormat="1" ht="11.1" customHeight="1" outlineLevel="1" x14ac:dyDescent="0.2">
      <c r="A54" s="7" t="s">
        <v>57</v>
      </c>
      <c r="B54" s="7" t="s">
        <v>8</v>
      </c>
      <c r="C54" s="8">
        <v>18.635000000000002</v>
      </c>
      <c r="D54" s="8">
        <v>36.069000000000003</v>
      </c>
      <c r="E54" s="8">
        <v>24.029</v>
      </c>
      <c r="F54" s="8">
        <v>30.675000000000001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23.8</v>
      </c>
      <c r="K54" s="13">
        <f t="shared" si="12"/>
        <v>0.2289999999999992</v>
      </c>
      <c r="L54" s="13">
        <f>VLOOKUP(A:A,[1]TDSheet!$A:$X,24,0)</f>
        <v>0</v>
      </c>
      <c r="M54" s="13"/>
      <c r="N54" s="13"/>
      <c r="O54" s="13"/>
      <c r="P54" s="13"/>
      <c r="Q54" s="13"/>
      <c r="R54" s="13"/>
      <c r="S54" s="13"/>
      <c r="T54" s="13"/>
      <c r="U54" s="13"/>
      <c r="V54" s="16"/>
      <c r="W54" s="13">
        <f t="shared" si="13"/>
        <v>4.8057999999999996</v>
      </c>
      <c r="X54" s="16">
        <v>10</v>
      </c>
      <c r="Y54" s="17">
        <f t="shared" si="14"/>
        <v>8.4637313246493822</v>
      </c>
      <c r="Z54" s="13">
        <f t="shared" si="15"/>
        <v>6.3829123142869042</v>
      </c>
      <c r="AA54" s="13"/>
      <c r="AB54" s="13"/>
      <c r="AC54" s="13"/>
      <c r="AD54" s="13">
        <v>0</v>
      </c>
      <c r="AE54" s="13">
        <f>VLOOKUP(A:A,[1]TDSheet!$A:$AF,32,0)</f>
        <v>3.3231999999999999</v>
      </c>
      <c r="AF54" s="13">
        <f>VLOOKUP(A:A,[1]TDSheet!$A:$AG,33,0)</f>
        <v>4.8218000000000005</v>
      </c>
      <c r="AG54" s="13">
        <f>VLOOKUP(A:A,[1]TDSheet!$A:$W,23,0)</f>
        <v>4.2051999999999996</v>
      </c>
      <c r="AH54" s="13">
        <f>VLOOKUP(A:A,[3]TDSheet!$A:$D,4,0)</f>
        <v>6.0060000000000002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10</v>
      </c>
      <c r="AM54" s="13"/>
      <c r="AN54" s="13"/>
      <c r="AO54" s="13"/>
      <c r="AP54" s="13"/>
    </row>
    <row r="55" spans="1:42" s="1" customFormat="1" ht="11.1" customHeight="1" outlineLevel="1" x14ac:dyDescent="0.2">
      <c r="A55" s="7" t="s">
        <v>58</v>
      </c>
      <c r="B55" s="7" t="s">
        <v>8</v>
      </c>
      <c r="C55" s="8">
        <v>1970.538</v>
      </c>
      <c r="D55" s="8">
        <v>5292.2969999999996</v>
      </c>
      <c r="E55" s="8">
        <v>4253.2430000000004</v>
      </c>
      <c r="F55" s="8">
        <v>2990.9879999999998</v>
      </c>
      <c r="G55" s="1"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4212.8680000000004</v>
      </c>
      <c r="K55" s="13">
        <f t="shared" si="12"/>
        <v>40.375</v>
      </c>
      <c r="L55" s="13">
        <f>VLOOKUP(A:A,[1]TDSheet!$A:$X,24,0)</f>
        <v>900</v>
      </c>
      <c r="M55" s="13"/>
      <c r="N55" s="13"/>
      <c r="O55" s="13"/>
      <c r="P55" s="13"/>
      <c r="Q55" s="13"/>
      <c r="R55" s="13"/>
      <c r="S55" s="13"/>
      <c r="T55" s="13"/>
      <c r="U55" s="13"/>
      <c r="V55" s="16">
        <v>900</v>
      </c>
      <c r="W55" s="13">
        <f t="shared" si="13"/>
        <v>850.6486000000001</v>
      </c>
      <c r="X55" s="16">
        <v>1000</v>
      </c>
      <c r="Y55" s="17">
        <f t="shared" si="14"/>
        <v>6.807732358579087</v>
      </c>
      <c r="Z55" s="13">
        <f t="shared" si="15"/>
        <v>3.5161264004901667</v>
      </c>
      <c r="AA55" s="13"/>
      <c r="AB55" s="13"/>
      <c r="AC55" s="13"/>
      <c r="AD55" s="13">
        <v>0</v>
      </c>
      <c r="AE55" s="13">
        <f>VLOOKUP(A:A,[1]TDSheet!$A:$AF,32,0)</f>
        <v>923.68320000000006</v>
      </c>
      <c r="AF55" s="13">
        <f>VLOOKUP(A:A,[1]TDSheet!$A:$AG,33,0)</f>
        <v>904.60799999999995</v>
      </c>
      <c r="AG55" s="13">
        <f>VLOOKUP(A:A,[1]TDSheet!$A:$W,23,0)</f>
        <v>886.07540000000006</v>
      </c>
      <c r="AH55" s="13">
        <f>VLOOKUP(A:A,[3]TDSheet!$A:$D,4,0)</f>
        <v>847.34400000000005</v>
      </c>
      <c r="AI55" s="13" t="str">
        <f>VLOOKUP(A:A,[1]TDSheet!$A:$AI,35,0)</f>
        <v>октяб</v>
      </c>
      <c r="AJ55" s="13">
        <f t="shared" si="16"/>
        <v>0</v>
      </c>
      <c r="AK55" s="13">
        <f t="shared" si="17"/>
        <v>900</v>
      </c>
      <c r="AL55" s="13">
        <f t="shared" si="18"/>
        <v>1000</v>
      </c>
      <c r="AM55" s="13"/>
      <c r="AN55" s="13"/>
      <c r="AO55" s="13"/>
      <c r="AP55" s="13"/>
    </row>
    <row r="56" spans="1:42" s="1" customFormat="1" ht="11.1" customHeight="1" outlineLevel="1" x14ac:dyDescent="0.2">
      <c r="A56" s="7" t="s">
        <v>59</v>
      </c>
      <c r="B56" s="7" t="s">
        <v>12</v>
      </c>
      <c r="C56" s="8">
        <v>2717</v>
      </c>
      <c r="D56" s="8">
        <v>7214</v>
      </c>
      <c r="E56" s="8">
        <v>3231</v>
      </c>
      <c r="F56" s="18">
        <v>3543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3278</v>
      </c>
      <c r="K56" s="13">
        <f t="shared" si="12"/>
        <v>-47</v>
      </c>
      <c r="L56" s="13">
        <f>VLOOKUP(A:A,[1]TDSheet!$A:$X,24,0)</f>
        <v>1100</v>
      </c>
      <c r="M56" s="13"/>
      <c r="N56" s="13"/>
      <c r="O56" s="13"/>
      <c r="P56" s="13"/>
      <c r="Q56" s="13"/>
      <c r="R56" s="13"/>
      <c r="S56" s="13"/>
      <c r="T56" s="13"/>
      <c r="U56" s="13"/>
      <c r="V56" s="16"/>
      <c r="W56" s="13">
        <f t="shared" si="13"/>
        <v>646.20000000000005</v>
      </c>
      <c r="X56" s="16"/>
      <c r="Y56" s="17">
        <f t="shared" si="14"/>
        <v>7.1850820179510979</v>
      </c>
      <c r="Z56" s="13">
        <f t="shared" si="15"/>
        <v>5.4828226555246049</v>
      </c>
      <c r="AA56" s="13"/>
      <c r="AB56" s="13"/>
      <c r="AC56" s="13"/>
      <c r="AD56" s="13">
        <v>0</v>
      </c>
      <c r="AE56" s="13">
        <f>VLOOKUP(A:A,[1]TDSheet!$A:$AF,32,0)</f>
        <v>1094.8</v>
      </c>
      <c r="AF56" s="13">
        <f>VLOOKUP(A:A,[1]TDSheet!$A:$AG,33,0)</f>
        <v>1068.4000000000001</v>
      </c>
      <c r="AG56" s="13">
        <f>VLOOKUP(A:A,[1]TDSheet!$A:$W,23,0)</f>
        <v>1078.8</v>
      </c>
      <c r="AH56" s="13">
        <f>VLOOKUP(A:A,[3]TDSheet!$A:$D,4,0)</f>
        <v>699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0</v>
      </c>
      <c r="AL56" s="13">
        <f t="shared" si="18"/>
        <v>0</v>
      </c>
      <c r="AM56" s="13"/>
      <c r="AN56" s="13"/>
      <c r="AO56" s="13"/>
      <c r="AP56" s="13"/>
    </row>
    <row r="57" spans="1:42" s="1" customFormat="1" ht="11.1" customHeight="1" outlineLevel="1" x14ac:dyDescent="0.2">
      <c r="A57" s="7" t="s">
        <v>60</v>
      </c>
      <c r="B57" s="7" t="s">
        <v>12</v>
      </c>
      <c r="C57" s="8">
        <v>1755</v>
      </c>
      <c r="D57" s="8">
        <v>5426</v>
      </c>
      <c r="E57" s="8">
        <v>4576</v>
      </c>
      <c r="F57" s="8">
        <v>2543</v>
      </c>
      <c r="G57" s="1"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4649</v>
      </c>
      <c r="K57" s="13">
        <f t="shared" si="12"/>
        <v>-73</v>
      </c>
      <c r="L57" s="13">
        <f>VLOOKUP(A:A,[1]TDSheet!$A:$X,24,0)</f>
        <v>1000</v>
      </c>
      <c r="M57" s="13"/>
      <c r="N57" s="13"/>
      <c r="O57" s="13"/>
      <c r="P57" s="13"/>
      <c r="Q57" s="13"/>
      <c r="R57" s="13"/>
      <c r="S57" s="13"/>
      <c r="T57" s="13">
        <v>1700</v>
      </c>
      <c r="U57" s="13"/>
      <c r="V57" s="16">
        <v>1100</v>
      </c>
      <c r="W57" s="13">
        <f t="shared" si="13"/>
        <v>865.2</v>
      </c>
      <c r="X57" s="16">
        <v>1000</v>
      </c>
      <c r="Y57" s="17">
        <f t="shared" si="14"/>
        <v>6.5221914008321775</v>
      </c>
      <c r="Z57" s="13">
        <f t="shared" si="15"/>
        <v>2.9392048081368469</v>
      </c>
      <c r="AA57" s="13"/>
      <c r="AB57" s="13"/>
      <c r="AC57" s="13"/>
      <c r="AD57" s="13">
        <f>VLOOKUP(A:A,[4]TDSheet!$A:$D,4,0)</f>
        <v>250</v>
      </c>
      <c r="AE57" s="13">
        <f>VLOOKUP(A:A,[1]TDSheet!$A:$AF,32,0)</f>
        <v>821.4</v>
      </c>
      <c r="AF57" s="13">
        <f>VLOOKUP(A:A,[1]TDSheet!$A:$AG,33,0)</f>
        <v>934.2</v>
      </c>
      <c r="AG57" s="13">
        <f>VLOOKUP(A:A,[1]TDSheet!$A:$W,23,0)</f>
        <v>897.2</v>
      </c>
      <c r="AH57" s="13">
        <f>VLOOKUP(A:A,[3]TDSheet!$A:$D,4,0)</f>
        <v>933</v>
      </c>
      <c r="AI57" s="13" t="str">
        <f>VLOOKUP(A:A,[1]TDSheet!$A:$AI,35,0)</f>
        <v>оконч</v>
      </c>
      <c r="AJ57" s="13">
        <f t="shared" si="16"/>
        <v>765</v>
      </c>
      <c r="AK57" s="13">
        <f t="shared" si="17"/>
        <v>495</v>
      </c>
      <c r="AL57" s="13">
        <f t="shared" si="18"/>
        <v>450</v>
      </c>
      <c r="AM57" s="13"/>
      <c r="AN57" s="13"/>
      <c r="AO57" s="13"/>
      <c r="AP57" s="13"/>
    </row>
    <row r="58" spans="1:42" s="1" customFormat="1" ht="11.1" customHeight="1" outlineLevel="1" x14ac:dyDescent="0.2">
      <c r="A58" s="7" t="s">
        <v>61</v>
      </c>
      <c r="B58" s="7" t="s">
        <v>12</v>
      </c>
      <c r="C58" s="8">
        <v>593</v>
      </c>
      <c r="D58" s="8">
        <v>2298</v>
      </c>
      <c r="E58" s="8">
        <v>1519</v>
      </c>
      <c r="F58" s="8">
        <v>1344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1529</v>
      </c>
      <c r="K58" s="13">
        <f t="shared" si="12"/>
        <v>-10</v>
      </c>
      <c r="L58" s="13">
        <f>VLOOKUP(A:A,[1]TDSheet!$A:$X,24,0)</f>
        <v>500</v>
      </c>
      <c r="M58" s="13"/>
      <c r="N58" s="13"/>
      <c r="O58" s="13"/>
      <c r="P58" s="13"/>
      <c r="Q58" s="13"/>
      <c r="R58" s="13"/>
      <c r="S58" s="13"/>
      <c r="T58" s="13"/>
      <c r="U58" s="13"/>
      <c r="V58" s="16"/>
      <c r="W58" s="13">
        <f t="shared" si="13"/>
        <v>303.8</v>
      </c>
      <c r="X58" s="16">
        <v>300</v>
      </c>
      <c r="Y58" s="17">
        <f t="shared" si="14"/>
        <v>7.0572745227123104</v>
      </c>
      <c r="Z58" s="13">
        <f t="shared" si="15"/>
        <v>4.4239631336405525</v>
      </c>
      <c r="AA58" s="13"/>
      <c r="AB58" s="13"/>
      <c r="AC58" s="13"/>
      <c r="AD58" s="13">
        <v>0</v>
      </c>
      <c r="AE58" s="13">
        <f>VLOOKUP(A:A,[1]TDSheet!$A:$AF,32,0)</f>
        <v>265.60000000000002</v>
      </c>
      <c r="AF58" s="13">
        <f>VLOOKUP(A:A,[1]TDSheet!$A:$AG,33,0)</f>
        <v>297.39999999999998</v>
      </c>
      <c r="AG58" s="13">
        <f>VLOOKUP(A:A,[1]TDSheet!$A:$W,23,0)</f>
        <v>287.39999999999998</v>
      </c>
      <c r="AH58" s="13">
        <f>VLOOKUP(A:A,[3]TDSheet!$A:$D,4,0)</f>
        <v>404</v>
      </c>
      <c r="AI58" s="19" t="str">
        <f>VLOOKUP(A:A,[1]TDSheet!$A:$AI,35,0)</f>
        <v>оконч,жц200</v>
      </c>
      <c r="AJ58" s="13">
        <f t="shared" si="16"/>
        <v>0</v>
      </c>
      <c r="AK58" s="13">
        <f t="shared" si="17"/>
        <v>0</v>
      </c>
      <c r="AL58" s="13">
        <f t="shared" si="18"/>
        <v>135</v>
      </c>
      <c r="AM58" s="13"/>
      <c r="AN58" s="13"/>
      <c r="AO58" s="13"/>
      <c r="AP58" s="13"/>
    </row>
    <row r="59" spans="1:42" s="1" customFormat="1" ht="11.1" customHeight="1" outlineLevel="1" x14ac:dyDescent="0.2">
      <c r="A59" s="7" t="s">
        <v>62</v>
      </c>
      <c r="B59" s="7" t="s">
        <v>12</v>
      </c>
      <c r="C59" s="8">
        <v>210</v>
      </c>
      <c r="D59" s="8">
        <v>659</v>
      </c>
      <c r="E59" s="8">
        <v>426</v>
      </c>
      <c r="F59" s="8">
        <v>437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450</v>
      </c>
      <c r="K59" s="13">
        <f t="shared" si="12"/>
        <v>-24</v>
      </c>
      <c r="L59" s="13">
        <f>VLOOKUP(A:A,[1]TDSheet!$A:$X,24,0)</f>
        <v>60</v>
      </c>
      <c r="M59" s="13"/>
      <c r="N59" s="13"/>
      <c r="O59" s="13"/>
      <c r="P59" s="13"/>
      <c r="Q59" s="13"/>
      <c r="R59" s="13"/>
      <c r="S59" s="13"/>
      <c r="T59" s="13"/>
      <c r="U59" s="13"/>
      <c r="V59" s="16"/>
      <c r="W59" s="13">
        <f t="shared" si="13"/>
        <v>85.2</v>
      </c>
      <c r="X59" s="16">
        <v>100</v>
      </c>
      <c r="Y59" s="17">
        <f t="shared" si="14"/>
        <v>7.0070422535211261</v>
      </c>
      <c r="Z59" s="13">
        <f t="shared" si="15"/>
        <v>5.129107981220657</v>
      </c>
      <c r="AA59" s="13"/>
      <c r="AB59" s="13"/>
      <c r="AC59" s="13"/>
      <c r="AD59" s="13">
        <v>0</v>
      </c>
      <c r="AE59" s="13">
        <f>VLOOKUP(A:A,[1]TDSheet!$A:$AF,32,0)</f>
        <v>125.2</v>
      </c>
      <c r="AF59" s="13">
        <f>VLOOKUP(A:A,[1]TDSheet!$A:$AG,33,0)</f>
        <v>106.4</v>
      </c>
      <c r="AG59" s="13">
        <f>VLOOKUP(A:A,[1]TDSheet!$A:$W,23,0)</f>
        <v>95.6</v>
      </c>
      <c r="AH59" s="13">
        <f>VLOOKUP(A:A,[3]TDSheet!$A:$D,4,0)</f>
        <v>69</v>
      </c>
      <c r="AI59" s="13">
        <f>VLOOKUP(A:A,[1]TDSheet!$A:$AI,35,0)</f>
        <v>0</v>
      </c>
      <c r="AJ59" s="13">
        <f t="shared" si="16"/>
        <v>0</v>
      </c>
      <c r="AK59" s="13">
        <f t="shared" si="17"/>
        <v>0</v>
      </c>
      <c r="AL59" s="13">
        <f t="shared" si="18"/>
        <v>40</v>
      </c>
      <c r="AM59" s="13"/>
      <c r="AN59" s="13"/>
      <c r="AO59" s="13"/>
      <c r="AP59" s="13"/>
    </row>
    <row r="60" spans="1:42" s="1" customFormat="1" ht="11.1" customHeight="1" outlineLevel="1" x14ac:dyDescent="0.2">
      <c r="A60" s="7" t="s">
        <v>63</v>
      </c>
      <c r="B60" s="7" t="s">
        <v>12</v>
      </c>
      <c r="C60" s="8">
        <v>271</v>
      </c>
      <c r="D60" s="8">
        <v>315</v>
      </c>
      <c r="E60" s="8">
        <v>316</v>
      </c>
      <c r="F60" s="8">
        <v>269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322</v>
      </c>
      <c r="K60" s="13">
        <f t="shared" si="12"/>
        <v>-6</v>
      </c>
      <c r="L60" s="13">
        <f>VLOOKUP(A:A,[1]TDSheet!$A:$X,24,0)</f>
        <v>20</v>
      </c>
      <c r="M60" s="13"/>
      <c r="N60" s="13"/>
      <c r="O60" s="13"/>
      <c r="P60" s="13"/>
      <c r="Q60" s="13"/>
      <c r="R60" s="13"/>
      <c r="S60" s="13"/>
      <c r="T60" s="13"/>
      <c r="U60" s="13"/>
      <c r="V60" s="16">
        <v>80</v>
      </c>
      <c r="W60" s="13">
        <f t="shared" si="13"/>
        <v>63.2</v>
      </c>
      <c r="X60" s="16">
        <v>80</v>
      </c>
      <c r="Y60" s="17">
        <f t="shared" si="14"/>
        <v>7.1044303797468356</v>
      </c>
      <c r="Z60" s="13">
        <f t="shared" si="15"/>
        <v>4.2563291139240507</v>
      </c>
      <c r="AA60" s="13"/>
      <c r="AB60" s="13"/>
      <c r="AC60" s="13"/>
      <c r="AD60" s="13">
        <v>0</v>
      </c>
      <c r="AE60" s="13">
        <f>VLOOKUP(A:A,[1]TDSheet!$A:$AF,32,0)</f>
        <v>103.8</v>
      </c>
      <c r="AF60" s="13">
        <f>VLOOKUP(A:A,[1]TDSheet!$A:$AG,33,0)</f>
        <v>81.8</v>
      </c>
      <c r="AG60" s="13">
        <f>VLOOKUP(A:A,[1]TDSheet!$A:$W,23,0)</f>
        <v>63.2</v>
      </c>
      <c r="AH60" s="13">
        <f>VLOOKUP(A:A,[3]TDSheet!$A:$D,4,0)</f>
        <v>49</v>
      </c>
      <c r="AI60" s="13">
        <f>VLOOKUP(A:A,[1]TDSheet!$A:$AI,35,0)</f>
        <v>0</v>
      </c>
      <c r="AJ60" s="13">
        <f t="shared" si="16"/>
        <v>0</v>
      </c>
      <c r="AK60" s="13">
        <f t="shared" si="17"/>
        <v>32</v>
      </c>
      <c r="AL60" s="13">
        <f t="shared" si="18"/>
        <v>32</v>
      </c>
      <c r="AM60" s="13"/>
      <c r="AN60" s="13"/>
      <c r="AO60" s="13"/>
      <c r="AP60" s="13"/>
    </row>
    <row r="61" spans="1:42" s="1" customFormat="1" ht="11.1" customHeight="1" outlineLevel="1" x14ac:dyDescent="0.2">
      <c r="A61" s="7" t="s">
        <v>64</v>
      </c>
      <c r="B61" s="7" t="s">
        <v>8</v>
      </c>
      <c r="C61" s="8">
        <v>132.42500000000001</v>
      </c>
      <c r="D61" s="8">
        <v>1506.9929999999999</v>
      </c>
      <c r="E61" s="8">
        <v>751.68700000000001</v>
      </c>
      <c r="F61" s="8">
        <v>871.57</v>
      </c>
      <c r="G61" s="1"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738.04399999999998</v>
      </c>
      <c r="K61" s="13">
        <f t="shared" si="12"/>
        <v>13.643000000000029</v>
      </c>
      <c r="L61" s="13">
        <f>VLOOKUP(A:A,[1]TDSheet!$A:$X,24,0)</f>
        <v>0</v>
      </c>
      <c r="M61" s="13"/>
      <c r="N61" s="13"/>
      <c r="O61" s="13"/>
      <c r="P61" s="13"/>
      <c r="Q61" s="13"/>
      <c r="R61" s="13"/>
      <c r="S61" s="13"/>
      <c r="T61" s="13"/>
      <c r="U61" s="13"/>
      <c r="V61" s="16"/>
      <c r="W61" s="13">
        <f t="shared" si="13"/>
        <v>150.3374</v>
      </c>
      <c r="X61" s="16">
        <v>200</v>
      </c>
      <c r="Y61" s="17">
        <f t="shared" si="14"/>
        <v>7.1277672754750325</v>
      </c>
      <c r="Z61" s="13">
        <f t="shared" si="15"/>
        <v>5.797426322392166</v>
      </c>
      <c r="AA61" s="13"/>
      <c r="AB61" s="13"/>
      <c r="AC61" s="13"/>
      <c r="AD61" s="13">
        <v>0</v>
      </c>
      <c r="AE61" s="13">
        <f>VLOOKUP(A:A,[1]TDSheet!$A:$AF,32,0)</f>
        <v>180.03059999999999</v>
      </c>
      <c r="AF61" s="13">
        <f>VLOOKUP(A:A,[1]TDSheet!$A:$AG,33,0)</f>
        <v>158.96780000000001</v>
      </c>
      <c r="AG61" s="13">
        <f>VLOOKUP(A:A,[1]TDSheet!$A:$W,23,0)</f>
        <v>177.6302</v>
      </c>
      <c r="AH61" s="13">
        <f>VLOOKUP(A:A,[3]TDSheet!$A:$D,4,0)</f>
        <v>120.815</v>
      </c>
      <c r="AI61" s="13">
        <f>VLOOKUP(A:A,[1]TDSheet!$A:$AI,35,0)</f>
        <v>0</v>
      </c>
      <c r="AJ61" s="13">
        <f t="shared" si="16"/>
        <v>0</v>
      </c>
      <c r="AK61" s="13">
        <f t="shared" si="17"/>
        <v>0</v>
      </c>
      <c r="AL61" s="13">
        <f t="shared" si="18"/>
        <v>200</v>
      </c>
      <c r="AM61" s="13"/>
      <c r="AN61" s="13"/>
      <c r="AO61" s="13"/>
      <c r="AP61" s="13"/>
    </row>
    <row r="62" spans="1:42" s="1" customFormat="1" ht="11.1" customHeight="1" outlineLevel="1" x14ac:dyDescent="0.2">
      <c r="A62" s="7" t="s">
        <v>65</v>
      </c>
      <c r="B62" s="7" t="s">
        <v>12</v>
      </c>
      <c r="C62" s="8">
        <v>573</v>
      </c>
      <c r="D62" s="8">
        <v>515</v>
      </c>
      <c r="E62" s="8">
        <v>564</v>
      </c>
      <c r="F62" s="8">
        <v>515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576</v>
      </c>
      <c r="K62" s="13">
        <f t="shared" si="12"/>
        <v>-12</v>
      </c>
      <c r="L62" s="13">
        <f>VLOOKUP(A:A,[1]TDSheet!$A:$X,24,0)</f>
        <v>0</v>
      </c>
      <c r="M62" s="13"/>
      <c r="N62" s="13"/>
      <c r="O62" s="13"/>
      <c r="P62" s="13"/>
      <c r="Q62" s="13"/>
      <c r="R62" s="13"/>
      <c r="S62" s="13"/>
      <c r="T62" s="13"/>
      <c r="U62" s="13"/>
      <c r="V62" s="16">
        <v>500</v>
      </c>
      <c r="W62" s="13">
        <f t="shared" si="13"/>
        <v>112.8</v>
      </c>
      <c r="X62" s="16"/>
      <c r="Y62" s="17">
        <f t="shared" si="14"/>
        <v>8.99822695035461</v>
      </c>
      <c r="Z62" s="13">
        <f t="shared" si="15"/>
        <v>4.5656028368794326</v>
      </c>
      <c r="AA62" s="13"/>
      <c r="AB62" s="13"/>
      <c r="AC62" s="13"/>
      <c r="AD62" s="13">
        <v>0</v>
      </c>
      <c r="AE62" s="13">
        <f>VLOOKUP(A:A,[1]TDSheet!$A:$AF,32,0)</f>
        <v>160.4</v>
      </c>
      <c r="AF62" s="13">
        <f>VLOOKUP(A:A,[1]TDSheet!$A:$AG,33,0)</f>
        <v>122.8</v>
      </c>
      <c r="AG62" s="13">
        <f>VLOOKUP(A:A,[1]TDSheet!$A:$W,23,0)</f>
        <v>112.4</v>
      </c>
      <c r="AH62" s="13">
        <f>VLOOKUP(A:A,[3]TDSheet!$A:$D,4,0)</f>
        <v>195</v>
      </c>
      <c r="AI62" s="13">
        <f>VLOOKUP(A:A,[1]TDSheet!$A:$AI,35,0)</f>
        <v>0</v>
      </c>
      <c r="AJ62" s="13">
        <f t="shared" si="16"/>
        <v>0</v>
      </c>
      <c r="AK62" s="13">
        <f t="shared" si="17"/>
        <v>50</v>
      </c>
      <c r="AL62" s="13">
        <f t="shared" si="18"/>
        <v>0</v>
      </c>
      <c r="AM62" s="13"/>
      <c r="AN62" s="13"/>
      <c r="AO62" s="13"/>
      <c r="AP62" s="13"/>
    </row>
    <row r="63" spans="1:42" s="1" customFormat="1" ht="11.1" customHeight="1" outlineLevel="1" x14ac:dyDescent="0.2">
      <c r="A63" s="7" t="s">
        <v>66</v>
      </c>
      <c r="B63" s="7" t="s">
        <v>8</v>
      </c>
      <c r="C63" s="8">
        <v>73.305000000000007</v>
      </c>
      <c r="D63" s="8">
        <v>993.68399999999997</v>
      </c>
      <c r="E63" s="8">
        <v>379.976</v>
      </c>
      <c r="F63" s="8">
        <v>670.94500000000005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399.99</v>
      </c>
      <c r="K63" s="13">
        <f t="shared" si="12"/>
        <v>-20.01400000000001</v>
      </c>
      <c r="L63" s="13">
        <f>VLOOKUP(A:A,[1]TDSheet!$A:$X,24,0)</f>
        <v>250</v>
      </c>
      <c r="M63" s="13"/>
      <c r="N63" s="13"/>
      <c r="O63" s="13"/>
      <c r="P63" s="13"/>
      <c r="Q63" s="13"/>
      <c r="R63" s="13"/>
      <c r="S63" s="13"/>
      <c r="T63" s="13"/>
      <c r="U63" s="13"/>
      <c r="V63" s="16">
        <v>100</v>
      </c>
      <c r="W63" s="13">
        <f t="shared" si="13"/>
        <v>75.995199999999997</v>
      </c>
      <c r="X63" s="16">
        <v>200</v>
      </c>
      <c r="Y63" s="17">
        <f t="shared" si="14"/>
        <v>16.066080489294063</v>
      </c>
      <c r="Z63" s="13">
        <f t="shared" si="15"/>
        <v>8.828781291449987</v>
      </c>
      <c r="AA63" s="13"/>
      <c r="AB63" s="13"/>
      <c r="AC63" s="13"/>
      <c r="AD63" s="13">
        <v>0</v>
      </c>
      <c r="AE63" s="13">
        <f>VLOOKUP(A:A,[1]TDSheet!$A:$AF,32,0)</f>
        <v>43.049599999999998</v>
      </c>
      <c r="AF63" s="13">
        <f>VLOOKUP(A:A,[1]TDSheet!$A:$AG,33,0)</f>
        <v>42.587800000000001</v>
      </c>
      <c r="AG63" s="13">
        <f>VLOOKUP(A:A,[1]TDSheet!$A:$W,23,0)</f>
        <v>45.511600000000001</v>
      </c>
      <c r="AH63" s="13">
        <f>VLOOKUP(A:A,[3]TDSheet!$A:$D,4,0)</f>
        <v>224.15700000000001</v>
      </c>
      <c r="AI63" s="19" t="str">
        <f>VLOOKUP(A:A,[1]TDSheet!$A:$AI,35,0)</f>
        <v>жц200</v>
      </c>
      <c r="AJ63" s="13">
        <f t="shared" si="16"/>
        <v>0</v>
      </c>
      <c r="AK63" s="13">
        <f t="shared" si="17"/>
        <v>100</v>
      </c>
      <c r="AL63" s="13">
        <f t="shared" si="18"/>
        <v>200</v>
      </c>
      <c r="AM63" s="13"/>
      <c r="AN63" s="13"/>
      <c r="AO63" s="13"/>
      <c r="AP63" s="13"/>
    </row>
    <row r="64" spans="1:42" s="1" customFormat="1" ht="11.1" customHeight="1" outlineLevel="1" x14ac:dyDescent="0.2">
      <c r="A64" s="7" t="s">
        <v>67</v>
      </c>
      <c r="B64" s="7" t="s">
        <v>12</v>
      </c>
      <c r="C64" s="8">
        <v>1295</v>
      </c>
      <c r="D64" s="8">
        <v>4706</v>
      </c>
      <c r="E64" s="8">
        <v>3181</v>
      </c>
      <c r="F64" s="8">
        <v>2786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3228</v>
      </c>
      <c r="K64" s="13">
        <f t="shared" si="12"/>
        <v>-47</v>
      </c>
      <c r="L64" s="13">
        <f>VLOOKUP(A:A,[1]TDSheet!$A:$X,24,0)</f>
        <v>100</v>
      </c>
      <c r="M64" s="13"/>
      <c r="N64" s="13"/>
      <c r="O64" s="13"/>
      <c r="P64" s="13"/>
      <c r="Q64" s="13"/>
      <c r="R64" s="13"/>
      <c r="S64" s="13"/>
      <c r="T64" s="13">
        <v>450</v>
      </c>
      <c r="U64" s="13"/>
      <c r="V64" s="16">
        <v>50</v>
      </c>
      <c r="W64" s="13">
        <f t="shared" si="13"/>
        <v>516.20000000000005</v>
      </c>
      <c r="X64" s="16">
        <v>500</v>
      </c>
      <c r="Y64" s="17">
        <f t="shared" si="14"/>
        <v>6.6563347539713282</v>
      </c>
      <c r="Z64" s="13">
        <f t="shared" si="15"/>
        <v>5.3971328942270436</v>
      </c>
      <c r="AA64" s="13"/>
      <c r="AB64" s="13"/>
      <c r="AC64" s="13"/>
      <c r="AD64" s="13">
        <f>VLOOKUP(A:A,[4]TDSheet!$A:$D,4,0)</f>
        <v>600</v>
      </c>
      <c r="AE64" s="13">
        <f>VLOOKUP(A:A,[1]TDSheet!$A:$AF,32,0)</f>
        <v>701.6</v>
      </c>
      <c r="AF64" s="13">
        <f>VLOOKUP(A:A,[1]TDSheet!$A:$AG,33,0)</f>
        <v>663.6</v>
      </c>
      <c r="AG64" s="13">
        <f>VLOOKUP(A:A,[1]TDSheet!$A:$W,23,0)</f>
        <v>587.20000000000005</v>
      </c>
      <c r="AH64" s="13">
        <f>VLOOKUP(A:A,[3]TDSheet!$A:$D,4,0)</f>
        <v>610</v>
      </c>
      <c r="AI64" s="13">
        <f>VLOOKUP(A:A,[1]TDSheet!$A:$AI,35,0)</f>
        <v>0</v>
      </c>
      <c r="AJ64" s="13">
        <f t="shared" si="16"/>
        <v>180</v>
      </c>
      <c r="AK64" s="13">
        <f t="shared" si="17"/>
        <v>20</v>
      </c>
      <c r="AL64" s="13">
        <f t="shared" si="18"/>
        <v>200</v>
      </c>
      <c r="AM64" s="13"/>
      <c r="AN64" s="13"/>
      <c r="AO64" s="13"/>
      <c r="AP64" s="13"/>
    </row>
    <row r="65" spans="1:42" s="1" customFormat="1" ht="11.1" customHeight="1" outlineLevel="1" x14ac:dyDescent="0.2">
      <c r="A65" s="7" t="s">
        <v>68</v>
      </c>
      <c r="B65" s="7" t="s">
        <v>12</v>
      </c>
      <c r="C65" s="8">
        <v>1349</v>
      </c>
      <c r="D65" s="8">
        <v>3120</v>
      </c>
      <c r="E65" s="8">
        <v>2127</v>
      </c>
      <c r="F65" s="8">
        <v>2318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2169</v>
      </c>
      <c r="K65" s="13">
        <f t="shared" si="12"/>
        <v>-42</v>
      </c>
      <c r="L65" s="13">
        <f>VLOOKUP(A:A,[1]TDSheet!$A:$X,24,0)</f>
        <v>0</v>
      </c>
      <c r="M65" s="13"/>
      <c r="N65" s="13"/>
      <c r="O65" s="13"/>
      <c r="P65" s="13"/>
      <c r="Q65" s="13"/>
      <c r="R65" s="13"/>
      <c r="S65" s="13"/>
      <c r="T65" s="13"/>
      <c r="U65" s="13"/>
      <c r="V65" s="16">
        <v>100</v>
      </c>
      <c r="W65" s="13">
        <f t="shared" si="13"/>
        <v>425.4</v>
      </c>
      <c r="X65" s="16">
        <v>450</v>
      </c>
      <c r="Y65" s="17">
        <f t="shared" si="14"/>
        <v>6.7418899858956278</v>
      </c>
      <c r="Z65" s="13">
        <f t="shared" si="15"/>
        <v>5.4489891866478608</v>
      </c>
      <c r="AA65" s="13"/>
      <c r="AB65" s="13"/>
      <c r="AC65" s="13"/>
      <c r="AD65" s="13">
        <v>0</v>
      </c>
      <c r="AE65" s="13">
        <f>VLOOKUP(A:A,[1]TDSheet!$A:$AF,32,0)</f>
        <v>634</v>
      </c>
      <c r="AF65" s="13">
        <f>VLOOKUP(A:A,[1]TDSheet!$A:$AG,33,0)</f>
        <v>612.4</v>
      </c>
      <c r="AG65" s="13">
        <f>VLOOKUP(A:A,[1]TDSheet!$A:$W,23,0)</f>
        <v>482.6</v>
      </c>
      <c r="AH65" s="13">
        <f>VLOOKUP(A:A,[3]TDSheet!$A:$D,4,0)</f>
        <v>580</v>
      </c>
      <c r="AI65" s="13">
        <f>VLOOKUP(A:A,[1]TDSheet!$A:$AI,35,0)</f>
        <v>0</v>
      </c>
      <c r="AJ65" s="13">
        <f t="shared" si="16"/>
        <v>0</v>
      </c>
      <c r="AK65" s="13">
        <f t="shared" si="17"/>
        <v>40</v>
      </c>
      <c r="AL65" s="13">
        <f t="shared" si="18"/>
        <v>180</v>
      </c>
      <c r="AM65" s="13"/>
      <c r="AN65" s="13"/>
      <c r="AO65" s="13"/>
      <c r="AP65" s="13"/>
    </row>
    <row r="66" spans="1:42" s="1" customFormat="1" ht="21.95" customHeight="1" outlineLevel="1" x14ac:dyDescent="0.2">
      <c r="A66" s="7" t="s">
        <v>69</v>
      </c>
      <c r="B66" s="7" t="s">
        <v>8</v>
      </c>
      <c r="C66" s="8">
        <v>207.83799999999999</v>
      </c>
      <c r="D66" s="8">
        <v>802.221</v>
      </c>
      <c r="E66" s="8">
        <v>567.03300000000002</v>
      </c>
      <c r="F66" s="8">
        <v>439.327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571.26900000000001</v>
      </c>
      <c r="K66" s="13">
        <f t="shared" si="12"/>
        <v>-4.23599999999999</v>
      </c>
      <c r="L66" s="13">
        <f>VLOOKUP(A:A,[1]TDSheet!$A:$X,24,0)</f>
        <v>0</v>
      </c>
      <c r="M66" s="13"/>
      <c r="N66" s="13"/>
      <c r="O66" s="13"/>
      <c r="P66" s="13"/>
      <c r="Q66" s="13"/>
      <c r="R66" s="13"/>
      <c r="S66" s="13"/>
      <c r="T66" s="13"/>
      <c r="U66" s="13"/>
      <c r="V66" s="16">
        <v>150</v>
      </c>
      <c r="W66" s="13">
        <f t="shared" si="13"/>
        <v>113.4066</v>
      </c>
      <c r="X66" s="16">
        <v>150</v>
      </c>
      <c r="Y66" s="17">
        <f t="shared" si="14"/>
        <v>6.5192590201981195</v>
      </c>
      <c r="Z66" s="13">
        <f t="shared" si="15"/>
        <v>3.8739103367881587</v>
      </c>
      <c r="AA66" s="13"/>
      <c r="AB66" s="13"/>
      <c r="AC66" s="13"/>
      <c r="AD66" s="13">
        <v>0</v>
      </c>
      <c r="AE66" s="13">
        <f>VLOOKUP(A:A,[1]TDSheet!$A:$AF,32,0)</f>
        <v>113.4478</v>
      </c>
      <c r="AF66" s="13">
        <f>VLOOKUP(A:A,[1]TDSheet!$A:$AG,33,0)</f>
        <v>111.64320000000001</v>
      </c>
      <c r="AG66" s="13">
        <f>VLOOKUP(A:A,[1]TDSheet!$A:$W,23,0)</f>
        <v>93.475800000000007</v>
      </c>
      <c r="AH66" s="13">
        <f>VLOOKUP(A:A,[3]TDSheet!$A:$D,4,0)</f>
        <v>95.882000000000005</v>
      </c>
      <c r="AI66" s="13">
        <f>VLOOKUP(A:A,[1]TDSheet!$A:$AI,35,0)</f>
        <v>0</v>
      </c>
      <c r="AJ66" s="13">
        <f t="shared" si="16"/>
        <v>0</v>
      </c>
      <c r="AK66" s="13">
        <f t="shared" si="17"/>
        <v>150</v>
      </c>
      <c r="AL66" s="13">
        <f t="shared" si="18"/>
        <v>150</v>
      </c>
      <c r="AM66" s="13"/>
      <c r="AN66" s="13"/>
      <c r="AO66" s="13"/>
      <c r="AP66" s="13"/>
    </row>
    <row r="67" spans="1:42" s="1" customFormat="1" ht="11.1" customHeight="1" outlineLevel="1" x14ac:dyDescent="0.2">
      <c r="A67" s="7" t="s">
        <v>70</v>
      </c>
      <c r="B67" s="7" t="s">
        <v>8</v>
      </c>
      <c r="C67" s="8">
        <v>97.23</v>
      </c>
      <c r="D67" s="8">
        <v>326.44799999999998</v>
      </c>
      <c r="E67" s="8">
        <v>246.27699999999999</v>
      </c>
      <c r="F67" s="8">
        <v>169.1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232.00800000000001</v>
      </c>
      <c r="K67" s="13">
        <f t="shared" si="12"/>
        <v>14.268999999999977</v>
      </c>
      <c r="L67" s="13">
        <f>VLOOKUP(A:A,[1]TDSheet!$A:$X,24,0)</f>
        <v>70</v>
      </c>
      <c r="M67" s="13"/>
      <c r="N67" s="13"/>
      <c r="O67" s="13"/>
      <c r="P67" s="13"/>
      <c r="Q67" s="13"/>
      <c r="R67" s="13"/>
      <c r="S67" s="13"/>
      <c r="T67" s="13"/>
      <c r="U67" s="13"/>
      <c r="V67" s="16">
        <v>50</v>
      </c>
      <c r="W67" s="13">
        <f t="shared" si="13"/>
        <v>49.255399999999995</v>
      </c>
      <c r="X67" s="16">
        <v>50</v>
      </c>
      <c r="Y67" s="17">
        <f t="shared" si="14"/>
        <v>6.8845243364179369</v>
      </c>
      <c r="Z67" s="13">
        <f t="shared" si="15"/>
        <v>3.4331261140910443</v>
      </c>
      <c r="AA67" s="13"/>
      <c r="AB67" s="13"/>
      <c r="AC67" s="13"/>
      <c r="AD67" s="13">
        <v>0</v>
      </c>
      <c r="AE67" s="13">
        <f>VLOOKUP(A:A,[1]TDSheet!$A:$AF,32,0)</f>
        <v>52.587400000000002</v>
      </c>
      <c r="AF67" s="13">
        <f>VLOOKUP(A:A,[1]TDSheet!$A:$AG,33,0)</f>
        <v>49.446399999999997</v>
      </c>
      <c r="AG67" s="13">
        <f>VLOOKUP(A:A,[1]TDSheet!$A:$W,23,0)</f>
        <v>48.9696</v>
      </c>
      <c r="AH67" s="13">
        <f>VLOOKUP(A:A,[3]TDSheet!$A:$D,4,0)</f>
        <v>34.093000000000004</v>
      </c>
      <c r="AI67" s="13">
        <f>VLOOKUP(A:A,[1]TDSheet!$A:$AI,35,0)</f>
        <v>0</v>
      </c>
      <c r="AJ67" s="13">
        <f t="shared" si="16"/>
        <v>0</v>
      </c>
      <c r="AK67" s="13">
        <f t="shared" si="17"/>
        <v>50</v>
      </c>
      <c r="AL67" s="13">
        <f t="shared" si="18"/>
        <v>50</v>
      </c>
      <c r="AM67" s="13"/>
      <c r="AN67" s="13"/>
      <c r="AO67" s="13"/>
      <c r="AP67" s="13"/>
    </row>
    <row r="68" spans="1:42" s="1" customFormat="1" ht="11.1" customHeight="1" outlineLevel="1" x14ac:dyDescent="0.2">
      <c r="A68" s="7" t="s">
        <v>71</v>
      </c>
      <c r="B68" s="7" t="s">
        <v>8</v>
      </c>
      <c r="C68" s="8">
        <v>181.465</v>
      </c>
      <c r="D68" s="8">
        <v>3010.0360000000001</v>
      </c>
      <c r="E68" s="8">
        <v>1619.606</v>
      </c>
      <c r="F68" s="8">
        <v>1564.7159999999999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1539.8720000000001</v>
      </c>
      <c r="K68" s="13">
        <f t="shared" si="12"/>
        <v>79.733999999999924</v>
      </c>
      <c r="L68" s="13">
        <f>VLOOKUP(A:A,[1]TDSheet!$A:$X,24,0)</f>
        <v>350</v>
      </c>
      <c r="M68" s="13"/>
      <c r="N68" s="13"/>
      <c r="O68" s="13"/>
      <c r="P68" s="13"/>
      <c r="Q68" s="13"/>
      <c r="R68" s="13"/>
      <c r="S68" s="13"/>
      <c r="T68" s="13"/>
      <c r="U68" s="13"/>
      <c r="V68" s="16"/>
      <c r="W68" s="13">
        <f t="shared" si="13"/>
        <v>323.9212</v>
      </c>
      <c r="X68" s="16">
        <v>300</v>
      </c>
      <c r="Y68" s="17">
        <f t="shared" si="14"/>
        <v>6.8372060859246009</v>
      </c>
      <c r="Z68" s="13">
        <f t="shared" si="15"/>
        <v>4.8305452066737216</v>
      </c>
      <c r="AA68" s="13"/>
      <c r="AB68" s="13"/>
      <c r="AC68" s="13"/>
      <c r="AD68" s="13">
        <v>0</v>
      </c>
      <c r="AE68" s="13">
        <f>VLOOKUP(A:A,[1]TDSheet!$A:$AF,32,0)</f>
        <v>283.94479999999999</v>
      </c>
      <c r="AF68" s="13">
        <f>VLOOKUP(A:A,[1]TDSheet!$A:$AG,33,0)</f>
        <v>303.86599999999999</v>
      </c>
      <c r="AG68" s="13">
        <f>VLOOKUP(A:A,[1]TDSheet!$A:$W,23,0)</f>
        <v>302.5034</v>
      </c>
      <c r="AH68" s="13">
        <f>VLOOKUP(A:A,[3]TDSheet!$A:$D,4,0)</f>
        <v>332.41</v>
      </c>
      <c r="AI68" s="19" t="str">
        <f>VLOOKUP(A:A,[1]TDSheet!$A:$AI,35,0)</f>
        <v>жц200</v>
      </c>
      <c r="AJ68" s="13">
        <f t="shared" si="16"/>
        <v>0</v>
      </c>
      <c r="AK68" s="13">
        <f t="shared" si="17"/>
        <v>0</v>
      </c>
      <c r="AL68" s="13">
        <f t="shared" si="18"/>
        <v>300</v>
      </c>
      <c r="AM68" s="13"/>
      <c r="AN68" s="13"/>
      <c r="AO68" s="13"/>
      <c r="AP68" s="13"/>
    </row>
    <row r="69" spans="1:42" s="1" customFormat="1" ht="11.1" customHeight="1" outlineLevel="1" x14ac:dyDescent="0.2">
      <c r="A69" s="7" t="s">
        <v>72</v>
      </c>
      <c r="B69" s="7" t="s">
        <v>8</v>
      </c>
      <c r="C69" s="8">
        <v>110.014</v>
      </c>
      <c r="D69" s="8">
        <v>317.40800000000002</v>
      </c>
      <c r="E69" s="8">
        <v>241.392</v>
      </c>
      <c r="F69" s="8">
        <v>183.321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319.38600000000002</v>
      </c>
      <c r="K69" s="13">
        <f t="shared" si="12"/>
        <v>-77.994000000000028</v>
      </c>
      <c r="L69" s="13">
        <f>VLOOKUP(A:A,[1]TDSheet!$A:$X,24,0)</f>
        <v>60</v>
      </c>
      <c r="M69" s="13"/>
      <c r="N69" s="13"/>
      <c r="O69" s="13"/>
      <c r="P69" s="13"/>
      <c r="Q69" s="13"/>
      <c r="R69" s="13"/>
      <c r="S69" s="13"/>
      <c r="T69" s="13"/>
      <c r="U69" s="13"/>
      <c r="V69" s="16">
        <v>40</v>
      </c>
      <c r="W69" s="13">
        <f t="shared" si="13"/>
        <v>48.278399999999998</v>
      </c>
      <c r="X69" s="16">
        <v>50</v>
      </c>
      <c r="Y69" s="17">
        <f t="shared" si="14"/>
        <v>6.9041434678862608</v>
      </c>
      <c r="Z69" s="13">
        <f t="shared" si="15"/>
        <v>3.7971639490952476</v>
      </c>
      <c r="AA69" s="13"/>
      <c r="AB69" s="13"/>
      <c r="AC69" s="13"/>
      <c r="AD69" s="13">
        <v>0</v>
      </c>
      <c r="AE69" s="13">
        <f>VLOOKUP(A:A,[1]TDSheet!$A:$AF,32,0)</f>
        <v>51.873000000000005</v>
      </c>
      <c r="AF69" s="13">
        <f>VLOOKUP(A:A,[1]TDSheet!$A:$AG,33,0)</f>
        <v>52.854399999999998</v>
      </c>
      <c r="AG69" s="13">
        <f>VLOOKUP(A:A,[1]TDSheet!$A:$W,23,0)</f>
        <v>47.210799999999999</v>
      </c>
      <c r="AH69" s="13">
        <f>VLOOKUP(A:A,[3]TDSheet!$A:$D,4,0)</f>
        <v>18.911000000000001</v>
      </c>
      <c r="AI69" s="13">
        <f>VLOOKUP(A:A,[1]TDSheet!$A:$AI,35,0)</f>
        <v>0</v>
      </c>
      <c r="AJ69" s="13">
        <f t="shared" si="16"/>
        <v>0</v>
      </c>
      <c r="AK69" s="13">
        <f t="shared" si="17"/>
        <v>40</v>
      </c>
      <c r="AL69" s="13">
        <f t="shared" si="18"/>
        <v>50</v>
      </c>
      <c r="AM69" s="13"/>
      <c r="AN69" s="13"/>
      <c r="AO69" s="13"/>
      <c r="AP69" s="13"/>
    </row>
    <row r="70" spans="1:42" s="1" customFormat="1" ht="11.1" customHeight="1" outlineLevel="1" x14ac:dyDescent="0.2">
      <c r="A70" s="7" t="s">
        <v>73</v>
      </c>
      <c r="B70" s="7" t="s">
        <v>12</v>
      </c>
      <c r="C70" s="8">
        <v>47</v>
      </c>
      <c r="D70" s="8">
        <v>211</v>
      </c>
      <c r="E70" s="8">
        <v>125</v>
      </c>
      <c r="F70" s="8">
        <v>131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133</v>
      </c>
      <c r="K70" s="13">
        <f t="shared" si="12"/>
        <v>-8</v>
      </c>
      <c r="L70" s="13">
        <f>VLOOKUP(A:A,[1]TDSheet!$A:$X,24,0)</f>
        <v>20</v>
      </c>
      <c r="M70" s="13"/>
      <c r="N70" s="13"/>
      <c r="O70" s="13"/>
      <c r="P70" s="13"/>
      <c r="Q70" s="13"/>
      <c r="R70" s="13"/>
      <c r="S70" s="13"/>
      <c r="T70" s="13"/>
      <c r="U70" s="13"/>
      <c r="V70" s="16"/>
      <c r="W70" s="13">
        <f t="shared" si="13"/>
        <v>25</v>
      </c>
      <c r="X70" s="16">
        <v>30</v>
      </c>
      <c r="Y70" s="17">
        <f t="shared" si="14"/>
        <v>7.24</v>
      </c>
      <c r="Z70" s="13">
        <f t="shared" si="15"/>
        <v>5.24</v>
      </c>
      <c r="AA70" s="13"/>
      <c r="AB70" s="13"/>
      <c r="AC70" s="13"/>
      <c r="AD70" s="13">
        <v>0</v>
      </c>
      <c r="AE70" s="13">
        <f>VLOOKUP(A:A,[1]TDSheet!$A:$AF,32,0)</f>
        <v>22.8</v>
      </c>
      <c r="AF70" s="13">
        <f>VLOOKUP(A:A,[1]TDSheet!$A:$AG,33,0)</f>
        <v>29.6</v>
      </c>
      <c r="AG70" s="13">
        <f>VLOOKUP(A:A,[1]TDSheet!$A:$W,23,0)</f>
        <v>27.8</v>
      </c>
      <c r="AH70" s="13">
        <f>VLOOKUP(A:A,[3]TDSheet!$A:$D,4,0)</f>
        <v>33</v>
      </c>
      <c r="AI70" s="13">
        <f>VLOOKUP(A:A,[1]TDSheet!$A:$AI,35,0)</f>
        <v>0</v>
      </c>
      <c r="AJ70" s="13">
        <f t="shared" si="16"/>
        <v>0</v>
      </c>
      <c r="AK70" s="13">
        <f t="shared" si="17"/>
        <v>0</v>
      </c>
      <c r="AL70" s="13">
        <f t="shared" si="18"/>
        <v>18</v>
      </c>
      <c r="AM70" s="13"/>
      <c r="AN70" s="13"/>
      <c r="AO70" s="13"/>
      <c r="AP70" s="13"/>
    </row>
    <row r="71" spans="1:42" s="1" customFormat="1" ht="11.1" customHeight="1" outlineLevel="1" x14ac:dyDescent="0.2">
      <c r="A71" s="7" t="s">
        <v>74</v>
      </c>
      <c r="B71" s="7" t="s">
        <v>12</v>
      </c>
      <c r="C71" s="8">
        <v>235</v>
      </c>
      <c r="D71" s="8">
        <v>521</v>
      </c>
      <c r="E71" s="8">
        <v>385</v>
      </c>
      <c r="F71" s="8">
        <v>354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399</v>
      </c>
      <c r="K71" s="13">
        <f t="shared" si="12"/>
        <v>-14</v>
      </c>
      <c r="L71" s="13">
        <f>VLOOKUP(A:A,[1]TDSheet!$A:$X,24,0)</f>
        <v>100</v>
      </c>
      <c r="M71" s="13"/>
      <c r="N71" s="13"/>
      <c r="O71" s="13"/>
      <c r="P71" s="13"/>
      <c r="Q71" s="13"/>
      <c r="R71" s="13"/>
      <c r="S71" s="13"/>
      <c r="T71" s="13"/>
      <c r="U71" s="13"/>
      <c r="V71" s="16"/>
      <c r="W71" s="13">
        <f t="shared" si="13"/>
        <v>77</v>
      </c>
      <c r="X71" s="16">
        <v>80</v>
      </c>
      <c r="Y71" s="17">
        <f t="shared" si="14"/>
        <v>6.9350649350649354</v>
      </c>
      <c r="Z71" s="13">
        <f t="shared" si="15"/>
        <v>4.5974025974025974</v>
      </c>
      <c r="AA71" s="13"/>
      <c r="AB71" s="13"/>
      <c r="AC71" s="13"/>
      <c r="AD71" s="13">
        <v>0</v>
      </c>
      <c r="AE71" s="13">
        <f>VLOOKUP(A:A,[1]TDSheet!$A:$AF,32,0)</f>
        <v>80.8</v>
      </c>
      <c r="AF71" s="13">
        <f>VLOOKUP(A:A,[1]TDSheet!$A:$AG,33,0)</f>
        <v>99</v>
      </c>
      <c r="AG71" s="13">
        <f>VLOOKUP(A:A,[1]TDSheet!$A:$W,23,0)</f>
        <v>93.4</v>
      </c>
      <c r="AH71" s="13">
        <f>VLOOKUP(A:A,[3]TDSheet!$A:$D,4,0)</f>
        <v>60</v>
      </c>
      <c r="AI71" s="13" t="str">
        <f>VLOOKUP(A:A,[1]TDSheet!$A:$AI,35,0)</f>
        <v>продокт</v>
      </c>
      <c r="AJ71" s="13">
        <f t="shared" si="16"/>
        <v>0</v>
      </c>
      <c r="AK71" s="13">
        <f t="shared" si="17"/>
        <v>0</v>
      </c>
      <c r="AL71" s="13">
        <f t="shared" si="18"/>
        <v>48</v>
      </c>
      <c r="AM71" s="13"/>
      <c r="AN71" s="13"/>
      <c r="AO71" s="13"/>
      <c r="AP71" s="13"/>
    </row>
    <row r="72" spans="1:42" s="1" customFormat="1" ht="11.1" customHeight="1" outlineLevel="1" x14ac:dyDescent="0.2">
      <c r="A72" s="7" t="s">
        <v>75</v>
      </c>
      <c r="B72" s="7" t="s">
        <v>12</v>
      </c>
      <c r="C72" s="8">
        <v>365</v>
      </c>
      <c r="D72" s="8">
        <v>489</v>
      </c>
      <c r="E72" s="8">
        <v>531</v>
      </c>
      <c r="F72" s="8">
        <v>315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624</v>
      </c>
      <c r="K72" s="13">
        <f t="shared" ref="K72:K109" si="19">E72-J72</f>
        <v>-93</v>
      </c>
      <c r="L72" s="13">
        <f>VLOOKUP(A:A,[1]TDSheet!$A:$X,24,0)</f>
        <v>160</v>
      </c>
      <c r="M72" s="13"/>
      <c r="N72" s="13"/>
      <c r="O72" s="13"/>
      <c r="P72" s="13"/>
      <c r="Q72" s="13"/>
      <c r="R72" s="13"/>
      <c r="S72" s="13"/>
      <c r="T72" s="13"/>
      <c r="U72" s="13"/>
      <c r="V72" s="16">
        <v>120</v>
      </c>
      <c r="W72" s="13">
        <f t="shared" ref="W72:W109" si="20">(E72-AD72)/5</f>
        <v>106.2</v>
      </c>
      <c r="X72" s="16">
        <v>120</v>
      </c>
      <c r="Y72" s="17">
        <f t="shared" ref="Y72:Y109" si="21">(F72+L72+V72+X72)/W72</f>
        <v>6.7325800376647829</v>
      </c>
      <c r="Z72" s="13">
        <f t="shared" ref="Z72:Z109" si="22">F72/W72</f>
        <v>2.9661016949152543</v>
      </c>
      <c r="AA72" s="13"/>
      <c r="AB72" s="13"/>
      <c r="AC72" s="13"/>
      <c r="AD72" s="13">
        <v>0</v>
      </c>
      <c r="AE72" s="13">
        <f>VLOOKUP(A:A,[1]TDSheet!$A:$AF,32,0)</f>
        <v>98.2</v>
      </c>
      <c r="AF72" s="13">
        <f>VLOOKUP(A:A,[1]TDSheet!$A:$AG,33,0)</f>
        <v>119.8</v>
      </c>
      <c r="AG72" s="13">
        <f>VLOOKUP(A:A,[1]TDSheet!$A:$W,23,0)</f>
        <v>111.2</v>
      </c>
      <c r="AH72" s="13">
        <f>VLOOKUP(A:A,[3]TDSheet!$A:$D,4,0)</f>
        <v>72</v>
      </c>
      <c r="AI72" s="13" t="str">
        <f>VLOOKUP(A:A,[1]TDSheet!$A:$AI,35,0)</f>
        <v>продокт</v>
      </c>
      <c r="AJ72" s="13">
        <f t="shared" ref="AJ72:AJ109" si="23">T72*H72</f>
        <v>0</v>
      </c>
      <c r="AK72" s="13">
        <f t="shared" ref="AK72:AK109" si="24">V72*H72</f>
        <v>72</v>
      </c>
      <c r="AL72" s="13">
        <f t="shared" ref="AL72:AL109" si="25">X72*H72</f>
        <v>72</v>
      </c>
      <c r="AM72" s="13"/>
      <c r="AN72" s="13"/>
      <c r="AO72" s="13"/>
      <c r="AP72" s="13"/>
    </row>
    <row r="73" spans="1:42" s="1" customFormat="1" ht="11.1" customHeight="1" outlineLevel="1" x14ac:dyDescent="0.2">
      <c r="A73" s="7" t="s">
        <v>76</v>
      </c>
      <c r="B73" s="7" t="s">
        <v>8</v>
      </c>
      <c r="C73" s="8">
        <v>152.41</v>
      </c>
      <c r="D73" s="8">
        <v>240.077</v>
      </c>
      <c r="E73" s="8">
        <v>219.928</v>
      </c>
      <c r="F73" s="8">
        <v>172.559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235.82300000000001</v>
      </c>
      <c r="K73" s="13">
        <f t="shared" si="19"/>
        <v>-15.89500000000001</v>
      </c>
      <c r="L73" s="13">
        <f>VLOOKUP(A:A,[1]TDSheet!$A:$X,24,0)</f>
        <v>50</v>
      </c>
      <c r="M73" s="13"/>
      <c r="N73" s="13"/>
      <c r="O73" s="13"/>
      <c r="P73" s="13"/>
      <c r="Q73" s="13"/>
      <c r="R73" s="13"/>
      <c r="S73" s="13"/>
      <c r="T73" s="13"/>
      <c r="U73" s="13"/>
      <c r="V73" s="16">
        <v>20</v>
      </c>
      <c r="W73" s="13">
        <f t="shared" si="20"/>
        <v>43.985599999999998</v>
      </c>
      <c r="X73" s="16">
        <v>50</v>
      </c>
      <c r="Y73" s="17">
        <f t="shared" si="21"/>
        <v>6.6512449528936735</v>
      </c>
      <c r="Z73" s="13">
        <f t="shared" si="22"/>
        <v>3.9230793714306502</v>
      </c>
      <c r="AA73" s="13"/>
      <c r="AB73" s="13"/>
      <c r="AC73" s="13"/>
      <c r="AD73" s="13">
        <v>0</v>
      </c>
      <c r="AE73" s="13">
        <f>VLOOKUP(A:A,[1]TDSheet!$A:$AF,32,0)</f>
        <v>50.535199999999996</v>
      </c>
      <c r="AF73" s="13">
        <f>VLOOKUP(A:A,[1]TDSheet!$A:$AG,33,0)</f>
        <v>31.479399999999998</v>
      </c>
      <c r="AG73" s="13">
        <f>VLOOKUP(A:A,[1]TDSheet!$A:$W,23,0)</f>
        <v>42.158200000000001</v>
      </c>
      <c r="AH73" s="13">
        <f>VLOOKUP(A:A,[3]TDSheet!$A:$D,4,0)</f>
        <v>26.524999999999999</v>
      </c>
      <c r="AI73" s="13">
        <f>VLOOKUP(A:A,[1]TDSheet!$A:$AI,35,0)</f>
        <v>0</v>
      </c>
      <c r="AJ73" s="13">
        <f t="shared" si="23"/>
        <v>0</v>
      </c>
      <c r="AK73" s="13">
        <f t="shared" si="24"/>
        <v>20</v>
      </c>
      <c r="AL73" s="13">
        <f t="shared" si="25"/>
        <v>50</v>
      </c>
      <c r="AM73" s="13"/>
      <c r="AN73" s="13"/>
      <c r="AO73" s="13"/>
      <c r="AP73" s="13"/>
    </row>
    <row r="74" spans="1:42" s="1" customFormat="1" ht="11.1" customHeight="1" outlineLevel="1" x14ac:dyDescent="0.2">
      <c r="A74" s="7" t="s">
        <v>77</v>
      </c>
      <c r="B74" s="7" t="s">
        <v>12</v>
      </c>
      <c r="C74" s="8">
        <v>365</v>
      </c>
      <c r="D74" s="8">
        <v>711</v>
      </c>
      <c r="E74" s="8">
        <v>706</v>
      </c>
      <c r="F74" s="8">
        <v>362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711</v>
      </c>
      <c r="K74" s="13">
        <f t="shared" si="19"/>
        <v>-5</v>
      </c>
      <c r="L74" s="13">
        <f>VLOOKUP(A:A,[1]TDSheet!$A:$X,24,0)</f>
        <v>220</v>
      </c>
      <c r="M74" s="13"/>
      <c r="N74" s="13"/>
      <c r="O74" s="13"/>
      <c r="P74" s="13"/>
      <c r="Q74" s="13"/>
      <c r="R74" s="13"/>
      <c r="S74" s="13"/>
      <c r="T74" s="13"/>
      <c r="U74" s="13"/>
      <c r="V74" s="16">
        <v>180</v>
      </c>
      <c r="W74" s="13">
        <f t="shared" si="20"/>
        <v>141.19999999999999</v>
      </c>
      <c r="X74" s="16">
        <v>180</v>
      </c>
      <c r="Y74" s="17">
        <f t="shared" si="21"/>
        <v>6.6713881019830037</v>
      </c>
      <c r="Z74" s="13">
        <f t="shared" si="22"/>
        <v>2.5637393767705383</v>
      </c>
      <c r="AA74" s="13"/>
      <c r="AB74" s="13"/>
      <c r="AC74" s="13"/>
      <c r="AD74" s="13">
        <v>0</v>
      </c>
      <c r="AE74" s="13">
        <f>VLOOKUP(A:A,[1]TDSheet!$A:$AF,32,0)</f>
        <v>153.6</v>
      </c>
      <c r="AF74" s="13">
        <f>VLOOKUP(A:A,[1]TDSheet!$A:$AG,33,0)</f>
        <v>147</v>
      </c>
      <c r="AG74" s="13">
        <f>VLOOKUP(A:A,[1]TDSheet!$A:$W,23,0)</f>
        <v>138.19999999999999</v>
      </c>
      <c r="AH74" s="13">
        <f>VLOOKUP(A:A,[3]TDSheet!$A:$D,4,0)</f>
        <v>150</v>
      </c>
      <c r="AI74" s="13">
        <f>VLOOKUP(A:A,[1]TDSheet!$A:$AI,35,0)</f>
        <v>0</v>
      </c>
      <c r="AJ74" s="13">
        <f t="shared" si="23"/>
        <v>0</v>
      </c>
      <c r="AK74" s="13">
        <f t="shared" si="24"/>
        <v>108</v>
      </c>
      <c r="AL74" s="13">
        <f t="shared" si="25"/>
        <v>108</v>
      </c>
      <c r="AM74" s="13"/>
      <c r="AN74" s="13"/>
      <c r="AO74" s="13"/>
      <c r="AP74" s="13"/>
    </row>
    <row r="75" spans="1:42" s="1" customFormat="1" ht="11.1" customHeight="1" outlineLevel="1" x14ac:dyDescent="0.2">
      <c r="A75" s="7" t="s">
        <v>78</v>
      </c>
      <c r="B75" s="7" t="s">
        <v>12</v>
      </c>
      <c r="C75" s="8">
        <v>633</v>
      </c>
      <c r="D75" s="8">
        <v>937</v>
      </c>
      <c r="E75" s="8">
        <v>923</v>
      </c>
      <c r="F75" s="8">
        <v>627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950</v>
      </c>
      <c r="K75" s="13">
        <f t="shared" si="19"/>
        <v>-27</v>
      </c>
      <c r="L75" s="13">
        <f>VLOOKUP(A:A,[1]TDSheet!$A:$X,24,0)</f>
        <v>350</v>
      </c>
      <c r="M75" s="13"/>
      <c r="N75" s="13"/>
      <c r="O75" s="13"/>
      <c r="P75" s="13"/>
      <c r="Q75" s="13"/>
      <c r="R75" s="13"/>
      <c r="S75" s="13"/>
      <c r="T75" s="13"/>
      <c r="U75" s="13"/>
      <c r="V75" s="16">
        <v>80</v>
      </c>
      <c r="W75" s="13">
        <f t="shared" si="20"/>
        <v>184.6</v>
      </c>
      <c r="X75" s="16">
        <v>180</v>
      </c>
      <c r="Y75" s="17">
        <f t="shared" si="21"/>
        <v>6.7009750812567717</v>
      </c>
      <c r="Z75" s="13">
        <f t="shared" si="22"/>
        <v>3.3965330444203685</v>
      </c>
      <c r="AA75" s="13"/>
      <c r="AB75" s="13"/>
      <c r="AC75" s="13"/>
      <c r="AD75" s="13">
        <v>0</v>
      </c>
      <c r="AE75" s="13">
        <f>VLOOKUP(A:A,[1]TDSheet!$A:$AF,32,0)</f>
        <v>201.6</v>
      </c>
      <c r="AF75" s="13">
        <f>VLOOKUP(A:A,[1]TDSheet!$A:$AG,33,0)</f>
        <v>200.2</v>
      </c>
      <c r="AG75" s="13">
        <f>VLOOKUP(A:A,[1]TDSheet!$A:$W,23,0)</f>
        <v>202.4</v>
      </c>
      <c r="AH75" s="13">
        <f>VLOOKUP(A:A,[3]TDSheet!$A:$D,4,0)</f>
        <v>136</v>
      </c>
      <c r="AI75" s="13">
        <f>VLOOKUP(A:A,[1]TDSheet!$A:$AI,35,0)</f>
        <v>0</v>
      </c>
      <c r="AJ75" s="13">
        <f t="shared" si="23"/>
        <v>0</v>
      </c>
      <c r="AK75" s="13">
        <f t="shared" si="24"/>
        <v>48</v>
      </c>
      <c r="AL75" s="13">
        <f t="shared" si="25"/>
        <v>108</v>
      </c>
      <c r="AM75" s="13"/>
      <c r="AN75" s="13"/>
      <c r="AO75" s="13"/>
      <c r="AP75" s="13"/>
    </row>
    <row r="76" spans="1:42" s="1" customFormat="1" ht="11.1" customHeight="1" outlineLevel="1" x14ac:dyDescent="0.2">
      <c r="A76" s="7" t="s">
        <v>79</v>
      </c>
      <c r="B76" s="7" t="s">
        <v>12</v>
      </c>
      <c r="C76" s="8">
        <v>288</v>
      </c>
      <c r="D76" s="8">
        <v>997</v>
      </c>
      <c r="E76" s="8">
        <v>722</v>
      </c>
      <c r="F76" s="8">
        <v>557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729</v>
      </c>
      <c r="K76" s="13">
        <f t="shared" si="19"/>
        <v>-7</v>
      </c>
      <c r="L76" s="13">
        <f>VLOOKUP(A:A,[1]TDSheet!$A:$X,24,0)</f>
        <v>170</v>
      </c>
      <c r="M76" s="13"/>
      <c r="N76" s="13"/>
      <c r="O76" s="13"/>
      <c r="P76" s="13"/>
      <c r="Q76" s="13"/>
      <c r="R76" s="13"/>
      <c r="S76" s="13"/>
      <c r="T76" s="13"/>
      <c r="U76" s="13"/>
      <c r="V76" s="16">
        <v>100</v>
      </c>
      <c r="W76" s="13">
        <f t="shared" si="20"/>
        <v>144.4</v>
      </c>
      <c r="X76" s="16">
        <v>150</v>
      </c>
      <c r="Y76" s="17">
        <f t="shared" si="21"/>
        <v>6.7659279778393353</v>
      </c>
      <c r="Z76" s="13">
        <f t="shared" si="22"/>
        <v>3.8573407202216066</v>
      </c>
      <c r="AA76" s="13"/>
      <c r="AB76" s="13"/>
      <c r="AC76" s="13"/>
      <c r="AD76" s="13">
        <v>0</v>
      </c>
      <c r="AE76" s="13">
        <f>VLOOKUP(A:A,[1]TDSheet!$A:$AF,32,0)</f>
        <v>139.80000000000001</v>
      </c>
      <c r="AF76" s="13">
        <f>VLOOKUP(A:A,[1]TDSheet!$A:$AG,33,0)</f>
        <v>156</v>
      </c>
      <c r="AG76" s="13">
        <f>VLOOKUP(A:A,[1]TDSheet!$A:$W,23,0)</f>
        <v>150.4</v>
      </c>
      <c r="AH76" s="13">
        <f>VLOOKUP(A:A,[3]TDSheet!$A:$D,4,0)</f>
        <v>163</v>
      </c>
      <c r="AI76" s="13">
        <f>VLOOKUP(A:A,[1]TDSheet!$A:$AI,35,0)</f>
        <v>0</v>
      </c>
      <c r="AJ76" s="13">
        <f t="shared" si="23"/>
        <v>0</v>
      </c>
      <c r="AK76" s="13">
        <f t="shared" si="24"/>
        <v>40</v>
      </c>
      <c r="AL76" s="13">
        <f t="shared" si="25"/>
        <v>60</v>
      </c>
      <c r="AM76" s="13"/>
      <c r="AN76" s="13"/>
      <c r="AO76" s="13"/>
      <c r="AP76" s="13"/>
    </row>
    <row r="77" spans="1:42" s="1" customFormat="1" ht="11.1" customHeight="1" outlineLevel="1" x14ac:dyDescent="0.2">
      <c r="A77" s="7" t="s">
        <v>80</v>
      </c>
      <c r="B77" s="7" t="s">
        <v>12</v>
      </c>
      <c r="C77" s="8">
        <v>353</v>
      </c>
      <c r="D77" s="8">
        <v>1232</v>
      </c>
      <c r="E77" s="8">
        <v>866</v>
      </c>
      <c r="F77" s="8">
        <v>713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876</v>
      </c>
      <c r="K77" s="13">
        <f t="shared" si="19"/>
        <v>-10</v>
      </c>
      <c r="L77" s="13">
        <f>VLOOKUP(A:A,[1]TDSheet!$A:$X,24,0)</f>
        <v>300</v>
      </c>
      <c r="M77" s="13"/>
      <c r="N77" s="13"/>
      <c r="O77" s="13"/>
      <c r="P77" s="13"/>
      <c r="Q77" s="13"/>
      <c r="R77" s="13"/>
      <c r="S77" s="13"/>
      <c r="T77" s="13"/>
      <c r="U77" s="13"/>
      <c r="V77" s="16"/>
      <c r="W77" s="13">
        <f t="shared" si="20"/>
        <v>173.2</v>
      </c>
      <c r="X77" s="16">
        <v>160</v>
      </c>
      <c r="Y77" s="17">
        <f t="shared" si="21"/>
        <v>6.7725173210161671</v>
      </c>
      <c r="Z77" s="13">
        <f t="shared" si="22"/>
        <v>4.1166281755196303</v>
      </c>
      <c r="AA77" s="13"/>
      <c r="AB77" s="13"/>
      <c r="AC77" s="13"/>
      <c r="AD77" s="13">
        <v>0</v>
      </c>
      <c r="AE77" s="13">
        <f>VLOOKUP(A:A,[1]TDSheet!$A:$AF,32,0)</f>
        <v>206.6</v>
      </c>
      <c r="AF77" s="13">
        <f>VLOOKUP(A:A,[1]TDSheet!$A:$AG,33,0)</f>
        <v>199.6</v>
      </c>
      <c r="AG77" s="13">
        <f>VLOOKUP(A:A,[1]TDSheet!$A:$W,23,0)</f>
        <v>193</v>
      </c>
      <c r="AH77" s="13">
        <f>VLOOKUP(A:A,[3]TDSheet!$A:$D,4,0)</f>
        <v>137</v>
      </c>
      <c r="AI77" s="13">
        <f>VLOOKUP(A:A,[1]TDSheet!$A:$AI,35,0)</f>
        <v>0</v>
      </c>
      <c r="AJ77" s="13">
        <f t="shared" si="23"/>
        <v>0</v>
      </c>
      <c r="AK77" s="13">
        <f t="shared" si="24"/>
        <v>0</v>
      </c>
      <c r="AL77" s="13">
        <f t="shared" si="25"/>
        <v>52.800000000000004</v>
      </c>
      <c r="AM77" s="13"/>
      <c r="AN77" s="13"/>
      <c r="AO77" s="13"/>
      <c r="AP77" s="13"/>
    </row>
    <row r="78" spans="1:42" s="1" customFormat="1" ht="21.95" customHeight="1" outlineLevel="1" x14ac:dyDescent="0.2">
      <c r="A78" s="7" t="s">
        <v>81</v>
      </c>
      <c r="B78" s="7" t="s">
        <v>12</v>
      </c>
      <c r="C78" s="8">
        <v>328</v>
      </c>
      <c r="D78" s="8">
        <v>692</v>
      </c>
      <c r="E78" s="8">
        <v>645</v>
      </c>
      <c r="F78" s="8">
        <v>370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655</v>
      </c>
      <c r="K78" s="13">
        <f t="shared" si="19"/>
        <v>-10</v>
      </c>
      <c r="L78" s="13">
        <f>VLOOKUP(A:A,[1]TDSheet!$A:$X,24,0)</f>
        <v>220</v>
      </c>
      <c r="M78" s="13"/>
      <c r="N78" s="13"/>
      <c r="O78" s="13"/>
      <c r="P78" s="13"/>
      <c r="Q78" s="13"/>
      <c r="R78" s="13"/>
      <c r="S78" s="13"/>
      <c r="T78" s="13"/>
      <c r="U78" s="13"/>
      <c r="V78" s="16">
        <v>120</v>
      </c>
      <c r="W78" s="13">
        <f t="shared" si="20"/>
        <v>129</v>
      </c>
      <c r="X78" s="16">
        <v>150</v>
      </c>
      <c r="Y78" s="17">
        <f t="shared" si="21"/>
        <v>6.666666666666667</v>
      </c>
      <c r="Z78" s="13">
        <f t="shared" si="22"/>
        <v>2.8682170542635661</v>
      </c>
      <c r="AA78" s="13"/>
      <c r="AB78" s="13"/>
      <c r="AC78" s="13"/>
      <c r="AD78" s="13">
        <v>0</v>
      </c>
      <c r="AE78" s="13">
        <f>VLOOKUP(A:A,[1]TDSheet!$A:$AF,32,0)</f>
        <v>133</v>
      </c>
      <c r="AF78" s="13">
        <f>VLOOKUP(A:A,[1]TDSheet!$A:$AG,33,0)</f>
        <v>137.6</v>
      </c>
      <c r="AG78" s="13">
        <f>VLOOKUP(A:A,[1]TDSheet!$A:$W,23,0)</f>
        <v>126.6</v>
      </c>
      <c r="AH78" s="13">
        <f>VLOOKUP(A:A,[3]TDSheet!$A:$D,4,0)</f>
        <v>106</v>
      </c>
      <c r="AI78" s="13">
        <f>VLOOKUP(A:A,[1]TDSheet!$A:$AI,35,0)</f>
        <v>0</v>
      </c>
      <c r="AJ78" s="13">
        <f t="shared" si="23"/>
        <v>0</v>
      </c>
      <c r="AK78" s="13">
        <f t="shared" si="24"/>
        <v>42</v>
      </c>
      <c r="AL78" s="13">
        <f t="shared" si="25"/>
        <v>52.5</v>
      </c>
      <c r="AM78" s="13"/>
      <c r="AN78" s="13"/>
      <c r="AO78" s="13"/>
      <c r="AP78" s="13"/>
    </row>
    <row r="79" spans="1:42" s="1" customFormat="1" ht="11.1" customHeight="1" outlineLevel="1" x14ac:dyDescent="0.2">
      <c r="A79" s="7" t="s">
        <v>82</v>
      </c>
      <c r="B79" s="7" t="s">
        <v>12</v>
      </c>
      <c r="C79" s="8">
        <v>89</v>
      </c>
      <c r="D79" s="8">
        <v>838</v>
      </c>
      <c r="E79" s="8">
        <v>314</v>
      </c>
      <c r="F79" s="8">
        <v>598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344</v>
      </c>
      <c r="K79" s="13">
        <f t="shared" si="19"/>
        <v>-30</v>
      </c>
      <c r="L79" s="13">
        <f>VLOOKUP(A:A,[1]TDSheet!$A:$X,24,0)</f>
        <v>300</v>
      </c>
      <c r="M79" s="13"/>
      <c r="N79" s="13"/>
      <c r="O79" s="13"/>
      <c r="P79" s="13"/>
      <c r="Q79" s="13"/>
      <c r="R79" s="13"/>
      <c r="S79" s="13"/>
      <c r="T79" s="13"/>
      <c r="U79" s="13"/>
      <c r="V79" s="16">
        <v>60</v>
      </c>
      <c r="W79" s="13">
        <f t="shared" si="20"/>
        <v>62.8</v>
      </c>
      <c r="X79" s="16">
        <v>60</v>
      </c>
      <c r="Y79" s="17">
        <f t="shared" si="21"/>
        <v>16.210191082802549</v>
      </c>
      <c r="Z79" s="13">
        <f t="shared" si="22"/>
        <v>9.5222929936305736</v>
      </c>
      <c r="AA79" s="13"/>
      <c r="AB79" s="13"/>
      <c r="AC79" s="13"/>
      <c r="AD79" s="13">
        <v>0</v>
      </c>
      <c r="AE79" s="13">
        <f>VLOOKUP(A:A,[1]TDSheet!$A:$AF,32,0)</f>
        <v>59.6</v>
      </c>
      <c r="AF79" s="13">
        <f>VLOOKUP(A:A,[1]TDSheet!$A:$AG,33,0)</f>
        <v>59</v>
      </c>
      <c r="AG79" s="13">
        <f>VLOOKUP(A:A,[1]TDSheet!$A:$W,23,0)</f>
        <v>67</v>
      </c>
      <c r="AH79" s="13">
        <f>VLOOKUP(A:A,[3]TDSheet!$A:$D,4,0)</f>
        <v>38</v>
      </c>
      <c r="AI79" s="19" t="str">
        <f>VLOOKUP(A:A,[1]TDSheet!$A:$AI,35,0)</f>
        <v>октяб</v>
      </c>
      <c r="AJ79" s="13">
        <f t="shared" si="23"/>
        <v>0</v>
      </c>
      <c r="AK79" s="13">
        <f t="shared" si="24"/>
        <v>19.8</v>
      </c>
      <c r="AL79" s="13">
        <f t="shared" si="25"/>
        <v>19.8</v>
      </c>
      <c r="AM79" s="13"/>
      <c r="AN79" s="13"/>
      <c r="AO79" s="13"/>
      <c r="AP79" s="13"/>
    </row>
    <row r="80" spans="1:42" s="1" customFormat="1" ht="11.1" customHeight="1" outlineLevel="1" x14ac:dyDescent="0.2">
      <c r="A80" s="7" t="s">
        <v>83</v>
      </c>
      <c r="B80" s="7" t="s">
        <v>12</v>
      </c>
      <c r="C80" s="8">
        <v>1350</v>
      </c>
      <c r="D80" s="8">
        <v>6652</v>
      </c>
      <c r="E80" s="8">
        <v>4655</v>
      </c>
      <c r="F80" s="8">
        <v>3286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4701</v>
      </c>
      <c r="K80" s="13">
        <f t="shared" si="19"/>
        <v>-46</v>
      </c>
      <c r="L80" s="13">
        <f>VLOOKUP(A:A,[1]TDSheet!$A:$X,24,0)</f>
        <v>1800</v>
      </c>
      <c r="M80" s="13"/>
      <c r="N80" s="13"/>
      <c r="O80" s="13"/>
      <c r="P80" s="13"/>
      <c r="Q80" s="13"/>
      <c r="R80" s="13"/>
      <c r="S80" s="13"/>
      <c r="T80" s="13">
        <v>900</v>
      </c>
      <c r="U80" s="13"/>
      <c r="V80" s="16">
        <v>1000</v>
      </c>
      <c r="W80" s="13">
        <f t="shared" si="20"/>
        <v>820.6</v>
      </c>
      <c r="X80" s="16">
        <v>1000</v>
      </c>
      <c r="Y80" s="17">
        <f t="shared" si="21"/>
        <v>8.6351450158420668</v>
      </c>
      <c r="Z80" s="13">
        <f t="shared" si="22"/>
        <v>4.0043870338776504</v>
      </c>
      <c r="AA80" s="13"/>
      <c r="AB80" s="13"/>
      <c r="AC80" s="13"/>
      <c r="AD80" s="13">
        <f>VLOOKUP(A:A,[4]TDSheet!$A:$D,4,0)</f>
        <v>552</v>
      </c>
      <c r="AE80" s="13">
        <f>VLOOKUP(A:A,[1]TDSheet!$A:$AF,32,0)</f>
        <v>739.8</v>
      </c>
      <c r="AF80" s="13">
        <f>VLOOKUP(A:A,[1]TDSheet!$A:$AG,33,0)</f>
        <v>689</v>
      </c>
      <c r="AG80" s="13">
        <f>VLOOKUP(A:A,[1]TDSheet!$A:$W,23,0)</f>
        <v>671.4</v>
      </c>
      <c r="AH80" s="13">
        <f>VLOOKUP(A:A,[3]TDSheet!$A:$D,4,0)</f>
        <v>1272</v>
      </c>
      <c r="AI80" s="13" t="str">
        <f>VLOOKUP(A:A,[1]TDSheet!$A:$AI,35,0)</f>
        <v>октяб, жц700</v>
      </c>
      <c r="AJ80" s="13">
        <f t="shared" si="23"/>
        <v>315</v>
      </c>
      <c r="AK80" s="13">
        <f t="shared" si="24"/>
        <v>350</v>
      </c>
      <c r="AL80" s="13">
        <f t="shared" si="25"/>
        <v>350</v>
      </c>
      <c r="AM80" s="13"/>
      <c r="AN80" s="13"/>
      <c r="AO80" s="13"/>
      <c r="AP80" s="13"/>
    </row>
    <row r="81" spans="1:42" s="1" customFormat="1" ht="11.1" customHeight="1" outlineLevel="1" x14ac:dyDescent="0.2">
      <c r="A81" s="7" t="s">
        <v>84</v>
      </c>
      <c r="B81" s="7" t="s">
        <v>12</v>
      </c>
      <c r="C81" s="8">
        <v>4357</v>
      </c>
      <c r="D81" s="8">
        <v>15141</v>
      </c>
      <c r="E81" s="8">
        <v>14219</v>
      </c>
      <c r="F81" s="8">
        <v>5196</v>
      </c>
      <c r="G81" s="1"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14320</v>
      </c>
      <c r="K81" s="13">
        <f t="shared" si="19"/>
        <v>-101</v>
      </c>
      <c r="L81" s="13">
        <f>VLOOKUP(A:A,[1]TDSheet!$A:$X,24,0)</f>
        <v>2800</v>
      </c>
      <c r="M81" s="13"/>
      <c r="N81" s="13"/>
      <c r="O81" s="13"/>
      <c r="P81" s="13"/>
      <c r="Q81" s="13"/>
      <c r="R81" s="13"/>
      <c r="S81" s="13"/>
      <c r="T81" s="13">
        <v>2202</v>
      </c>
      <c r="U81" s="13"/>
      <c r="V81" s="16">
        <v>3200</v>
      </c>
      <c r="W81" s="13">
        <f t="shared" si="20"/>
        <v>2243.8000000000002</v>
      </c>
      <c r="X81" s="16">
        <v>3200</v>
      </c>
      <c r="Y81" s="17">
        <f t="shared" si="21"/>
        <v>6.4159015955076208</v>
      </c>
      <c r="Z81" s="13">
        <f t="shared" si="22"/>
        <v>2.315714413049291</v>
      </c>
      <c r="AA81" s="13"/>
      <c r="AB81" s="13"/>
      <c r="AC81" s="13"/>
      <c r="AD81" s="13">
        <f>VLOOKUP(A:A,[4]TDSheet!$A:$D,4,0)</f>
        <v>3000</v>
      </c>
      <c r="AE81" s="13">
        <f>VLOOKUP(A:A,[1]TDSheet!$A:$AF,32,0)</f>
        <v>2322.6</v>
      </c>
      <c r="AF81" s="13">
        <f>VLOOKUP(A:A,[1]TDSheet!$A:$AG,33,0)</f>
        <v>2194.4</v>
      </c>
      <c r="AG81" s="13">
        <f>VLOOKUP(A:A,[1]TDSheet!$A:$W,23,0)</f>
        <v>2216.8000000000002</v>
      </c>
      <c r="AH81" s="13">
        <f>VLOOKUP(A:A,[3]TDSheet!$A:$D,4,0)</f>
        <v>2788</v>
      </c>
      <c r="AI81" s="13" t="str">
        <f>VLOOKUP(A:A,[1]TDSheet!$A:$AI,35,0)</f>
        <v>оконч, жц1100</v>
      </c>
      <c r="AJ81" s="13">
        <f t="shared" si="23"/>
        <v>770.69999999999993</v>
      </c>
      <c r="AK81" s="13">
        <f t="shared" si="24"/>
        <v>1120</v>
      </c>
      <c r="AL81" s="13">
        <f t="shared" si="25"/>
        <v>1120</v>
      </c>
      <c r="AM81" s="13"/>
      <c r="AN81" s="13"/>
      <c r="AO81" s="13"/>
      <c r="AP81" s="13"/>
    </row>
    <row r="82" spans="1:42" s="1" customFormat="1" ht="21.95" customHeight="1" outlineLevel="1" x14ac:dyDescent="0.2">
      <c r="A82" s="7" t="s">
        <v>85</v>
      </c>
      <c r="B82" s="7" t="s">
        <v>12</v>
      </c>
      <c r="C82" s="8">
        <v>422</v>
      </c>
      <c r="D82" s="8">
        <v>1158</v>
      </c>
      <c r="E82" s="8">
        <v>696</v>
      </c>
      <c r="F82" s="8">
        <v>882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693</v>
      </c>
      <c r="K82" s="13">
        <f t="shared" si="19"/>
        <v>3</v>
      </c>
      <c r="L82" s="13">
        <f>VLOOKUP(A:A,[1]TDSheet!$A:$X,24,0)</f>
        <v>250</v>
      </c>
      <c r="M82" s="13"/>
      <c r="N82" s="13"/>
      <c r="O82" s="13"/>
      <c r="P82" s="13"/>
      <c r="Q82" s="13"/>
      <c r="R82" s="13"/>
      <c r="S82" s="13"/>
      <c r="T82" s="13"/>
      <c r="U82" s="13"/>
      <c r="V82" s="16"/>
      <c r="W82" s="13">
        <f t="shared" si="20"/>
        <v>139.19999999999999</v>
      </c>
      <c r="X82" s="16">
        <v>100</v>
      </c>
      <c r="Y82" s="17">
        <f t="shared" si="21"/>
        <v>8.8505747126436791</v>
      </c>
      <c r="Z82" s="13">
        <f t="shared" si="22"/>
        <v>6.3362068965517251</v>
      </c>
      <c r="AA82" s="13"/>
      <c r="AB82" s="13"/>
      <c r="AC82" s="13"/>
      <c r="AD82" s="13">
        <v>0</v>
      </c>
      <c r="AE82" s="13">
        <f>VLOOKUP(A:A,[1]TDSheet!$A:$AF,32,0)</f>
        <v>157.80000000000001</v>
      </c>
      <c r="AF82" s="13">
        <f>VLOOKUP(A:A,[1]TDSheet!$A:$AG,33,0)</f>
        <v>165</v>
      </c>
      <c r="AG82" s="13">
        <f>VLOOKUP(A:A,[1]TDSheet!$A:$W,23,0)</f>
        <v>163.4</v>
      </c>
      <c r="AH82" s="13">
        <f>VLOOKUP(A:A,[3]TDSheet!$A:$D,4,0)</f>
        <v>112</v>
      </c>
      <c r="AI82" s="13" t="str">
        <f>VLOOKUP(A:A,[1]TDSheet!$A:$AI,35,0)</f>
        <v>октяб</v>
      </c>
      <c r="AJ82" s="13">
        <f t="shared" si="23"/>
        <v>0</v>
      </c>
      <c r="AK82" s="13">
        <f t="shared" si="24"/>
        <v>0</v>
      </c>
      <c r="AL82" s="13">
        <f t="shared" si="25"/>
        <v>40</v>
      </c>
      <c r="AM82" s="13"/>
      <c r="AN82" s="13"/>
      <c r="AO82" s="13"/>
      <c r="AP82" s="13"/>
    </row>
    <row r="83" spans="1:42" s="1" customFormat="1" ht="21.95" customHeight="1" outlineLevel="1" x14ac:dyDescent="0.2">
      <c r="A83" s="7" t="s">
        <v>86</v>
      </c>
      <c r="B83" s="7" t="s">
        <v>8</v>
      </c>
      <c r="C83" s="8">
        <v>279.52499999999998</v>
      </c>
      <c r="D83" s="8">
        <v>354.99700000000001</v>
      </c>
      <c r="E83" s="8">
        <v>272.35000000000002</v>
      </c>
      <c r="F83" s="8">
        <v>333.42399999999998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288.24099999999999</v>
      </c>
      <c r="K83" s="13">
        <f t="shared" si="19"/>
        <v>-15.890999999999963</v>
      </c>
      <c r="L83" s="13">
        <f>VLOOKUP(A:A,[1]TDSheet!$A:$X,24,0)</f>
        <v>20</v>
      </c>
      <c r="M83" s="13"/>
      <c r="N83" s="13"/>
      <c r="O83" s="13"/>
      <c r="P83" s="13"/>
      <c r="Q83" s="13"/>
      <c r="R83" s="13"/>
      <c r="S83" s="13"/>
      <c r="T83" s="13"/>
      <c r="U83" s="13"/>
      <c r="V83" s="16"/>
      <c r="W83" s="13">
        <f t="shared" si="20"/>
        <v>54.470000000000006</v>
      </c>
      <c r="X83" s="16">
        <v>30</v>
      </c>
      <c r="Y83" s="17">
        <f t="shared" si="21"/>
        <v>7.0391775289149976</v>
      </c>
      <c r="Z83" s="13">
        <f t="shared" si="22"/>
        <v>6.1212410501193304</v>
      </c>
      <c r="AA83" s="13"/>
      <c r="AB83" s="13"/>
      <c r="AC83" s="13"/>
      <c r="AD83" s="13">
        <v>0</v>
      </c>
      <c r="AE83" s="13">
        <f>VLOOKUP(A:A,[1]TDSheet!$A:$AF,32,0)</f>
        <v>110.8706</v>
      </c>
      <c r="AF83" s="13">
        <f>VLOOKUP(A:A,[1]TDSheet!$A:$AG,33,0)</f>
        <v>92.279799999999994</v>
      </c>
      <c r="AG83" s="13">
        <f>VLOOKUP(A:A,[1]TDSheet!$A:$W,23,0)</f>
        <v>65.90979999999999</v>
      </c>
      <c r="AH83" s="13">
        <f>VLOOKUP(A:A,[3]TDSheet!$A:$D,4,0)</f>
        <v>40.442</v>
      </c>
      <c r="AI83" s="13">
        <f>VLOOKUP(A:A,[1]TDSheet!$A:$AI,35,0)</f>
        <v>0</v>
      </c>
      <c r="AJ83" s="13">
        <f t="shared" si="23"/>
        <v>0</v>
      </c>
      <c r="AK83" s="13">
        <f t="shared" si="24"/>
        <v>0</v>
      </c>
      <c r="AL83" s="13">
        <f t="shared" si="25"/>
        <v>30</v>
      </c>
      <c r="AM83" s="13"/>
      <c r="AN83" s="13"/>
      <c r="AO83" s="13"/>
      <c r="AP83" s="13"/>
    </row>
    <row r="84" spans="1:42" s="1" customFormat="1" ht="21.95" customHeight="1" outlineLevel="1" x14ac:dyDescent="0.2">
      <c r="A84" s="7" t="s">
        <v>87</v>
      </c>
      <c r="B84" s="7" t="s">
        <v>12</v>
      </c>
      <c r="C84" s="8">
        <v>125</v>
      </c>
      <c r="D84" s="8">
        <v>321</v>
      </c>
      <c r="E84" s="8">
        <v>292</v>
      </c>
      <c r="F84" s="8">
        <v>154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351</v>
      </c>
      <c r="K84" s="13">
        <f t="shared" si="19"/>
        <v>-59</v>
      </c>
      <c r="L84" s="13">
        <f>VLOOKUP(A:A,[1]TDSheet!$A:$X,24,0)</f>
        <v>80</v>
      </c>
      <c r="M84" s="13"/>
      <c r="N84" s="13"/>
      <c r="O84" s="13"/>
      <c r="P84" s="13"/>
      <c r="Q84" s="13"/>
      <c r="R84" s="13"/>
      <c r="S84" s="13"/>
      <c r="T84" s="13"/>
      <c r="U84" s="13"/>
      <c r="V84" s="16">
        <v>100</v>
      </c>
      <c r="W84" s="13">
        <f t="shared" si="20"/>
        <v>58.4</v>
      </c>
      <c r="X84" s="16">
        <v>80</v>
      </c>
      <c r="Y84" s="17">
        <f t="shared" si="21"/>
        <v>7.0890410958904111</v>
      </c>
      <c r="Z84" s="13">
        <f t="shared" si="22"/>
        <v>2.6369863013698631</v>
      </c>
      <c r="AA84" s="13"/>
      <c r="AB84" s="13"/>
      <c r="AC84" s="13"/>
      <c r="AD84" s="13">
        <v>0</v>
      </c>
      <c r="AE84" s="13">
        <f>VLOOKUP(A:A,[1]TDSheet!$A:$AF,32,0)</f>
        <v>59.4</v>
      </c>
      <c r="AF84" s="13">
        <f>VLOOKUP(A:A,[1]TDSheet!$A:$AG,33,0)</f>
        <v>53.8</v>
      </c>
      <c r="AG84" s="13">
        <f>VLOOKUP(A:A,[1]TDSheet!$A:$W,23,0)</f>
        <v>51.6</v>
      </c>
      <c r="AH84" s="13">
        <f>VLOOKUP(A:A,[3]TDSheet!$A:$D,4,0)</f>
        <v>62</v>
      </c>
      <c r="AI84" s="13">
        <f>VLOOKUP(A:A,[1]TDSheet!$A:$AI,35,0)</f>
        <v>0</v>
      </c>
      <c r="AJ84" s="13">
        <f t="shared" si="23"/>
        <v>0</v>
      </c>
      <c r="AK84" s="13">
        <f t="shared" si="24"/>
        <v>40</v>
      </c>
      <c r="AL84" s="13">
        <f t="shared" si="25"/>
        <v>32</v>
      </c>
      <c r="AM84" s="13"/>
      <c r="AN84" s="13"/>
      <c r="AO84" s="13"/>
      <c r="AP84" s="13"/>
    </row>
    <row r="85" spans="1:42" s="1" customFormat="1" ht="11.1" customHeight="1" outlineLevel="1" x14ac:dyDescent="0.2">
      <c r="A85" s="7" t="s">
        <v>88</v>
      </c>
      <c r="B85" s="7" t="s">
        <v>8</v>
      </c>
      <c r="C85" s="8">
        <v>27.38</v>
      </c>
      <c r="D85" s="8">
        <v>186.71600000000001</v>
      </c>
      <c r="E85" s="8">
        <v>70.855999999999995</v>
      </c>
      <c r="F85" s="8">
        <v>141.80600000000001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77.099999999999994</v>
      </c>
      <c r="K85" s="13">
        <f t="shared" si="19"/>
        <v>-6.2439999999999998</v>
      </c>
      <c r="L85" s="13">
        <f>VLOOKUP(A:A,[1]TDSheet!$A:$X,24,0)</f>
        <v>20</v>
      </c>
      <c r="M85" s="13"/>
      <c r="N85" s="13"/>
      <c r="O85" s="13"/>
      <c r="P85" s="13"/>
      <c r="Q85" s="13"/>
      <c r="R85" s="13"/>
      <c r="S85" s="13"/>
      <c r="T85" s="13"/>
      <c r="U85" s="13"/>
      <c r="V85" s="16"/>
      <c r="W85" s="13">
        <f t="shared" si="20"/>
        <v>14.171199999999999</v>
      </c>
      <c r="X85" s="16"/>
      <c r="Y85" s="17">
        <f t="shared" si="21"/>
        <v>11.417946257197698</v>
      </c>
      <c r="Z85" s="13">
        <f t="shared" si="22"/>
        <v>10.006633171502768</v>
      </c>
      <c r="AA85" s="13"/>
      <c r="AB85" s="13"/>
      <c r="AC85" s="13"/>
      <c r="AD85" s="13">
        <v>0</v>
      </c>
      <c r="AE85" s="13">
        <f>VLOOKUP(A:A,[1]TDSheet!$A:$AF,32,0)</f>
        <v>15.334999999999999</v>
      </c>
      <c r="AF85" s="13">
        <f>VLOOKUP(A:A,[1]TDSheet!$A:$AG,33,0)</f>
        <v>14.1768</v>
      </c>
      <c r="AG85" s="13">
        <f>VLOOKUP(A:A,[1]TDSheet!$A:$W,23,0)</f>
        <v>20.174799999999998</v>
      </c>
      <c r="AH85" s="13">
        <f>VLOOKUP(A:A,[3]TDSheet!$A:$D,4,0)</f>
        <v>16.100000000000001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  <c r="AO85" s="13"/>
      <c r="AP85" s="13"/>
    </row>
    <row r="86" spans="1:42" s="1" customFormat="1" ht="21.95" customHeight="1" outlineLevel="1" x14ac:dyDescent="0.2">
      <c r="A86" s="7" t="s">
        <v>89</v>
      </c>
      <c r="B86" s="7" t="s">
        <v>12</v>
      </c>
      <c r="C86" s="8">
        <v>329</v>
      </c>
      <c r="D86" s="8">
        <v>759</v>
      </c>
      <c r="E86" s="8">
        <v>670</v>
      </c>
      <c r="F86" s="8">
        <v>415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670</v>
      </c>
      <c r="K86" s="13">
        <f t="shared" si="19"/>
        <v>0</v>
      </c>
      <c r="L86" s="13">
        <f>VLOOKUP(A:A,[1]TDSheet!$A:$X,24,0)</f>
        <v>100</v>
      </c>
      <c r="M86" s="13"/>
      <c r="N86" s="13"/>
      <c r="O86" s="13"/>
      <c r="P86" s="13"/>
      <c r="Q86" s="13"/>
      <c r="R86" s="13"/>
      <c r="S86" s="13"/>
      <c r="T86" s="13"/>
      <c r="U86" s="13"/>
      <c r="V86" s="16">
        <v>150</v>
      </c>
      <c r="W86" s="13">
        <f t="shared" si="20"/>
        <v>134</v>
      </c>
      <c r="X86" s="16">
        <v>200</v>
      </c>
      <c r="Y86" s="17">
        <f t="shared" si="21"/>
        <v>6.455223880597015</v>
      </c>
      <c r="Z86" s="13">
        <f t="shared" si="22"/>
        <v>3.0970149253731343</v>
      </c>
      <c r="AA86" s="13"/>
      <c r="AB86" s="13"/>
      <c r="AC86" s="13"/>
      <c r="AD86" s="13">
        <v>0</v>
      </c>
      <c r="AE86" s="13">
        <f>VLOOKUP(A:A,[1]TDSheet!$A:$AF,32,0)</f>
        <v>142</v>
      </c>
      <c r="AF86" s="13">
        <f>VLOOKUP(A:A,[1]TDSheet!$A:$AG,33,0)</f>
        <v>147.6</v>
      </c>
      <c r="AG86" s="13">
        <f>VLOOKUP(A:A,[1]TDSheet!$A:$W,23,0)</f>
        <v>123</v>
      </c>
      <c r="AH86" s="13">
        <f>VLOOKUP(A:A,[3]TDSheet!$A:$D,4,0)</f>
        <v>124</v>
      </c>
      <c r="AI86" s="13">
        <f>VLOOKUP(A:A,[1]TDSheet!$A:$AI,35,0)</f>
        <v>0</v>
      </c>
      <c r="AJ86" s="13">
        <f t="shared" si="23"/>
        <v>0</v>
      </c>
      <c r="AK86" s="13">
        <f t="shared" si="24"/>
        <v>30</v>
      </c>
      <c r="AL86" s="13">
        <f t="shared" si="25"/>
        <v>40</v>
      </c>
      <c r="AM86" s="13"/>
      <c r="AN86" s="13"/>
      <c r="AO86" s="13"/>
      <c r="AP86" s="13"/>
    </row>
    <row r="87" spans="1:42" s="1" customFormat="1" ht="11.1" customHeight="1" outlineLevel="1" x14ac:dyDescent="0.2">
      <c r="A87" s="7" t="s">
        <v>90</v>
      </c>
      <c r="B87" s="7" t="s">
        <v>12</v>
      </c>
      <c r="C87" s="8">
        <v>353</v>
      </c>
      <c r="D87" s="8">
        <v>930</v>
      </c>
      <c r="E87" s="8">
        <v>968</v>
      </c>
      <c r="F87" s="8">
        <v>297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996</v>
      </c>
      <c r="K87" s="13">
        <f t="shared" si="19"/>
        <v>-28</v>
      </c>
      <c r="L87" s="13">
        <f>VLOOKUP(A:A,[1]TDSheet!$A:$X,24,0)</f>
        <v>200</v>
      </c>
      <c r="M87" s="13"/>
      <c r="N87" s="13"/>
      <c r="O87" s="13"/>
      <c r="P87" s="13"/>
      <c r="Q87" s="13"/>
      <c r="R87" s="13"/>
      <c r="S87" s="13"/>
      <c r="T87" s="13"/>
      <c r="U87" s="13"/>
      <c r="V87" s="16">
        <v>200</v>
      </c>
      <c r="W87" s="13">
        <f t="shared" si="20"/>
        <v>193.6</v>
      </c>
      <c r="X87" s="16">
        <v>200</v>
      </c>
      <c r="Y87" s="17">
        <f t="shared" si="21"/>
        <v>4.6332644628099171</v>
      </c>
      <c r="Z87" s="13">
        <f t="shared" si="22"/>
        <v>1.5340909090909092</v>
      </c>
      <c r="AA87" s="13"/>
      <c r="AB87" s="13"/>
      <c r="AC87" s="13"/>
      <c r="AD87" s="13">
        <v>0</v>
      </c>
      <c r="AE87" s="13">
        <f>VLOOKUP(A:A,[1]TDSheet!$A:$AF,32,0)</f>
        <v>143.80000000000001</v>
      </c>
      <c r="AF87" s="13">
        <f>VLOOKUP(A:A,[1]TDSheet!$A:$AG,33,0)</f>
        <v>193.4</v>
      </c>
      <c r="AG87" s="13">
        <f>VLOOKUP(A:A,[1]TDSheet!$A:$W,23,0)</f>
        <v>192.2</v>
      </c>
      <c r="AH87" s="13">
        <f>VLOOKUP(A:A,[3]TDSheet!$A:$D,4,0)</f>
        <v>128</v>
      </c>
      <c r="AI87" s="13" t="str">
        <f>VLOOKUP(A:A,[1]TDSheet!$A:$AI,35,0)</f>
        <v>оконч</v>
      </c>
      <c r="AJ87" s="13">
        <f t="shared" si="23"/>
        <v>0</v>
      </c>
      <c r="AK87" s="13">
        <f t="shared" si="24"/>
        <v>60</v>
      </c>
      <c r="AL87" s="13">
        <f t="shared" si="25"/>
        <v>60</v>
      </c>
      <c r="AM87" s="13"/>
      <c r="AN87" s="13"/>
      <c r="AO87" s="13"/>
      <c r="AP87" s="13"/>
    </row>
    <row r="88" spans="1:42" s="1" customFormat="1" ht="11.1" customHeight="1" outlineLevel="1" x14ac:dyDescent="0.2">
      <c r="A88" s="7" t="s">
        <v>91</v>
      </c>
      <c r="B88" s="7" t="s">
        <v>8</v>
      </c>
      <c r="C88" s="8">
        <v>222.68100000000001</v>
      </c>
      <c r="D88" s="8">
        <v>518.22900000000004</v>
      </c>
      <c r="E88" s="8">
        <v>402.36599999999999</v>
      </c>
      <c r="F88" s="8">
        <v>336.83300000000003</v>
      </c>
      <c r="G88" s="1"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410.54300000000001</v>
      </c>
      <c r="K88" s="13">
        <f t="shared" si="19"/>
        <v>-8.1770000000000209</v>
      </c>
      <c r="L88" s="13">
        <f>VLOOKUP(A:A,[1]TDSheet!$A:$X,24,0)</f>
        <v>70</v>
      </c>
      <c r="M88" s="13"/>
      <c r="N88" s="13"/>
      <c r="O88" s="13"/>
      <c r="P88" s="13"/>
      <c r="Q88" s="13"/>
      <c r="R88" s="13"/>
      <c r="S88" s="13"/>
      <c r="T88" s="13"/>
      <c r="U88" s="13"/>
      <c r="V88" s="16">
        <v>50</v>
      </c>
      <c r="W88" s="13">
        <f t="shared" si="20"/>
        <v>80.473199999999991</v>
      </c>
      <c r="X88" s="16">
        <v>100</v>
      </c>
      <c r="Y88" s="17">
        <f t="shared" si="21"/>
        <v>6.9194837535974729</v>
      </c>
      <c r="Z88" s="13">
        <f t="shared" si="22"/>
        <v>4.1856543544931739</v>
      </c>
      <c r="AA88" s="13"/>
      <c r="AB88" s="13"/>
      <c r="AC88" s="13"/>
      <c r="AD88" s="13">
        <v>0</v>
      </c>
      <c r="AE88" s="13">
        <f>VLOOKUP(A:A,[1]TDSheet!$A:$AF,32,0)</f>
        <v>83.373800000000003</v>
      </c>
      <c r="AF88" s="13">
        <f>VLOOKUP(A:A,[1]TDSheet!$A:$AG,33,0)</f>
        <v>101.1546</v>
      </c>
      <c r="AG88" s="13">
        <f>VLOOKUP(A:A,[1]TDSheet!$A:$W,23,0)</f>
        <v>84.976599999999991</v>
      </c>
      <c r="AH88" s="13">
        <f>VLOOKUP(A:A,[3]TDSheet!$A:$D,4,0)</f>
        <v>84.817999999999998</v>
      </c>
      <c r="AI88" s="13">
        <f>VLOOKUP(A:A,[1]TDSheet!$A:$AI,35,0)</f>
        <v>0</v>
      </c>
      <c r="AJ88" s="13">
        <f t="shared" si="23"/>
        <v>0</v>
      </c>
      <c r="AK88" s="13">
        <f t="shared" si="24"/>
        <v>50</v>
      </c>
      <c r="AL88" s="13">
        <f t="shared" si="25"/>
        <v>100</v>
      </c>
      <c r="AM88" s="13"/>
      <c r="AN88" s="13"/>
      <c r="AO88" s="13"/>
      <c r="AP88" s="13"/>
    </row>
    <row r="89" spans="1:42" s="1" customFormat="1" ht="11.1" customHeight="1" outlineLevel="1" x14ac:dyDescent="0.2">
      <c r="A89" s="7" t="s">
        <v>92</v>
      </c>
      <c r="B89" s="7" t="s">
        <v>8</v>
      </c>
      <c r="C89" s="8">
        <v>1472.6869999999999</v>
      </c>
      <c r="D89" s="8">
        <v>6002.5540000000001</v>
      </c>
      <c r="E89" s="8">
        <v>3940.002</v>
      </c>
      <c r="F89" s="8">
        <v>3485.35</v>
      </c>
      <c r="G89" s="1"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4000.79</v>
      </c>
      <c r="K89" s="13">
        <f t="shared" si="19"/>
        <v>-60.788000000000011</v>
      </c>
      <c r="L89" s="13">
        <f>VLOOKUP(A:A,[1]TDSheet!$A:$X,24,0)</f>
        <v>1000</v>
      </c>
      <c r="M89" s="13"/>
      <c r="N89" s="13"/>
      <c r="O89" s="13"/>
      <c r="P89" s="13"/>
      <c r="Q89" s="13"/>
      <c r="R89" s="13"/>
      <c r="S89" s="13"/>
      <c r="T89" s="13"/>
      <c r="U89" s="13"/>
      <c r="V89" s="16">
        <v>500</v>
      </c>
      <c r="W89" s="13">
        <f t="shared" si="20"/>
        <v>788.00040000000001</v>
      </c>
      <c r="X89" s="16">
        <v>1000</v>
      </c>
      <c r="Y89" s="17">
        <f t="shared" si="21"/>
        <v>7.5956179717675276</v>
      </c>
      <c r="Z89" s="13">
        <f t="shared" si="22"/>
        <v>4.4230307497305841</v>
      </c>
      <c r="AA89" s="13"/>
      <c r="AB89" s="13"/>
      <c r="AC89" s="13"/>
      <c r="AD89" s="13">
        <v>0</v>
      </c>
      <c r="AE89" s="13">
        <f>VLOOKUP(A:A,[1]TDSheet!$A:$AF,32,0)</f>
        <v>815.20180000000005</v>
      </c>
      <c r="AF89" s="13">
        <f>VLOOKUP(A:A,[1]TDSheet!$A:$AG,33,0)</f>
        <v>839.7023999999999</v>
      </c>
      <c r="AG89" s="13">
        <f>VLOOKUP(A:A,[1]TDSheet!$A:$W,23,0)</f>
        <v>864.83359999999993</v>
      </c>
      <c r="AH89" s="13">
        <f>VLOOKUP(A:A,[3]TDSheet!$A:$D,4,0)</f>
        <v>792.03899999999999</v>
      </c>
      <c r="AI89" s="13" t="str">
        <f>VLOOKUP(A:A,[1]TDSheet!$A:$AI,35,0)</f>
        <v>октяб</v>
      </c>
      <c r="AJ89" s="13">
        <f t="shared" si="23"/>
        <v>0</v>
      </c>
      <c r="AK89" s="13">
        <f t="shared" si="24"/>
        <v>500</v>
      </c>
      <c r="AL89" s="13">
        <f t="shared" si="25"/>
        <v>1000</v>
      </c>
      <c r="AM89" s="13"/>
      <c r="AN89" s="13"/>
      <c r="AO89" s="13"/>
      <c r="AP89" s="13"/>
    </row>
    <row r="90" spans="1:42" s="1" customFormat="1" ht="11.1" customHeight="1" outlineLevel="1" x14ac:dyDescent="0.2">
      <c r="A90" s="7" t="s">
        <v>93</v>
      </c>
      <c r="B90" s="7" t="s">
        <v>8</v>
      </c>
      <c r="C90" s="8">
        <v>3510.67</v>
      </c>
      <c r="D90" s="8">
        <v>6933.7340000000004</v>
      </c>
      <c r="E90" s="8">
        <v>6505.0479999999998</v>
      </c>
      <c r="F90" s="8">
        <v>3904.587</v>
      </c>
      <c r="G90" s="1"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6574.8440000000001</v>
      </c>
      <c r="K90" s="13">
        <f t="shared" si="19"/>
        <v>-69.796000000000276</v>
      </c>
      <c r="L90" s="13">
        <f>VLOOKUP(A:A,[1]TDSheet!$A:$X,24,0)</f>
        <v>1500</v>
      </c>
      <c r="M90" s="13"/>
      <c r="N90" s="13"/>
      <c r="O90" s="13"/>
      <c r="P90" s="13"/>
      <c r="Q90" s="13"/>
      <c r="R90" s="13"/>
      <c r="S90" s="13"/>
      <c r="T90" s="13">
        <v>30</v>
      </c>
      <c r="U90" s="13"/>
      <c r="V90" s="16">
        <v>1500</v>
      </c>
      <c r="W90" s="13">
        <f t="shared" si="20"/>
        <v>1288.9123999999999</v>
      </c>
      <c r="X90" s="16">
        <v>1500</v>
      </c>
      <c r="Y90" s="17">
        <f t="shared" si="21"/>
        <v>6.5206813123995087</v>
      </c>
      <c r="Z90" s="13">
        <f t="shared" si="22"/>
        <v>3.0293656884672693</v>
      </c>
      <c r="AA90" s="13"/>
      <c r="AB90" s="13"/>
      <c r="AC90" s="13"/>
      <c r="AD90" s="13">
        <f>VLOOKUP(A:A,[4]TDSheet!$A:$D,4,0)</f>
        <v>60.485999999999997</v>
      </c>
      <c r="AE90" s="13">
        <f>VLOOKUP(A:A,[1]TDSheet!$A:$AF,32,0)</f>
        <v>1247.8334</v>
      </c>
      <c r="AF90" s="13">
        <f>VLOOKUP(A:A,[1]TDSheet!$A:$AG,33,0)</f>
        <v>1493.7356</v>
      </c>
      <c r="AG90" s="13">
        <f>VLOOKUP(A:A,[1]TDSheet!$A:$W,23,0)</f>
        <v>1370.1155999999999</v>
      </c>
      <c r="AH90" s="13">
        <f>VLOOKUP(A:A,[3]TDSheet!$A:$D,4,0)</f>
        <v>1009.684</v>
      </c>
      <c r="AI90" s="13" t="str">
        <f>VLOOKUP(A:A,[1]TDSheet!$A:$AI,35,0)</f>
        <v>оконч</v>
      </c>
      <c r="AJ90" s="13">
        <f t="shared" si="23"/>
        <v>30</v>
      </c>
      <c r="AK90" s="13">
        <f t="shared" si="24"/>
        <v>1500</v>
      </c>
      <c r="AL90" s="13">
        <f t="shared" si="25"/>
        <v>1500</v>
      </c>
      <c r="AM90" s="13"/>
      <c r="AN90" s="13"/>
      <c r="AO90" s="13"/>
      <c r="AP90" s="13"/>
    </row>
    <row r="91" spans="1:42" s="1" customFormat="1" ht="11.1" customHeight="1" outlineLevel="1" x14ac:dyDescent="0.2">
      <c r="A91" s="7" t="s">
        <v>94</v>
      </c>
      <c r="B91" s="7" t="s">
        <v>8</v>
      </c>
      <c r="C91" s="8">
        <v>2543.59</v>
      </c>
      <c r="D91" s="8">
        <v>8761.3940000000002</v>
      </c>
      <c r="E91" s="8">
        <v>6738.3450000000003</v>
      </c>
      <c r="F91" s="8">
        <v>4458.0559999999996</v>
      </c>
      <c r="G91" s="1"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6852.5770000000002</v>
      </c>
      <c r="K91" s="13">
        <f t="shared" si="19"/>
        <v>-114.23199999999997</v>
      </c>
      <c r="L91" s="13">
        <f>VLOOKUP(A:A,[1]TDSheet!$A:$X,24,0)</f>
        <v>2000</v>
      </c>
      <c r="M91" s="13"/>
      <c r="N91" s="13"/>
      <c r="O91" s="13"/>
      <c r="P91" s="13"/>
      <c r="Q91" s="13"/>
      <c r="R91" s="13"/>
      <c r="S91" s="13"/>
      <c r="T91" s="13"/>
      <c r="U91" s="13"/>
      <c r="V91" s="16">
        <v>1200</v>
      </c>
      <c r="W91" s="13">
        <f t="shared" si="20"/>
        <v>1329.6694000000002</v>
      </c>
      <c r="X91" s="16">
        <v>1900</v>
      </c>
      <c r="Y91" s="17">
        <f t="shared" si="21"/>
        <v>7.1882950754525892</v>
      </c>
      <c r="Z91" s="13">
        <f t="shared" si="22"/>
        <v>3.3527552036619017</v>
      </c>
      <c r="AA91" s="13"/>
      <c r="AB91" s="13"/>
      <c r="AC91" s="13"/>
      <c r="AD91" s="13">
        <f>VLOOKUP(A:A,[4]TDSheet!$A:$D,4,0)</f>
        <v>89.998000000000005</v>
      </c>
      <c r="AE91" s="13">
        <f>VLOOKUP(A:A,[1]TDSheet!$A:$AF,32,0)</f>
        <v>1336.8832</v>
      </c>
      <c r="AF91" s="13">
        <f>VLOOKUP(A:A,[1]TDSheet!$A:$AG,33,0)</f>
        <v>1235.8150000000001</v>
      </c>
      <c r="AG91" s="13">
        <f>VLOOKUP(A:A,[1]TDSheet!$A:$W,23,0)</f>
        <v>1273.5524</v>
      </c>
      <c r="AH91" s="13">
        <f>VLOOKUP(A:A,[3]TDSheet!$A:$D,4,0)</f>
        <v>1475.8240000000001</v>
      </c>
      <c r="AI91" s="19" t="str">
        <f>VLOOKUP(A:A,[1]TDSheet!$A:$AI,35,0)</f>
        <v>октяб, жц</v>
      </c>
      <c r="AJ91" s="13">
        <f t="shared" si="23"/>
        <v>0</v>
      </c>
      <c r="AK91" s="13">
        <f t="shared" si="24"/>
        <v>1200</v>
      </c>
      <c r="AL91" s="13">
        <f t="shared" si="25"/>
        <v>1900</v>
      </c>
      <c r="AM91" s="13"/>
      <c r="AN91" s="13"/>
      <c r="AO91" s="13"/>
      <c r="AP91" s="13"/>
    </row>
    <row r="92" spans="1:42" s="1" customFormat="1" ht="21.95" customHeight="1" outlineLevel="1" x14ac:dyDescent="0.2">
      <c r="A92" s="7" t="s">
        <v>95</v>
      </c>
      <c r="B92" s="7" t="s">
        <v>8</v>
      </c>
      <c r="C92" s="8">
        <v>161.768</v>
      </c>
      <c r="D92" s="8">
        <v>221.06</v>
      </c>
      <c r="E92" s="8">
        <v>215.04</v>
      </c>
      <c r="F92" s="8">
        <v>165.35900000000001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218.95400000000001</v>
      </c>
      <c r="K92" s="13">
        <f t="shared" si="19"/>
        <v>-3.9140000000000157</v>
      </c>
      <c r="L92" s="13">
        <f>VLOOKUP(A:A,[1]TDSheet!$A:$X,24,0)</f>
        <v>50</v>
      </c>
      <c r="M92" s="13"/>
      <c r="N92" s="13"/>
      <c r="O92" s="13"/>
      <c r="P92" s="13"/>
      <c r="Q92" s="13"/>
      <c r="R92" s="13"/>
      <c r="S92" s="13"/>
      <c r="T92" s="13"/>
      <c r="U92" s="13"/>
      <c r="V92" s="16">
        <v>30</v>
      </c>
      <c r="W92" s="13">
        <f t="shared" si="20"/>
        <v>43.007999999999996</v>
      </c>
      <c r="X92" s="16">
        <v>60</v>
      </c>
      <c r="Y92" s="17">
        <f t="shared" si="21"/>
        <v>7.1000511532738111</v>
      </c>
      <c r="Z92" s="13">
        <f t="shared" si="22"/>
        <v>3.8448428199404767</v>
      </c>
      <c r="AA92" s="13"/>
      <c r="AB92" s="13"/>
      <c r="AC92" s="13"/>
      <c r="AD92" s="13">
        <v>0</v>
      </c>
      <c r="AE92" s="13">
        <f>VLOOKUP(A:A,[1]TDSheet!$A:$AF,32,0)</f>
        <v>45.338799999999999</v>
      </c>
      <c r="AF92" s="13">
        <f>VLOOKUP(A:A,[1]TDSheet!$A:$AG,33,0)</f>
        <v>44.132600000000004</v>
      </c>
      <c r="AG92" s="13">
        <f>VLOOKUP(A:A,[1]TDSheet!$A:$W,23,0)</f>
        <v>40.779000000000003</v>
      </c>
      <c r="AH92" s="13">
        <f>VLOOKUP(A:A,[3]TDSheet!$A:$D,4,0)</f>
        <v>42.137</v>
      </c>
      <c r="AI92" s="13">
        <f>VLOOKUP(A:A,[1]TDSheet!$A:$AI,35,0)</f>
        <v>0</v>
      </c>
      <c r="AJ92" s="13">
        <f t="shared" si="23"/>
        <v>0</v>
      </c>
      <c r="AK92" s="13">
        <f t="shared" si="24"/>
        <v>30</v>
      </c>
      <c r="AL92" s="13">
        <f t="shared" si="25"/>
        <v>60</v>
      </c>
      <c r="AM92" s="13"/>
      <c r="AN92" s="13"/>
      <c r="AO92" s="13"/>
      <c r="AP92" s="13"/>
    </row>
    <row r="93" spans="1:42" s="1" customFormat="1" ht="11.1" customHeight="1" outlineLevel="1" x14ac:dyDescent="0.2">
      <c r="A93" s="7" t="s">
        <v>96</v>
      </c>
      <c r="B93" s="7" t="s">
        <v>12</v>
      </c>
      <c r="C93" s="8">
        <v>56</v>
      </c>
      <c r="D93" s="8">
        <v>195</v>
      </c>
      <c r="E93" s="8">
        <v>121</v>
      </c>
      <c r="F93" s="8">
        <v>125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140</v>
      </c>
      <c r="K93" s="13">
        <f t="shared" si="19"/>
        <v>-19</v>
      </c>
      <c r="L93" s="13">
        <f>VLOOKUP(A:A,[1]TDSheet!$A:$X,24,0)</f>
        <v>50</v>
      </c>
      <c r="M93" s="13"/>
      <c r="N93" s="13"/>
      <c r="O93" s="13"/>
      <c r="P93" s="13"/>
      <c r="Q93" s="13"/>
      <c r="R93" s="13"/>
      <c r="S93" s="13"/>
      <c r="T93" s="13"/>
      <c r="U93" s="13"/>
      <c r="V93" s="16"/>
      <c r="W93" s="13">
        <f t="shared" si="20"/>
        <v>24.2</v>
      </c>
      <c r="X93" s="16">
        <v>20</v>
      </c>
      <c r="Y93" s="17">
        <f t="shared" si="21"/>
        <v>8.0578512396694215</v>
      </c>
      <c r="Z93" s="13">
        <f t="shared" si="22"/>
        <v>5.1652892561983474</v>
      </c>
      <c r="AA93" s="13"/>
      <c r="AB93" s="13"/>
      <c r="AC93" s="13"/>
      <c r="AD93" s="13">
        <v>0</v>
      </c>
      <c r="AE93" s="13">
        <f>VLOOKUP(A:A,[1]TDSheet!$A:$AF,32,0)</f>
        <v>20.8</v>
      </c>
      <c r="AF93" s="13">
        <f>VLOOKUP(A:A,[1]TDSheet!$A:$AG,33,0)</f>
        <v>26.4</v>
      </c>
      <c r="AG93" s="13">
        <f>VLOOKUP(A:A,[1]TDSheet!$A:$W,23,0)</f>
        <v>28.8</v>
      </c>
      <c r="AH93" s="13">
        <f>VLOOKUP(A:A,[3]TDSheet!$A:$D,4,0)</f>
        <v>35</v>
      </c>
      <c r="AI93" s="13">
        <f>VLOOKUP(A:A,[1]TDSheet!$A:$AI,35,0)</f>
        <v>0</v>
      </c>
      <c r="AJ93" s="13">
        <f t="shared" si="23"/>
        <v>0</v>
      </c>
      <c r="AK93" s="13">
        <f t="shared" si="24"/>
        <v>0</v>
      </c>
      <c r="AL93" s="13">
        <f t="shared" si="25"/>
        <v>10</v>
      </c>
      <c r="AM93" s="13"/>
      <c r="AN93" s="13"/>
      <c r="AO93" s="13"/>
      <c r="AP93" s="13"/>
    </row>
    <row r="94" spans="1:42" s="1" customFormat="1" ht="11.1" customHeight="1" outlineLevel="1" x14ac:dyDescent="0.2">
      <c r="A94" s="7" t="s">
        <v>97</v>
      </c>
      <c r="B94" s="7" t="s">
        <v>8</v>
      </c>
      <c r="C94" s="8">
        <v>12.579000000000001</v>
      </c>
      <c r="D94" s="8">
        <v>81.141000000000005</v>
      </c>
      <c r="E94" s="8">
        <v>22.256</v>
      </c>
      <c r="F94" s="8">
        <v>71.463999999999999</v>
      </c>
      <c r="G94" s="1"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20.100000000000001</v>
      </c>
      <c r="K94" s="13">
        <f t="shared" si="19"/>
        <v>2.1559999999999988</v>
      </c>
      <c r="L94" s="13">
        <f>VLOOKUP(A:A,[1]TDSheet!$A:$X,24,0)</f>
        <v>10</v>
      </c>
      <c r="M94" s="13"/>
      <c r="N94" s="13"/>
      <c r="O94" s="13"/>
      <c r="P94" s="13"/>
      <c r="Q94" s="13"/>
      <c r="R94" s="13"/>
      <c r="S94" s="13"/>
      <c r="T94" s="13"/>
      <c r="U94" s="13"/>
      <c r="V94" s="16"/>
      <c r="W94" s="13">
        <f t="shared" si="20"/>
        <v>4.4512</v>
      </c>
      <c r="X94" s="16"/>
      <c r="Y94" s="17">
        <f t="shared" si="21"/>
        <v>18.30158159597412</v>
      </c>
      <c r="Z94" s="13">
        <f t="shared" si="22"/>
        <v>16.054996405463694</v>
      </c>
      <c r="AA94" s="13"/>
      <c r="AB94" s="13"/>
      <c r="AC94" s="13"/>
      <c r="AD94" s="13">
        <v>0</v>
      </c>
      <c r="AE94" s="13">
        <f>VLOOKUP(A:A,[1]TDSheet!$A:$AF,32,0)</f>
        <v>5.5460000000000003</v>
      </c>
      <c r="AF94" s="13">
        <f>VLOOKUP(A:A,[1]TDSheet!$A:$AG,33,0)</f>
        <v>2.3428</v>
      </c>
      <c r="AG94" s="13">
        <f>VLOOKUP(A:A,[1]TDSheet!$A:$W,23,0)</f>
        <v>9.5841999999999992</v>
      </c>
      <c r="AH94" s="13">
        <f>VLOOKUP(A:A,[3]TDSheet!$A:$D,4,0)</f>
        <v>4.4390000000000001</v>
      </c>
      <c r="AI94" s="13">
        <f>VLOOKUP(A:A,[1]TDSheet!$A:$AI,35,0)</f>
        <v>0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  <c r="AP94" s="13"/>
    </row>
    <row r="95" spans="1:42" s="1" customFormat="1" ht="21.95" customHeight="1" outlineLevel="1" x14ac:dyDescent="0.2">
      <c r="A95" s="7" t="s">
        <v>98</v>
      </c>
      <c r="B95" s="7" t="s">
        <v>12</v>
      </c>
      <c r="C95" s="8">
        <v>786</v>
      </c>
      <c r="D95" s="8">
        <v>1783</v>
      </c>
      <c r="E95" s="8">
        <v>1537</v>
      </c>
      <c r="F95" s="8">
        <v>1017</v>
      </c>
      <c r="G95" s="1"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1551</v>
      </c>
      <c r="K95" s="13">
        <f t="shared" si="19"/>
        <v>-14</v>
      </c>
      <c r="L95" s="13">
        <f>VLOOKUP(A:A,[1]TDSheet!$A:$X,24,0)</f>
        <v>230</v>
      </c>
      <c r="M95" s="13"/>
      <c r="N95" s="13"/>
      <c r="O95" s="13"/>
      <c r="P95" s="13"/>
      <c r="Q95" s="13"/>
      <c r="R95" s="13"/>
      <c r="S95" s="13"/>
      <c r="T95" s="13">
        <v>504</v>
      </c>
      <c r="U95" s="13"/>
      <c r="V95" s="16">
        <v>150</v>
      </c>
      <c r="W95" s="13">
        <f t="shared" si="20"/>
        <v>247.4</v>
      </c>
      <c r="X95" s="16">
        <v>300</v>
      </c>
      <c r="Y95" s="17">
        <f t="shared" si="21"/>
        <v>6.8593371059013739</v>
      </c>
      <c r="Z95" s="13">
        <f t="shared" si="22"/>
        <v>4.110751818916734</v>
      </c>
      <c r="AA95" s="13"/>
      <c r="AB95" s="13"/>
      <c r="AC95" s="13"/>
      <c r="AD95" s="13">
        <f>VLOOKUP(A:A,[4]TDSheet!$A:$D,4,0)</f>
        <v>300</v>
      </c>
      <c r="AE95" s="13">
        <f>VLOOKUP(A:A,[1]TDSheet!$A:$AF,32,0)</f>
        <v>278</v>
      </c>
      <c r="AF95" s="13">
        <f>VLOOKUP(A:A,[1]TDSheet!$A:$AG,33,0)</f>
        <v>297</v>
      </c>
      <c r="AG95" s="13">
        <f>VLOOKUP(A:A,[1]TDSheet!$A:$W,23,0)</f>
        <v>261.8</v>
      </c>
      <c r="AH95" s="13">
        <f>VLOOKUP(A:A,[3]TDSheet!$A:$D,4,0)</f>
        <v>264</v>
      </c>
      <c r="AI95" s="13">
        <f>VLOOKUP(A:A,[1]TDSheet!$A:$AI,35,0)</f>
        <v>0</v>
      </c>
      <c r="AJ95" s="13">
        <f t="shared" si="23"/>
        <v>151.19999999999999</v>
      </c>
      <c r="AK95" s="13">
        <f t="shared" si="24"/>
        <v>45</v>
      </c>
      <c r="AL95" s="13">
        <f t="shared" si="25"/>
        <v>90</v>
      </c>
      <c r="AM95" s="13"/>
      <c r="AN95" s="13"/>
      <c r="AO95" s="13"/>
      <c r="AP95" s="13"/>
    </row>
    <row r="96" spans="1:42" s="1" customFormat="1" ht="11.1" customHeight="1" outlineLevel="1" x14ac:dyDescent="0.2">
      <c r="A96" s="7" t="s">
        <v>99</v>
      </c>
      <c r="B96" s="7" t="s">
        <v>12</v>
      </c>
      <c r="C96" s="8">
        <v>440</v>
      </c>
      <c r="D96" s="8">
        <v>969</v>
      </c>
      <c r="E96" s="8">
        <v>778</v>
      </c>
      <c r="F96" s="8">
        <v>617</v>
      </c>
      <c r="G96" s="1"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783</v>
      </c>
      <c r="K96" s="13">
        <f t="shared" si="19"/>
        <v>-5</v>
      </c>
      <c r="L96" s="13">
        <f>VLOOKUP(A:A,[1]TDSheet!$A:$X,24,0)</f>
        <v>100</v>
      </c>
      <c r="M96" s="13"/>
      <c r="N96" s="13"/>
      <c r="O96" s="13"/>
      <c r="P96" s="13"/>
      <c r="Q96" s="13"/>
      <c r="R96" s="13"/>
      <c r="S96" s="13"/>
      <c r="T96" s="13"/>
      <c r="U96" s="13"/>
      <c r="V96" s="16">
        <v>150</v>
      </c>
      <c r="W96" s="13">
        <f t="shared" si="20"/>
        <v>155.6</v>
      </c>
      <c r="X96" s="16">
        <v>200</v>
      </c>
      <c r="Y96" s="17">
        <f t="shared" si="21"/>
        <v>6.8573264781491003</v>
      </c>
      <c r="Z96" s="13">
        <f t="shared" si="22"/>
        <v>3.9652956298200515</v>
      </c>
      <c r="AA96" s="13"/>
      <c r="AB96" s="13"/>
      <c r="AC96" s="13"/>
      <c r="AD96" s="13">
        <v>0</v>
      </c>
      <c r="AE96" s="13">
        <f>VLOOKUP(A:A,[1]TDSheet!$A:$AF,32,0)</f>
        <v>170.8</v>
      </c>
      <c r="AF96" s="13">
        <f>VLOOKUP(A:A,[1]TDSheet!$A:$AG,33,0)</f>
        <v>187.4</v>
      </c>
      <c r="AG96" s="13">
        <f>VLOOKUP(A:A,[1]TDSheet!$A:$W,23,0)</f>
        <v>156</v>
      </c>
      <c r="AH96" s="13">
        <f>VLOOKUP(A:A,[3]TDSheet!$A:$D,4,0)</f>
        <v>121</v>
      </c>
      <c r="AI96" s="13">
        <f>VLOOKUP(A:A,[1]TDSheet!$A:$AI,35,0)</f>
        <v>0</v>
      </c>
      <c r="AJ96" s="13">
        <f t="shared" si="23"/>
        <v>0</v>
      </c>
      <c r="AK96" s="13">
        <f t="shared" si="24"/>
        <v>45</v>
      </c>
      <c r="AL96" s="13">
        <f t="shared" si="25"/>
        <v>60</v>
      </c>
      <c r="AM96" s="13"/>
      <c r="AN96" s="13"/>
      <c r="AO96" s="13"/>
      <c r="AP96" s="13"/>
    </row>
    <row r="97" spans="1:42" s="1" customFormat="1" ht="11.1" customHeight="1" outlineLevel="1" x14ac:dyDescent="0.2">
      <c r="A97" s="7" t="s">
        <v>100</v>
      </c>
      <c r="B97" s="7" t="s">
        <v>12</v>
      </c>
      <c r="C97" s="8">
        <v>514</v>
      </c>
      <c r="D97" s="8">
        <v>1549</v>
      </c>
      <c r="E97" s="8">
        <v>1184</v>
      </c>
      <c r="F97" s="8">
        <v>849</v>
      </c>
      <c r="G97" s="1"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1206</v>
      </c>
      <c r="K97" s="13">
        <f t="shared" si="19"/>
        <v>-22</v>
      </c>
      <c r="L97" s="13">
        <f>VLOOKUP(A:A,[1]TDSheet!$A:$X,24,0)</f>
        <v>200</v>
      </c>
      <c r="M97" s="13"/>
      <c r="N97" s="13"/>
      <c r="O97" s="13"/>
      <c r="P97" s="13"/>
      <c r="Q97" s="13"/>
      <c r="R97" s="13"/>
      <c r="S97" s="13"/>
      <c r="T97" s="13">
        <v>204</v>
      </c>
      <c r="U97" s="13"/>
      <c r="V97" s="16">
        <v>150</v>
      </c>
      <c r="W97" s="13">
        <f t="shared" si="20"/>
        <v>211.6</v>
      </c>
      <c r="X97" s="16">
        <v>250</v>
      </c>
      <c r="Y97" s="17">
        <f t="shared" si="21"/>
        <v>6.8478260869565215</v>
      </c>
      <c r="Z97" s="13">
        <f t="shared" si="22"/>
        <v>4.012287334593573</v>
      </c>
      <c r="AA97" s="13"/>
      <c r="AB97" s="13"/>
      <c r="AC97" s="13"/>
      <c r="AD97" s="13">
        <f>VLOOKUP(A:A,[4]TDSheet!$A:$D,4,0)</f>
        <v>126</v>
      </c>
      <c r="AE97" s="13">
        <f>VLOOKUP(A:A,[1]TDSheet!$A:$AF,32,0)</f>
        <v>251.8</v>
      </c>
      <c r="AF97" s="13">
        <f>VLOOKUP(A:A,[1]TDSheet!$A:$AG,33,0)</f>
        <v>237.8</v>
      </c>
      <c r="AG97" s="13">
        <f>VLOOKUP(A:A,[1]TDSheet!$A:$W,23,0)</f>
        <v>221.4</v>
      </c>
      <c r="AH97" s="13">
        <f>VLOOKUP(A:A,[3]TDSheet!$A:$D,4,0)</f>
        <v>182</v>
      </c>
      <c r="AI97" s="13">
        <f>VLOOKUP(A:A,[1]TDSheet!$A:$AI,35,0)</f>
        <v>0</v>
      </c>
      <c r="AJ97" s="13">
        <f t="shared" si="23"/>
        <v>61.199999999999996</v>
      </c>
      <c r="AK97" s="13">
        <f t="shared" si="24"/>
        <v>45</v>
      </c>
      <c r="AL97" s="13">
        <f t="shared" si="25"/>
        <v>75</v>
      </c>
      <c r="AM97" s="13"/>
      <c r="AN97" s="13"/>
      <c r="AO97" s="13"/>
      <c r="AP97" s="13"/>
    </row>
    <row r="98" spans="1:42" s="1" customFormat="1" ht="11.1" customHeight="1" outlineLevel="1" x14ac:dyDescent="0.2">
      <c r="A98" s="7" t="s">
        <v>101</v>
      </c>
      <c r="B98" s="7" t="s">
        <v>12</v>
      </c>
      <c r="C98" s="8">
        <v>442</v>
      </c>
      <c r="D98" s="8">
        <v>905</v>
      </c>
      <c r="E98" s="8">
        <v>724</v>
      </c>
      <c r="F98" s="8">
        <v>609</v>
      </c>
      <c r="G98" s="1"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736</v>
      </c>
      <c r="K98" s="13">
        <f t="shared" si="19"/>
        <v>-12</v>
      </c>
      <c r="L98" s="13">
        <f>VLOOKUP(A:A,[1]TDSheet!$A:$X,24,0)</f>
        <v>120</v>
      </c>
      <c r="M98" s="13"/>
      <c r="N98" s="13"/>
      <c r="O98" s="13"/>
      <c r="P98" s="13"/>
      <c r="Q98" s="13"/>
      <c r="R98" s="13"/>
      <c r="S98" s="13"/>
      <c r="T98" s="13"/>
      <c r="U98" s="13"/>
      <c r="V98" s="16">
        <v>100</v>
      </c>
      <c r="W98" s="13">
        <f t="shared" si="20"/>
        <v>144.80000000000001</v>
      </c>
      <c r="X98" s="16">
        <v>180</v>
      </c>
      <c r="Y98" s="17">
        <f t="shared" si="21"/>
        <v>6.9682320441988947</v>
      </c>
      <c r="Z98" s="13">
        <f t="shared" si="22"/>
        <v>4.2058011049723758</v>
      </c>
      <c r="AA98" s="13"/>
      <c r="AB98" s="13"/>
      <c r="AC98" s="13"/>
      <c r="AD98" s="13">
        <v>0</v>
      </c>
      <c r="AE98" s="13">
        <f>VLOOKUP(A:A,[1]TDSheet!$A:$AF,32,0)</f>
        <v>161</v>
      </c>
      <c r="AF98" s="13">
        <f>VLOOKUP(A:A,[1]TDSheet!$A:$AG,33,0)</f>
        <v>170.6</v>
      </c>
      <c r="AG98" s="13">
        <f>VLOOKUP(A:A,[1]TDSheet!$A:$W,23,0)</f>
        <v>150</v>
      </c>
      <c r="AH98" s="13">
        <f>VLOOKUP(A:A,[3]TDSheet!$A:$D,4,0)</f>
        <v>117</v>
      </c>
      <c r="AI98" s="13">
        <f>VLOOKUP(A:A,[1]TDSheet!$A:$AI,35,0)</f>
        <v>0</v>
      </c>
      <c r="AJ98" s="13">
        <f t="shared" si="23"/>
        <v>0</v>
      </c>
      <c r="AK98" s="13">
        <f t="shared" si="24"/>
        <v>30</v>
      </c>
      <c r="AL98" s="13">
        <f t="shared" si="25"/>
        <v>54</v>
      </c>
      <c r="AM98" s="13"/>
      <c r="AN98" s="13"/>
      <c r="AO98" s="13"/>
      <c r="AP98" s="13"/>
    </row>
    <row r="99" spans="1:42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48</v>
      </c>
      <c r="E99" s="8">
        <v>48</v>
      </c>
      <c r="F99" s="8">
        <v>4</v>
      </c>
      <c r="G99" s="1"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48</v>
      </c>
      <c r="K99" s="13">
        <f t="shared" si="19"/>
        <v>0</v>
      </c>
      <c r="L99" s="13">
        <f>VLOOKUP(A:A,[1]TDSheet!$A:$X,24,0)</f>
        <v>0</v>
      </c>
      <c r="M99" s="13"/>
      <c r="N99" s="13"/>
      <c r="O99" s="13"/>
      <c r="P99" s="13"/>
      <c r="Q99" s="13"/>
      <c r="R99" s="13"/>
      <c r="S99" s="13"/>
      <c r="T99" s="13">
        <v>150</v>
      </c>
      <c r="U99" s="13"/>
      <c r="V99" s="16"/>
      <c r="W99" s="13">
        <f t="shared" si="20"/>
        <v>0</v>
      </c>
      <c r="X99" s="16"/>
      <c r="Y99" s="17" t="e">
        <f t="shared" si="21"/>
        <v>#DIV/0!</v>
      </c>
      <c r="Z99" s="13" t="e">
        <f t="shared" si="22"/>
        <v>#DIV/0!</v>
      </c>
      <c r="AA99" s="13"/>
      <c r="AB99" s="13"/>
      <c r="AC99" s="13"/>
      <c r="AD99" s="13">
        <f>VLOOKUP(A:A,[4]TDSheet!$A:$D,4,0)</f>
        <v>48</v>
      </c>
      <c r="AE99" s="13">
        <f>VLOOKUP(A:A,[1]TDSheet!$A:$AF,32,0)</f>
        <v>0</v>
      </c>
      <c r="AF99" s="13">
        <f>VLOOKUP(A:A,[1]TDSheet!$A:$AG,33,0)</f>
        <v>0</v>
      </c>
      <c r="AG99" s="13">
        <f>VLOOKUP(A:A,[1]TDSheet!$A:$W,23,0)</f>
        <v>0</v>
      </c>
      <c r="AH99" s="13">
        <v>0</v>
      </c>
      <c r="AI99" s="13">
        <f>VLOOKUP(A:A,[1]TDSheet!$A:$AI,35,0)</f>
        <v>0</v>
      </c>
      <c r="AJ99" s="13">
        <f t="shared" si="23"/>
        <v>49.5</v>
      </c>
      <c r="AK99" s="13">
        <f t="shared" si="24"/>
        <v>0</v>
      </c>
      <c r="AL99" s="13">
        <f t="shared" si="25"/>
        <v>0</v>
      </c>
      <c r="AM99" s="13"/>
      <c r="AN99" s="13"/>
      <c r="AO99" s="13"/>
      <c r="AP99" s="13"/>
    </row>
    <row r="100" spans="1:42" s="1" customFormat="1" ht="11.1" customHeight="1" outlineLevel="1" x14ac:dyDescent="0.2">
      <c r="A100" s="7" t="s">
        <v>102</v>
      </c>
      <c r="B100" s="7" t="s">
        <v>12</v>
      </c>
      <c r="C100" s="8">
        <v>3</v>
      </c>
      <c r="D100" s="8">
        <v>13</v>
      </c>
      <c r="E100" s="8">
        <v>11</v>
      </c>
      <c r="F100" s="8">
        <v>4</v>
      </c>
      <c r="G100" s="1"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16</v>
      </c>
      <c r="K100" s="13">
        <f t="shared" si="19"/>
        <v>-5</v>
      </c>
      <c r="L100" s="13">
        <f>VLOOKUP(A:A,[1]TDSheet!$A:$X,24,0)</f>
        <v>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6">
        <v>10</v>
      </c>
      <c r="W100" s="13">
        <f t="shared" si="20"/>
        <v>2.2000000000000002</v>
      </c>
      <c r="X100" s="16"/>
      <c r="Y100" s="17">
        <f t="shared" si="21"/>
        <v>6.3636363636363633</v>
      </c>
      <c r="Z100" s="13">
        <f t="shared" si="22"/>
        <v>1.8181818181818181</v>
      </c>
      <c r="AA100" s="13"/>
      <c r="AB100" s="13"/>
      <c r="AC100" s="13"/>
      <c r="AD100" s="13">
        <v>0</v>
      </c>
      <c r="AE100" s="13">
        <f>VLOOKUP(A:A,[1]TDSheet!$A:$AF,32,0)</f>
        <v>1</v>
      </c>
      <c r="AF100" s="13">
        <f>VLOOKUP(A:A,[1]TDSheet!$A:$AG,33,0)</f>
        <v>1.8</v>
      </c>
      <c r="AG100" s="13">
        <f>VLOOKUP(A:A,[1]TDSheet!$A:$W,23,0)</f>
        <v>1.4</v>
      </c>
      <c r="AH100" s="13">
        <f>VLOOKUP(A:A,[3]TDSheet!$A:$D,4,0)</f>
        <v>1</v>
      </c>
      <c r="AI100" s="13">
        <f>VLOOKUP(A:A,[1]TDSheet!$A:$AI,35,0)</f>
        <v>0</v>
      </c>
      <c r="AJ100" s="13">
        <f t="shared" si="23"/>
        <v>0</v>
      </c>
      <c r="AK100" s="13">
        <f t="shared" si="24"/>
        <v>3</v>
      </c>
      <c r="AL100" s="13">
        <f t="shared" si="25"/>
        <v>0</v>
      </c>
      <c r="AM100" s="13"/>
      <c r="AN100" s="13"/>
      <c r="AO100" s="13"/>
      <c r="AP100" s="13"/>
    </row>
    <row r="101" spans="1:42" s="1" customFormat="1" ht="11.1" customHeight="1" outlineLevel="1" x14ac:dyDescent="0.2">
      <c r="A101" s="7" t="s">
        <v>103</v>
      </c>
      <c r="B101" s="7" t="s">
        <v>12</v>
      </c>
      <c r="C101" s="8">
        <v>432</v>
      </c>
      <c r="D101" s="8">
        <v>424</v>
      </c>
      <c r="E101" s="8">
        <v>283</v>
      </c>
      <c r="F101" s="8">
        <v>568</v>
      </c>
      <c r="G101" s="1"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288</v>
      </c>
      <c r="K101" s="13">
        <f t="shared" si="19"/>
        <v>-5</v>
      </c>
      <c r="L101" s="13">
        <f>VLOOKUP(A:A,[1]TDSheet!$A:$X,24,0)</f>
        <v>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6"/>
      <c r="W101" s="13">
        <f t="shared" si="20"/>
        <v>56.6</v>
      </c>
      <c r="X101" s="16"/>
      <c r="Y101" s="17">
        <f t="shared" si="21"/>
        <v>10.035335689045937</v>
      </c>
      <c r="Z101" s="13">
        <f t="shared" si="22"/>
        <v>10.035335689045937</v>
      </c>
      <c r="AA101" s="13"/>
      <c r="AB101" s="13"/>
      <c r="AC101" s="13"/>
      <c r="AD101" s="13">
        <v>0</v>
      </c>
      <c r="AE101" s="13">
        <f>VLOOKUP(A:A,[1]TDSheet!$A:$AF,32,0)</f>
        <v>104.2</v>
      </c>
      <c r="AF101" s="13">
        <f>VLOOKUP(A:A,[1]TDSheet!$A:$AG,33,0)</f>
        <v>92.4</v>
      </c>
      <c r="AG101" s="13">
        <f>VLOOKUP(A:A,[1]TDSheet!$A:$W,23,0)</f>
        <v>68.599999999999994</v>
      </c>
      <c r="AH101" s="13">
        <f>VLOOKUP(A:A,[3]TDSheet!$A:$D,4,0)</f>
        <v>64</v>
      </c>
      <c r="AI101" s="13">
        <f>VLOOKUP(A:A,[1]TDSheet!$A:$AI,35,0)</f>
        <v>0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  <c r="AO101" s="13"/>
      <c r="AP101" s="13"/>
    </row>
    <row r="102" spans="1:42" s="1" customFormat="1" ht="21.95" customHeight="1" outlineLevel="1" x14ac:dyDescent="0.2">
      <c r="A102" s="7" t="s">
        <v>104</v>
      </c>
      <c r="B102" s="7" t="s">
        <v>12</v>
      </c>
      <c r="C102" s="8">
        <v>515</v>
      </c>
      <c r="D102" s="8">
        <v>386</v>
      </c>
      <c r="E102" s="8">
        <v>413</v>
      </c>
      <c r="F102" s="8">
        <v>480</v>
      </c>
      <c r="G102" s="1"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428</v>
      </c>
      <c r="K102" s="13">
        <f t="shared" si="19"/>
        <v>-15</v>
      </c>
      <c r="L102" s="13">
        <f>VLOOKUP(A:A,[1]TDSheet!$A:$X,24,0)</f>
        <v>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6">
        <v>400</v>
      </c>
      <c r="W102" s="13">
        <f t="shared" si="20"/>
        <v>82.6</v>
      </c>
      <c r="X102" s="16"/>
      <c r="Y102" s="17">
        <f t="shared" si="21"/>
        <v>10.653753026634384</v>
      </c>
      <c r="Z102" s="13">
        <f t="shared" si="22"/>
        <v>5.8111380145278453</v>
      </c>
      <c r="AA102" s="13"/>
      <c r="AB102" s="13"/>
      <c r="AC102" s="13"/>
      <c r="AD102" s="13">
        <v>0</v>
      </c>
      <c r="AE102" s="13">
        <f>VLOOKUP(A:A,[1]TDSheet!$A:$AF,32,0)</f>
        <v>78</v>
      </c>
      <c r="AF102" s="13">
        <f>VLOOKUP(A:A,[1]TDSheet!$A:$AG,33,0)</f>
        <v>98.4</v>
      </c>
      <c r="AG102" s="13">
        <f>VLOOKUP(A:A,[1]TDSheet!$A:$W,23,0)</f>
        <v>70.2</v>
      </c>
      <c r="AH102" s="13">
        <f>VLOOKUP(A:A,[3]TDSheet!$A:$D,4,0)</f>
        <v>183</v>
      </c>
      <c r="AI102" s="19" t="s">
        <v>139</v>
      </c>
      <c r="AJ102" s="13">
        <f t="shared" si="23"/>
        <v>0</v>
      </c>
      <c r="AK102" s="13">
        <f t="shared" si="24"/>
        <v>28.000000000000004</v>
      </c>
      <c r="AL102" s="13">
        <f t="shared" si="25"/>
        <v>0</v>
      </c>
      <c r="AM102" s="13"/>
      <c r="AN102" s="13"/>
      <c r="AO102" s="13"/>
      <c r="AP102" s="13"/>
    </row>
    <row r="103" spans="1:42" s="1" customFormat="1" ht="11.1" customHeight="1" outlineLevel="1" x14ac:dyDescent="0.2">
      <c r="A103" s="7" t="s">
        <v>105</v>
      </c>
      <c r="B103" s="7" t="s">
        <v>12</v>
      </c>
      <c r="C103" s="8">
        <v>179</v>
      </c>
      <c r="D103" s="8">
        <v>431</v>
      </c>
      <c r="E103" s="8">
        <v>287</v>
      </c>
      <c r="F103" s="8">
        <v>316</v>
      </c>
      <c r="G103" s="1"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314</v>
      </c>
      <c r="K103" s="13">
        <f t="shared" si="19"/>
        <v>-27</v>
      </c>
      <c r="L103" s="13">
        <f>VLOOKUP(A:A,[1]TDSheet!$A:$X,24,0)</f>
        <v>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6">
        <v>200</v>
      </c>
      <c r="W103" s="13">
        <f t="shared" si="20"/>
        <v>57.4</v>
      </c>
      <c r="X103" s="16">
        <v>50</v>
      </c>
      <c r="Y103" s="17">
        <f t="shared" si="21"/>
        <v>9.8606271777003478</v>
      </c>
      <c r="Z103" s="13">
        <f t="shared" si="22"/>
        <v>5.505226480836237</v>
      </c>
      <c r="AA103" s="13"/>
      <c r="AB103" s="13"/>
      <c r="AC103" s="13"/>
      <c r="AD103" s="13">
        <v>0</v>
      </c>
      <c r="AE103" s="13">
        <f>VLOOKUP(A:A,[1]TDSheet!$A:$AF,32,0)</f>
        <v>58.2</v>
      </c>
      <c r="AF103" s="13">
        <f>VLOOKUP(A:A,[1]TDSheet!$A:$AG,33,0)</f>
        <v>70.599999999999994</v>
      </c>
      <c r="AG103" s="13">
        <f>VLOOKUP(A:A,[1]TDSheet!$A:$W,23,0)</f>
        <v>65</v>
      </c>
      <c r="AH103" s="13">
        <f>VLOOKUP(A:A,[3]TDSheet!$A:$D,4,0)</f>
        <v>49</v>
      </c>
      <c r="AI103" s="13">
        <f>VLOOKUP(A:A,[1]TDSheet!$A:$AI,35,0)</f>
        <v>0</v>
      </c>
      <c r="AJ103" s="13">
        <f t="shared" si="23"/>
        <v>0</v>
      </c>
      <c r="AK103" s="13">
        <f t="shared" si="24"/>
        <v>14.000000000000002</v>
      </c>
      <c r="AL103" s="13">
        <f t="shared" si="25"/>
        <v>3.5000000000000004</v>
      </c>
      <c r="AM103" s="13"/>
      <c r="AN103" s="13"/>
      <c r="AO103" s="13"/>
      <c r="AP103" s="13"/>
    </row>
    <row r="104" spans="1:42" s="1" customFormat="1" ht="11.1" customHeight="1" outlineLevel="1" x14ac:dyDescent="0.2">
      <c r="A104" s="7" t="s">
        <v>106</v>
      </c>
      <c r="B104" s="7" t="s">
        <v>12</v>
      </c>
      <c r="C104" s="8">
        <v>751</v>
      </c>
      <c r="D104" s="8">
        <v>652</v>
      </c>
      <c r="E104" s="8">
        <v>598</v>
      </c>
      <c r="F104" s="8">
        <v>801</v>
      </c>
      <c r="G104" s="1"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606</v>
      </c>
      <c r="K104" s="13">
        <f t="shared" si="19"/>
        <v>-8</v>
      </c>
      <c r="L104" s="13">
        <f>VLOOKUP(A:A,[1]TDSheet!$A:$X,24,0)</f>
        <v>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6">
        <v>500</v>
      </c>
      <c r="W104" s="13">
        <f t="shared" si="20"/>
        <v>119.6</v>
      </c>
      <c r="X104" s="16"/>
      <c r="Y104" s="17">
        <f t="shared" si="21"/>
        <v>10.877926421404682</v>
      </c>
      <c r="Z104" s="13">
        <f t="shared" si="22"/>
        <v>6.6973244147157196</v>
      </c>
      <c r="AA104" s="13"/>
      <c r="AB104" s="13"/>
      <c r="AC104" s="13"/>
      <c r="AD104" s="13">
        <v>0</v>
      </c>
      <c r="AE104" s="13">
        <f>VLOOKUP(A:A,[1]TDSheet!$A:$AF,32,0)</f>
        <v>165</v>
      </c>
      <c r="AF104" s="13">
        <f>VLOOKUP(A:A,[1]TDSheet!$A:$AG,33,0)</f>
        <v>146.80000000000001</v>
      </c>
      <c r="AG104" s="13">
        <f>VLOOKUP(A:A,[1]TDSheet!$A:$W,23,0)</f>
        <v>111</v>
      </c>
      <c r="AH104" s="13">
        <f>VLOOKUP(A:A,[3]TDSheet!$A:$D,4,0)</f>
        <v>244</v>
      </c>
      <c r="AI104" s="19" t="s">
        <v>139</v>
      </c>
      <c r="AJ104" s="13">
        <f t="shared" si="23"/>
        <v>0</v>
      </c>
      <c r="AK104" s="13">
        <f t="shared" si="24"/>
        <v>35</v>
      </c>
      <c r="AL104" s="13">
        <f t="shared" si="25"/>
        <v>0</v>
      </c>
      <c r="AM104" s="13"/>
      <c r="AN104" s="13"/>
      <c r="AO104" s="13"/>
      <c r="AP104" s="13"/>
    </row>
    <row r="105" spans="1:42" s="1" customFormat="1" ht="11.1" customHeight="1" outlineLevel="1" x14ac:dyDescent="0.2">
      <c r="A105" s="7" t="s">
        <v>107</v>
      </c>
      <c r="B105" s="7" t="s">
        <v>12</v>
      </c>
      <c r="C105" s="8">
        <v>420</v>
      </c>
      <c r="D105" s="8">
        <v>871</v>
      </c>
      <c r="E105" s="8">
        <v>654</v>
      </c>
      <c r="F105" s="8">
        <v>631</v>
      </c>
      <c r="G105" s="1"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667</v>
      </c>
      <c r="K105" s="13">
        <f t="shared" si="19"/>
        <v>-13</v>
      </c>
      <c r="L105" s="13">
        <f>VLOOKUP(A:A,[1]TDSheet!$A:$X,24,0)</f>
        <v>150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6">
        <v>500</v>
      </c>
      <c r="W105" s="13">
        <f t="shared" si="20"/>
        <v>130.80000000000001</v>
      </c>
      <c r="X105" s="16">
        <v>100</v>
      </c>
      <c r="Y105" s="17">
        <f t="shared" si="21"/>
        <v>10.558103975535166</v>
      </c>
      <c r="Z105" s="13">
        <f t="shared" si="22"/>
        <v>4.8241590214067278</v>
      </c>
      <c r="AA105" s="13"/>
      <c r="AB105" s="13"/>
      <c r="AC105" s="13"/>
      <c r="AD105" s="13">
        <v>0</v>
      </c>
      <c r="AE105" s="13">
        <f>VLOOKUP(A:A,[1]TDSheet!$A:$AF,32,0)</f>
        <v>145</v>
      </c>
      <c r="AF105" s="13">
        <f>VLOOKUP(A:A,[1]TDSheet!$A:$AG,33,0)</f>
        <v>171.8</v>
      </c>
      <c r="AG105" s="13">
        <f>VLOOKUP(A:A,[1]TDSheet!$A:$W,23,0)</f>
        <v>125.4</v>
      </c>
      <c r="AH105" s="13">
        <f>VLOOKUP(A:A,[3]TDSheet!$A:$D,4,0)</f>
        <v>250</v>
      </c>
      <c r="AI105" s="19" t="s">
        <v>139</v>
      </c>
      <c r="AJ105" s="13">
        <f t="shared" si="23"/>
        <v>0</v>
      </c>
      <c r="AK105" s="13">
        <f t="shared" si="24"/>
        <v>35</v>
      </c>
      <c r="AL105" s="13">
        <f t="shared" si="25"/>
        <v>7.0000000000000009</v>
      </c>
      <c r="AM105" s="13"/>
      <c r="AN105" s="13"/>
      <c r="AO105" s="13"/>
      <c r="AP105" s="13"/>
    </row>
    <row r="106" spans="1:42" s="1" customFormat="1" ht="11.1" customHeight="1" outlineLevel="1" x14ac:dyDescent="0.2">
      <c r="A106" s="7" t="s">
        <v>108</v>
      </c>
      <c r="B106" s="7" t="s">
        <v>12</v>
      </c>
      <c r="C106" s="8">
        <v>635</v>
      </c>
      <c r="D106" s="8">
        <v>603</v>
      </c>
      <c r="E106" s="8">
        <v>366</v>
      </c>
      <c r="F106" s="8">
        <v>863</v>
      </c>
      <c r="G106" s="1"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382</v>
      </c>
      <c r="K106" s="13">
        <f t="shared" si="19"/>
        <v>-16</v>
      </c>
      <c r="L106" s="13">
        <f>VLOOKUP(A:A,[1]TDSheet!$A:$X,24,0)</f>
        <v>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6"/>
      <c r="W106" s="13">
        <f t="shared" si="20"/>
        <v>73.2</v>
      </c>
      <c r="X106" s="16"/>
      <c r="Y106" s="17">
        <f t="shared" si="21"/>
        <v>11.789617486338797</v>
      </c>
      <c r="Z106" s="13">
        <f t="shared" si="22"/>
        <v>11.789617486338797</v>
      </c>
      <c r="AA106" s="13"/>
      <c r="AB106" s="13"/>
      <c r="AC106" s="13"/>
      <c r="AD106" s="13">
        <v>0</v>
      </c>
      <c r="AE106" s="13">
        <f>VLOOKUP(A:A,[1]TDSheet!$A:$AF,32,0)</f>
        <v>137.4</v>
      </c>
      <c r="AF106" s="13">
        <f>VLOOKUP(A:A,[1]TDSheet!$A:$AG,33,0)</f>
        <v>136.4</v>
      </c>
      <c r="AG106" s="13">
        <f>VLOOKUP(A:A,[1]TDSheet!$A:$W,23,0)</f>
        <v>88.4</v>
      </c>
      <c r="AH106" s="13">
        <f>VLOOKUP(A:A,[3]TDSheet!$A:$D,4,0)</f>
        <v>92</v>
      </c>
      <c r="AI106" s="19" t="s">
        <v>138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  <c r="AO106" s="13"/>
      <c r="AP106" s="13"/>
    </row>
    <row r="107" spans="1:42" s="1" customFormat="1" ht="11.1" customHeight="1" outlineLevel="1" x14ac:dyDescent="0.2">
      <c r="A107" s="7" t="s">
        <v>109</v>
      </c>
      <c r="B107" s="7" t="s">
        <v>12</v>
      </c>
      <c r="C107" s="8">
        <v>577</v>
      </c>
      <c r="D107" s="8">
        <v>383</v>
      </c>
      <c r="E107" s="8">
        <v>263</v>
      </c>
      <c r="F107" s="8">
        <v>692</v>
      </c>
      <c r="G107" s="1"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268</v>
      </c>
      <c r="K107" s="13">
        <f t="shared" si="19"/>
        <v>-5</v>
      </c>
      <c r="L107" s="13">
        <f>VLOOKUP(A:A,[1]TDSheet!$A:$X,24,0)</f>
        <v>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6"/>
      <c r="W107" s="13">
        <f t="shared" si="20"/>
        <v>52.6</v>
      </c>
      <c r="X107" s="16"/>
      <c r="Y107" s="17">
        <f t="shared" si="21"/>
        <v>13.155893536121672</v>
      </c>
      <c r="Z107" s="13">
        <f t="shared" si="22"/>
        <v>13.155893536121672</v>
      </c>
      <c r="AA107" s="13"/>
      <c r="AB107" s="13"/>
      <c r="AC107" s="13"/>
      <c r="AD107" s="13">
        <v>0</v>
      </c>
      <c r="AE107" s="13">
        <f>VLOOKUP(A:A,[1]TDSheet!$A:$AF,32,0)</f>
        <v>88</v>
      </c>
      <c r="AF107" s="13">
        <f>VLOOKUP(A:A,[1]TDSheet!$A:$AG,33,0)</f>
        <v>100.4</v>
      </c>
      <c r="AG107" s="13">
        <f>VLOOKUP(A:A,[1]TDSheet!$A:$W,23,0)</f>
        <v>64</v>
      </c>
      <c r="AH107" s="13">
        <f>VLOOKUP(A:A,[3]TDSheet!$A:$D,4,0)</f>
        <v>75</v>
      </c>
      <c r="AI107" s="19" t="s">
        <v>138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  <c r="AO107" s="13"/>
      <c r="AP107" s="13"/>
    </row>
    <row r="108" spans="1:42" s="1" customFormat="1" ht="21.95" customHeight="1" outlineLevel="1" x14ac:dyDescent="0.2">
      <c r="A108" s="7" t="s">
        <v>110</v>
      </c>
      <c r="B108" s="7" t="s">
        <v>12</v>
      </c>
      <c r="C108" s="8">
        <v>-1</v>
      </c>
      <c r="D108" s="8">
        <v>816</v>
      </c>
      <c r="E108" s="8">
        <v>427</v>
      </c>
      <c r="F108" s="18">
        <v>379</v>
      </c>
      <c r="G108" s="1" t="str">
        <f>VLOOKUP(A:A,[1]TDSheet!$A:$G,7,0)</f>
        <v>оконч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431</v>
      </c>
      <c r="K108" s="13">
        <f t="shared" si="19"/>
        <v>-4</v>
      </c>
      <c r="L108" s="13">
        <f>VLOOKUP(A:A,[1]TDSheet!$A:$X,24,0)</f>
        <v>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6"/>
      <c r="W108" s="13">
        <f t="shared" si="20"/>
        <v>85.4</v>
      </c>
      <c r="X108" s="16"/>
      <c r="Y108" s="17">
        <f t="shared" si="21"/>
        <v>4.437939110070257</v>
      </c>
      <c r="Z108" s="13">
        <f t="shared" si="22"/>
        <v>4.437939110070257</v>
      </c>
      <c r="AA108" s="13"/>
      <c r="AB108" s="13"/>
      <c r="AC108" s="13"/>
      <c r="AD108" s="13">
        <v>0</v>
      </c>
      <c r="AE108" s="13">
        <f>VLOOKUP(A:A,[1]TDSheet!$A:$AF,32,0)</f>
        <v>122.6</v>
      </c>
      <c r="AF108" s="13">
        <f>VLOOKUP(A:A,[1]TDSheet!$A:$AG,33,0)</f>
        <v>124.2</v>
      </c>
      <c r="AG108" s="13">
        <f>VLOOKUP(A:A,[1]TDSheet!$A:$W,23,0)</f>
        <v>109.8</v>
      </c>
      <c r="AH108" s="13">
        <f>VLOOKUP(A:A,[3]TDSheet!$A:$D,4,0)</f>
        <v>10</v>
      </c>
      <c r="AI108" s="13">
        <f>VLOOKUP(A:A,[1]TDSheet!$A:$AI,35,0)</f>
        <v>0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  <c r="AO108" s="13"/>
      <c r="AP108" s="13"/>
    </row>
    <row r="109" spans="1:42" s="1" customFormat="1" ht="21.95" customHeight="1" outlineLevel="1" x14ac:dyDescent="0.2">
      <c r="A109" s="7" t="s">
        <v>111</v>
      </c>
      <c r="B109" s="7" t="s">
        <v>12</v>
      </c>
      <c r="C109" s="8">
        <v>-382</v>
      </c>
      <c r="D109" s="8">
        <v>2037</v>
      </c>
      <c r="E109" s="8">
        <v>1505</v>
      </c>
      <c r="F109" s="18">
        <v>126</v>
      </c>
      <c r="G109" s="1" t="str">
        <f>VLOOKUP(A:A,[1]TDSheet!$A:$G,7,0)</f>
        <v>оконч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1559</v>
      </c>
      <c r="K109" s="13">
        <f t="shared" si="19"/>
        <v>-54</v>
      </c>
      <c r="L109" s="13">
        <f>VLOOKUP(A:A,[1]TDSheet!$A:$X,24,0)</f>
        <v>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6"/>
      <c r="W109" s="13">
        <f t="shared" si="20"/>
        <v>301</v>
      </c>
      <c r="X109" s="16"/>
      <c r="Y109" s="17">
        <f t="shared" si="21"/>
        <v>0.41860465116279072</v>
      </c>
      <c r="Z109" s="13">
        <f t="shared" si="22"/>
        <v>0.41860465116279072</v>
      </c>
      <c r="AA109" s="13"/>
      <c r="AB109" s="13"/>
      <c r="AC109" s="13"/>
      <c r="AD109" s="13">
        <v>0</v>
      </c>
      <c r="AE109" s="13">
        <f>VLOOKUP(A:A,[1]TDSheet!$A:$AF,32,0)</f>
        <v>458.6</v>
      </c>
      <c r="AF109" s="13">
        <f>VLOOKUP(A:A,[1]TDSheet!$A:$AG,33,0)</f>
        <v>408.2</v>
      </c>
      <c r="AG109" s="13">
        <f>VLOOKUP(A:A,[1]TDSheet!$A:$W,23,0)</f>
        <v>386</v>
      </c>
      <c r="AH109" s="13">
        <f>VLOOKUP(A:A,[3]TDSheet!$A:$D,4,0)</f>
        <v>68</v>
      </c>
      <c r="AI109" s="13">
        <f>VLOOKUP(A:A,[1]TDSheet!$A:$AI,35,0)</f>
        <v>0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  <c r="AO109" s="13"/>
      <c r="AP109" s="13"/>
    </row>
    <row r="110" spans="1:42" ht="11.45" customHeight="1" x14ac:dyDescent="0.2">
      <c r="AD11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2025-10-01T09:22:24Z</dcterms:modified>
</cp:coreProperties>
</file>