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4E6A2E-198E-42C2-B23B-938C3022B9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AB507" i="1" s="1"/>
  <c r="X491" i="1"/>
  <c r="X490" i="1"/>
  <c r="BO489" i="1"/>
  <c r="BM489" i="1"/>
  <c r="Y489" i="1"/>
  <c r="BP489" i="1" s="1"/>
  <c r="P489" i="1"/>
  <c r="BO488" i="1"/>
  <c r="BM488" i="1"/>
  <c r="Y488" i="1"/>
  <c r="Y491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Y481" i="1" s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Y446" i="1" s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Y371" i="1" s="1"/>
  <c r="P367" i="1"/>
  <c r="X364" i="1"/>
  <c r="X363" i="1"/>
  <c r="BO362" i="1"/>
  <c r="BM362" i="1"/>
  <c r="Y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Y218" i="1" s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Y175" i="1" s="1"/>
  <c r="P173" i="1"/>
  <c r="BP172" i="1"/>
  <c r="BO172" i="1"/>
  <c r="BN172" i="1"/>
  <c r="BM172" i="1"/>
  <c r="Z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O117" i="1"/>
  <c r="BN117" i="1"/>
  <c r="BM117" i="1"/>
  <c r="Z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Y106" i="1" s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1" i="1" s="1"/>
  <c r="BO22" i="1"/>
  <c r="BM22" i="1"/>
  <c r="X498" i="1" s="1"/>
  <c r="Y22" i="1"/>
  <c r="P22" i="1"/>
  <c r="H10" i="1"/>
  <c r="A9" i="1"/>
  <c r="A10" i="1" s="1"/>
  <c r="D7" i="1"/>
  <c r="Q6" i="1"/>
  <c r="P2" i="1"/>
  <c r="BP138" i="1" l="1"/>
  <c r="BN138" i="1"/>
  <c r="Z138" i="1"/>
  <c r="BP166" i="1"/>
  <c r="BN166" i="1"/>
  <c r="Z166" i="1"/>
  <c r="BP197" i="1"/>
  <c r="BN197" i="1"/>
  <c r="Z197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301" i="1"/>
  <c r="BN301" i="1"/>
  <c r="Z301" i="1"/>
  <c r="BP334" i="1"/>
  <c r="BN334" i="1"/>
  <c r="Z334" i="1"/>
  <c r="BP378" i="1"/>
  <c r="BN378" i="1"/>
  <c r="Z378" i="1"/>
  <c r="Y384" i="1"/>
  <c r="Y383" i="1"/>
  <c r="BP382" i="1"/>
  <c r="BN382" i="1"/>
  <c r="Z382" i="1"/>
  <c r="Z383" i="1" s="1"/>
  <c r="BP388" i="1"/>
  <c r="BN388" i="1"/>
  <c r="Z388" i="1"/>
  <c r="X507" i="1"/>
  <c r="Y419" i="1"/>
  <c r="BP418" i="1"/>
  <c r="BN418" i="1"/>
  <c r="Z418" i="1"/>
  <c r="Z419" i="1" s="1"/>
  <c r="Y425" i="1"/>
  <c r="Z423" i="1"/>
  <c r="Z424" i="1" s="1"/>
  <c r="BP445" i="1"/>
  <c r="BN445" i="1"/>
  <c r="Z445" i="1"/>
  <c r="BP449" i="1"/>
  <c r="BN449" i="1"/>
  <c r="Z449" i="1"/>
  <c r="Z31" i="1"/>
  <c r="BN31" i="1"/>
  <c r="Z54" i="1"/>
  <c r="BN54" i="1"/>
  <c r="Z74" i="1"/>
  <c r="BN74" i="1"/>
  <c r="Z89" i="1"/>
  <c r="BN89" i="1"/>
  <c r="Z94" i="1"/>
  <c r="BN94" i="1"/>
  <c r="Z109" i="1"/>
  <c r="BN109" i="1"/>
  <c r="BP150" i="1"/>
  <c r="BN150" i="1"/>
  <c r="Z150" i="1"/>
  <c r="Y180" i="1"/>
  <c r="Y179" i="1"/>
  <c r="BP178" i="1"/>
  <c r="BN178" i="1"/>
  <c r="Z178" i="1"/>
  <c r="Z179" i="1" s="1"/>
  <c r="BP183" i="1"/>
  <c r="BN183" i="1"/>
  <c r="Z183" i="1"/>
  <c r="BP209" i="1"/>
  <c r="BN209" i="1"/>
  <c r="Z209" i="1"/>
  <c r="BP225" i="1"/>
  <c r="BN225" i="1"/>
  <c r="Z225" i="1"/>
  <c r="BP289" i="1"/>
  <c r="BN289" i="1"/>
  <c r="Z289" i="1"/>
  <c r="BP323" i="1"/>
  <c r="BN323" i="1"/>
  <c r="Z323" i="1"/>
  <c r="BP348" i="1"/>
  <c r="BN348" i="1"/>
  <c r="Z348" i="1"/>
  <c r="BP396" i="1"/>
  <c r="BN396" i="1"/>
  <c r="Z396" i="1"/>
  <c r="BP435" i="1"/>
  <c r="BN435" i="1"/>
  <c r="Z435" i="1"/>
  <c r="BP467" i="1"/>
  <c r="BN467" i="1"/>
  <c r="Z467" i="1"/>
  <c r="Y186" i="1"/>
  <c r="Y247" i="1"/>
  <c r="Y134" i="1"/>
  <c r="BP132" i="1"/>
  <c r="BN132" i="1"/>
  <c r="Z132" i="1"/>
  <c r="BP144" i="1"/>
  <c r="BN144" i="1"/>
  <c r="Z144" i="1"/>
  <c r="Y152" i="1"/>
  <c r="BP148" i="1"/>
  <c r="BN148" i="1"/>
  <c r="Z148" i="1"/>
  <c r="BP174" i="1"/>
  <c r="BN174" i="1"/>
  <c r="Z174" i="1"/>
  <c r="BP195" i="1"/>
  <c r="BN195" i="1"/>
  <c r="Z195" i="1"/>
  <c r="BP207" i="1"/>
  <c r="BN207" i="1"/>
  <c r="Z207" i="1"/>
  <c r="BP222" i="1"/>
  <c r="BN222" i="1"/>
  <c r="Z222" i="1"/>
  <c r="BP230" i="1"/>
  <c r="BN230" i="1"/>
  <c r="Z230" i="1"/>
  <c r="BP268" i="1"/>
  <c r="BN268" i="1"/>
  <c r="Z268" i="1"/>
  <c r="BP321" i="1"/>
  <c r="BN321" i="1"/>
  <c r="Z321" i="1"/>
  <c r="BP115" i="1"/>
  <c r="BN115" i="1"/>
  <c r="Z115" i="1"/>
  <c r="BP164" i="1"/>
  <c r="BN164" i="1"/>
  <c r="Z164" i="1"/>
  <c r="BP259" i="1"/>
  <c r="BN259" i="1"/>
  <c r="Z259" i="1"/>
  <c r="Y271" i="1"/>
  <c r="BP299" i="1"/>
  <c r="BN299" i="1"/>
  <c r="Z299" i="1"/>
  <c r="BP315" i="1"/>
  <c r="BN315" i="1"/>
  <c r="Z315" i="1"/>
  <c r="B507" i="1"/>
  <c r="X499" i="1"/>
  <c r="X500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8" i="1"/>
  <c r="BN68" i="1"/>
  <c r="Y79" i="1"/>
  <c r="Z76" i="1"/>
  <c r="BN76" i="1"/>
  <c r="Z87" i="1"/>
  <c r="BN87" i="1"/>
  <c r="Y90" i="1"/>
  <c r="Y97" i="1"/>
  <c r="Z96" i="1"/>
  <c r="BN96" i="1"/>
  <c r="BP103" i="1"/>
  <c r="BN103" i="1"/>
  <c r="Z103" i="1"/>
  <c r="Y123" i="1"/>
  <c r="BP121" i="1"/>
  <c r="BN121" i="1"/>
  <c r="Z121" i="1"/>
  <c r="Y145" i="1"/>
  <c r="BP143" i="1"/>
  <c r="BN143" i="1"/>
  <c r="Z143" i="1"/>
  <c r="Y157" i="1"/>
  <c r="BP156" i="1"/>
  <c r="BN156" i="1"/>
  <c r="Z156" i="1"/>
  <c r="Z157" i="1" s="1"/>
  <c r="Y170" i="1"/>
  <c r="BP160" i="1"/>
  <c r="BN160" i="1"/>
  <c r="Z160" i="1"/>
  <c r="BP168" i="1"/>
  <c r="BN168" i="1"/>
  <c r="Z168" i="1"/>
  <c r="BP189" i="1"/>
  <c r="BN189" i="1"/>
  <c r="Z189" i="1"/>
  <c r="BP199" i="1"/>
  <c r="BN199" i="1"/>
  <c r="Z199" i="1"/>
  <c r="BP211" i="1"/>
  <c r="BN211" i="1"/>
  <c r="Z211" i="1"/>
  <c r="BP227" i="1"/>
  <c r="BN227" i="1"/>
  <c r="Z227" i="1"/>
  <c r="L507" i="1"/>
  <c r="BP251" i="1"/>
  <c r="BN251" i="1"/>
  <c r="Z251" i="1"/>
  <c r="BP336" i="1"/>
  <c r="BN336" i="1"/>
  <c r="Z336" i="1"/>
  <c r="BP342" i="1"/>
  <c r="BN342" i="1"/>
  <c r="Z342" i="1"/>
  <c r="Y354" i="1"/>
  <c r="BP352" i="1"/>
  <c r="BN352" i="1"/>
  <c r="Z352" i="1"/>
  <c r="BP390" i="1"/>
  <c r="BN390" i="1"/>
  <c r="Z390" i="1"/>
  <c r="BP400" i="1"/>
  <c r="BN400" i="1"/>
  <c r="Z400" i="1"/>
  <c r="BP437" i="1"/>
  <c r="BN437" i="1"/>
  <c r="Z437" i="1"/>
  <c r="BP451" i="1"/>
  <c r="BN451" i="1"/>
  <c r="Z451" i="1"/>
  <c r="BP469" i="1"/>
  <c r="BN469" i="1"/>
  <c r="Z469" i="1"/>
  <c r="Y112" i="1"/>
  <c r="Y124" i="1"/>
  <c r="G507" i="1"/>
  <c r="Y135" i="1"/>
  <c r="Y151" i="1"/>
  <c r="Y169" i="1"/>
  <c r="Y176" i="1"/>
  <c r="Y201" i="1"/>
  <c r="Y214" i="1"/>
  <c r="Y231" i="1"/>
  <c r="BP260" i="1"/>
  <c r="BN260" i="1"/>
  <c r="Z260" i="1"/>
  <c r="BP291" i="1"/>
  <c r="BN291" i="1"/>
  <c r="Z291" i="1"/>
  <c r="BP307" i="1"/>
  <c r="BN307" i="1"/>
  <c r="Z307" i="1"/>
  <c r="Y325" i="1"/>
  <c r="BP320" i="1"/>
  <c r="BN320" i="1"/>
  <c r="Z320" i="1"/>
  <c r="Z324" i="1" s="1"/>
  <c r="Y324" i="1"/>
  <c r="BP329" i="1"/>
  <c r="BN329" i="1"/>
  <c r="Z329" i="1"/>
  <c r="Y337" i="1"/>
  <c r="BP346" i="1"/>
  <c r="BN346" i="1"/>
  <c r="Z346" i="1"/>
  <c r="BP368" i="1"/>
  <c r="BN368" i="1"/>
  <c r="Z368" i="1"/>
  <c r="BP394" i="1"/>
  <c r="BN394" i="1"/>
  <c r="Z394" i="1"/>
  <c r="BP413" i="1"/>
  <c r="BN413" i="1"/>
  <c r="Z413" i="1"/>
  <c r="BP433" i="1"/>
  <c r="BN433" i="1"/>
  <c r="Z433" i="1"/>
  <c r="Y447" i="1"/>
  <c r="BP443" i="1"/>
  <c r="BN443" i="1"/>
  <c r="Z443" i="1"/>
  <c r="BP459" i="1"/>
  <c r="BN459" i="1"/>
  <c r="Z459" i="1"/>
  <c r="BP480" i="1"/>
  <c r="BN480" i="1"/>
  <c r="Z480" i="1"/>
  <c r="Y486" i="1"/>
  <c r="Y485" i="1"/>
  <c r="BP484" i="1"/>
  <c r="BN484" i="1"/>
  <c r="Z484" i="1"/>
  <c r="Z485" i="1" s="1"/>
  <c r="Y349" i="1"/>
  <c r="Y476" i="1"/>
  <c r="F9" i="1"/>
  <c r="J9" i="1"/>
  <c r="F10" i="1"/>
  <c r="Z22" i="1"/>
  <c r="Z23" i="1" s="1"/>
  <c r="BN22" i="1"/>
  <c r="BP22" i="1"/>
  <c r="Y23" i="1"/>
  <c r="X497" i="1"/>
  <c r="Z26" i="1"/>
  <c r="BN26" i="1"/>
  <c r="BP26" i="1"/>
  <c r="Z28" i="1"/>
  <c r="BN28" i="1"/>
  <c r="Z30" i="1"/>
  <c r="BN30" i="1"/>
  <c r="Y33" i="1"/>
  <c r="C507" i="1"/>
  <c r="Z42" i="1"/>
  <c r="Z44" i="1" s="1"/>
  <c r="BN42" i="1"/>
  <c r="BP42" i="1"/>
  <c r="Y45" i="1"/>
  <c r="D507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Z77" i="1"/>
  <c r="BN77" i="1"/>
  <c r="Y78" i="1"/>
  <c r="Z81" i="1"/>
  <c r="Z83" i="1" s="1"/>
  <c r="BN81" i="1"/>
  <c r="BP81" i="1"/>
  <c r="Y84" i="1"/>
  <c r="E507" i="1"/>
  <c r="Z88" i="1"/>
  <c r="Z90" i="1" s="1"/>
  <c r="BN88" i="1"/>
  <c r="BP88" i="1"/>
  <c r="Y91" i="1"/>
  <c r="Z93" i="1"/>
  <c r="BN93" i="1"/>
  <c r="BP93" i="1"/>
  <c r="Z95" i="1"/>
  <c r="BN95" i="1"/>
  <c r="Y98" i="1"/>
  <c r="F507" i="1"/>
  <c r="Z102" i="1"/>
  <c r="BN102" i="1"/>
  <c r="BP102" i="1"/>
  <c r="Z104" i="1"/>
  <c r="BN104" i="1"/>
  <c r="Y105" i="1"/>
  <c r="Z108" i="1"/>
  <c r="BN108" i="1"/>
  <c r="BP108" i="1"/>
  <c r="Z110" i="1"/>
  <c r="BN110" i="1"/>
  <c r="Y111" i="1"/>
  <c r="Z114" i="1"/>
  <c r="BN114" i="1"/>
  <c r="BP114" i="1"/>
  <c r="Z116" i="1"/>
  <c r="BN116" i="1"/>
  <c r="Y119" i="1"/>
  <c r="Z122" i="1"/>
  <c r="Z123" i="1" s="1"/>
  <c r="BN122" i="1"/>
  <c r="BP122" i="1"/>
  <c r="Z127" i="1"/>
  <c r="Z129" i="1" s="1"/>
  <c r="BN127" i="1"/>
  <c r="BP127" i="1"/>
  <c r="Y130" i="1"/>
  <c r="Z133" i="1"/>
  <c r="Z134" i="1" s="1"/>
  <c r="BN133" i="1"/>
  <c r="BP133" i="1"/>
  <c r="Z137" i="1"/>
  <c r="Z139" i="1" s="1"/>
  <c r="BN137" i="1"/>
  <c r="BP137" i="1"/>
  <c r="Y140" i="1"/>
  <c r="H507" i="1"/>
  <c r="Y146" i="1"/>
  <c r="Z149" i="1"/>
  <c r="Z151" i="1" s="1"/>
  <c r="BN149" i="1"/>
  <c r="BP149" i="1"/>
  <c r="I507" i="1"/>
  <c r="Y158" i="1"/>
  <c r="Z161" i="1"/>
  <c r="BN161" i="1"/>
  <c r="BP161" i="1"/>
  <c r="Z163" i="1"/>
  <c r="BN163" i="1"/>
  <c r="Z165" i="1"/>
  <c r="BN165" i="1"/>
  <c r="Z167" i="1"/>
  <c r="BN167" i="1"/>
  <c r="Z173" i="1"/>
  <c r="Z175" i="1" s="1"/>
  <c r="BN173" i="1"/>
  <c r="BP173" i="1"/>
  <c r="J507" i="1"/>
  <c r="Z184" i="1"/>
  <c r="Z185" i="1" s="1"/>
  <c r="BN184" i="1"/>
  <c r="BP184" i="1"/>
  <c r="Y185" i="1"/>
  <c r="Z188" i="1"/>
  <c r="Z190" i="1" s="1"/>
  <c r="BN188" i="1"/>
  <c r="BP188" i="1"/>
  <c r="Y191" i="1"/>
  <c r="Z194" i="1"/>
  <c r="BN194" i="1"/>
  <c r="BP194" i="1"/>
  <c r="Z196" i="1"/>
  <c r="BN196" i="1"/>
  <c r="Z198" i="1"/>
  <c r="BN198" i="1"/>
  <c r="Z200" i="1"/>
  <c r="BN200" i="1"/>
  <c r="Z204" i="1"/>
  <c r="BN204" i="1"/>
  <c r="BP204" i="1"/>
  <c r="Z206" i="1"/>
  <c r="BN206" i="1"/>
  <c r="Z208" i="1"/>
  <c r="BN208" i="1"/>
  <c r="Z210" i="1"/>
  <c r="BN210" i="1"/>
  <c r="Z212" i="1"/>
  <c r="BN212" i="1"/>
  <c r="Y213" i="1"/>
  <c r="Z216" i="1"/>
  <c r="Z218" i="1" s="1"/>
  <c r="BN216" i="1"/>
  <c r="BP216" i="1"/>
  <c r="Y219" i="1"/>
  <c r="K507" i="1"/>
  <c r="Z223" i="1"/>
  <c r="BN223" i="1"/>
  <c r="BP223" i="1"/>
  <c r="Z226" i="1"/>
  <c r="BN226" i="1"/>
  <c r="Z228" i="1"/>
  <c r="BN228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BP261" i="1"/>
  <c r="BN261" i="1"/>
  <c r="Z261" i="1"/>
  <c r="BP269" i="1"/>
  <c r="BN269" i="1"/>
  <c r="Z269" i="1"/>
  <c r="P507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7" i="1"/>
  <c r="Y284" i="1"/>
  <c r="BP283" i="1"/>
  <c r="BN283" i="1"/>
  <c r="Z283" i="1"/>
  <c r="Z284" i="1" s="1"/>
  <c r="Y285" i="1"/>
  <c r="R507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BP322" i="1"/>
  <c r="BN322" i="1"/>
  <c r="Z322" i="1"/>
  <c r="Y331" i="1"/>
  <c r="BP335" i="1"/>
  <c r="BN335" i="1"/>
  <c r="Z335" i="1"/>
  <c r="Z337" i="1" s="1"/>
  <c r="BP345" i="1"/>
  <c r="BN345" i="1"/>
  <c r="Z345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Y402" i="1"/>
  <c r="BP412" i="1"/>
  <c r="BN412" i="1"/>
  <c r="Z412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8" i="1"/>
  <c r="BN468" i="1"/>
  <c r="Z468" i="1"/>
  <c r="H9" i="1"/>
  <c r="Y24" i="1"/>
  <c r="Y129" i="1"/>
  <c r="Y256" i="1"/>
  <c r="BP262" i="1"/>
  <c r="BN262" i="1"/>
  <c r="Z262" i="1"/>
  <c r="Y264" i="1"/>
  <c r="O507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BP328" i="1"/>
  <c r="BN328" i="1"/>
  <c r="Z328" i="1"/>
  <c r="Z330" i="1" s="1"/>
  <c r="BP343" i="1"/>
  <c r="BN343" i="1"/>
  <c r="Z343" i="1"/>
  <c r="BP347" i="1"/>
  <c r="BN347" i="1"/>
  <c r="Z347" i="1"/>
  <c r="Y363" i="1"/>
  <c r="BP362" i="1"/>
  <c r="BN362" i="1"/>
  <c r="Z362" i="1"/>
  <c r="Z363" i="1" s="1"/>
  <c r="Y364" i="1"/>
  <c r="U507" i="1"/>
  <c r="Y370" i="1"/>
  <c r="BP367" i="1"/>
  <c r="BN367" i="1"/>
  <c r="Z367" i="1"/>
  <c r="Z370" i="1" s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W507" i="1"/>
  <c r="Y407" i="1"/>
  <c r="BP406" i="1"/>
  <c r="BN406" i="1"/>
  <c r="Z406" i="1"/>
  <c r="Z407" i="1" s="1"/>
  <c r="Y408" i="1"/>
  <c r="Y415" i="1"/>
  <c r="BP410" i="1"/>
  <c r="BN410" i="1"/>
  <c r="Z410" i="1"/>
  <c r="Z414" i="1" s="1"/>
  <c r="Y414" i="1"/>
  <c r="Z507" i="1"/>
  <c r="Y441" i="1"/>
  <c r="BP429" i="1"/>
  <c r="BN429" i="1"/>
  <c r="Z429" i="1"/>
  <c r="Y440" i="1"/>
  <c r="BP434" i="1"/>
  <c r="BN434" i="1"/>
  <c r="Z434" i="1"/>
  <c r="BP438" i="1"/>
  <c r="BN438" i="1"/>
  <c r="Z438" i="1"/>
  <c r="M507" i="1"/>
  <c r="Y263" i="1"/>
  <c r="S507" i="1"/>
  <c r="Y338" i="1"/>
  <c r="T507" i="1"/>
  <c r="Y350" i="1"/>
  <c r="V507" i="1"/>
  <c r="Y398" i="1"/>
  <c r="Y420" i="1"/>
  <c r="Y507" i="1"/>
  <c r="Y424" i="1"/>
  <c r="BP423" i="1"/>
  <c r="BN423" i="1"/>
  <c r="BP432" i="1"/>
  <c r="BN432" i="1"/>
  <c r="Z432" i="1"/>
  <c r="BP436" i="1"/>
  <c r="BN436" i="1"/>
  <c r="Z436" i="1"/>
  <c r="BP444" i="1"/>
  <c r="BN444" i="1"/>
  <c r="Z444" i="1"/>
  <c r="Z446" i="1" s="1"/>
  <c r="Y455" i="1"/>
  <c r="BP452" i="1"/>
  <c r="BN452" i="1"/>
  <c r="Z452" i="1"/>
  <c r="BP460" i="1"/>
  <c r="BN460" i="1"/>
  <c r="Z460" i="1"/>
  <c r="AA507" i="1"/>
  <c r="Y471" i="1"/>
  <c r="BP466" i="1"/>
  <c r="BN466" i="1"/>
  <c r="Z466" i="1"/>
  <c r="Z470" i="1" s="1"/>
  <c r="Y470" i="1"/>
  <c r="BP475" i="1"/>
  <c r="BN475" i="1"/>
  <c r="Z475" i="1"/>
  <c r="Z476" i="1" s="1"/>
  <c r="Y477" i="1"/>
  <c r="Y482" i="1"/>
  <c r="BP479" i="1"/>
  <c r="BN479" i="1"/>
  <c r="Z479" i="1"/>
  <c r="Z489" i="1"/>
  <c r="BN489" i="1"/>
  <c r="Y490" i="1"/>
  <c r="Y496" i="1"/>
  <c r="Z488" i="1"/>
  <c r="Z490" i="1" s="1"/>
  <c r="BN488" i="1"/>
  <c r="BP488" i="1"/>
  <c r="Z494" i="1"/>
  <c r="Z495" i="1" s="1"/>
  <c r="BN494" i="1"/>
  <c r="BP494" i="1"/>
  <c r="Y495" i="1"/>
  <c r="Z481" i="1" l="1"/>
  <c r="Z349" i="1"/>
  <c r="Z317" i="1"/>
  <c r="Z311" i="1"/>
  <c r="Z270" i="1"/>
  <c r="Z213" i="1"/>
  <c r="Z169" i="1"/>
  <c r="Z97" i="1"/>
  <c r="Z145" i="1"/>
  <c r="Z397" i="1"/>
  <c r="Z455" i="1"/>
  <c r="Z231" i="1"/>
  <c r="Z201" i="1"/>
  <c r="Z105" i="1"/>
  <c r="Z58" i="1"/>
  <c r="Z440" i="1"/>
  <c r="Y497" i="1"/>
  <c r="Z263" i="1"/>
  <c r="Z255" i="1"/>
  <c r="Z246" i="1"/>
  <c r="Z118" i="1"/>
  <c r="Z111" i="1"/>
  <c r="Z78" i="1"/>
  <c r="Z70" i="1"/>
  <c r="Z64" i="1"/>
  <c r="Z32" i="1"/>
  <c r="Y501" i="1"/>
  <c r="Y498" i="1"/>
  <c r="Z461" i="1"/>
  <c r="Z303" i="1"/>
  <c r="Z502" i="1" s="1"/>
  <c r="Z293" i="1"/>
  <c r="Y499" i="1"/>
  <c r="Y500" i="1" l="1"/>
</calcChain>
</file>

<file path=xl/sharedStrings.xml><?xml version="1.0" encoding="utf-8"?>
<sst xmlns="http://schemas.openxmlformats.org/spreadsheetml/2006/main" count="2183" uniqueCount="799">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</sst>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93" sqref="AA9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798</v>
      </c>
      <c r="I5" s="797"/>
      <c r="J5" s="797"/>
      <c r="K5" s="797"/>
      <c r="L5" s="797"/>
      <c r="M5" s="623"/>
      <c r="N5" s="58"/>
      <c r="P5" s="24" t="s">
        <v>10</v>
      </c>
      <c r="Q5" s="842">
        <v>45934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775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Суббота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5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0.41666666666666669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0</v>
      </c>
      <c r="Y41" s="54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0</v>
      </c>
      <c r="Y44" s="543">
        <f>IFERROR(Y41/H41,"0")+IFERROR(Y42/H42,"0")+IFERROR(Y43/H43,"0")</f>
        <v>0</v>
      </c>
      <c r="Z44" s="543">
        <f>IFERROR(IF(Z41="",0,Z41),"0")+IFERROR(IF(Z42="",0,Z42),"0")+IFERROR(IF(Z43="",0,Z43),"0")</f>
        <v>0</v>
      </c>
      <c r="AA44" s="544"/>
      <c r="AB44" s="544"/>
      <c r="AC44" s="544"/>
    </row>
    <row r="45" spans="1:68" hidden="1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0</v>
      </c>
      <c r="Y45" s="543">
        <f>IFERROR(SUM(Y41:Y43),"0")</f>
        <v>0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hidden="1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hidden="1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hidden="1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hidden="1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0</v>
      </c>
      <c r="Y87" s="54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0</v>
      </c>
      <c r="Y90" s="543">
        <f>IFERROR(Y87/H87,"0")+IFERROR(Y88/H88,"0")+IFERROR(Y89/H89,"0")</f>
        <v>0</v>
      </c>
      <c r="Z90" s="543">
        <f>IFERROR(IF(Z87="",0,Z87),"0")+IFERROR(IF(Z88="",0,Z88),"0")+IFERROR(IF(Z89="",0,Z89),"0")</f>
        <v>0</v>
      </c>
      <c r="AA90" s="544"/>
      <c r="AB90" s="544"/>
      <c r="AC90" s="544"/>
    </row>
    <row r="91" spans="1:68" hidden="1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0</v>
      </c>
      <c r="Y91" s="543">
        <f>IFERROR(SUM(Y87:Y89),"0")</f>
        <v>0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108</v>
      </c>
      <c r="Y93" s="542">
        <f>IFERROR(IF(X93="",0,CEILING((X93/$H93),1)*$H93),"")</f>
        <v>113.39999999999999</v>
      </c>
      <c r="Z93" s="36">
        <f>IFERROR(IF(Y93=0,"",ROUNDUP(Y93/H93,0)*0.01898),"")</f>
        <v>0.26572000000000001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114.92</v>
      </c>
      <c r="BN93" s="64">
        <f>IFERROR(Y93*I93/H93,"0")</f>
        <v>120.66599999999998</v>
      </c>
      <c r="BO93" s="64">
        <f>IFERROR(1/J93*(X93/H93),"0")</f>
        <v>0.20833333333333334</v>
      </c>
      <c r="BP93" s="64">
        <f>IFERROR(1/J93*(Y93/H93),"0")</f>
        <v>0.21875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13.333333333333334</v>
      </c>
      <c r="Y97" s="543">
        <f>IFERROR(Y93/H93,"0")+IFERROR(Y94/H94,"0")+IFERROR(Y95/H95,"0")+IFERROR(Y96/H96,"0")</f>
        <v>14</v>
      </c>
      <c r="Z97" s="543">
        <f>IFERROR(IF(Z93="",0,Z93),"0")+IFERROR(IF(Z94="",0,Z94),"0")+IFERROR(IF(Z95="",0,Z95),"0")+IFERROR(IF(Z96="",0,Z96),"0")</f>
        <v>0.26572000000000001</v>
      </c>
      <c r="AA97" s="544"/>
      <c r="AB97" s="544"/>
      <c r="AC97" s="54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108</v>
      </c>
      <c r="Y98" s="543">
        <f>IFERROR(SUM(Y93:Y96),"0")</f>
        <v>113.39999999999999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hidden="1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0</v>
      </c>
      <c r="Y105" s="543">
        <f>IFERROR(Y101/H101,"0")+IFERROR(Y102/H102,"0")+IFERROR(Y103/H103,"0")+IFERROR(Y104/H104,"0")</f>
        <v>0</v>
      </c>
      <c r="Z105" s="543">
        <f>IFERROR(IF(Z101="",0,Z101),"0")+IFERROR(IF(Z102="",0,Z102),"0")+IFERROR(IF(Z103="",0,Z103),"0")+IFERROR(IF(Z104="",0,Z104),"0")</f>
        <v>0</v>
      </c>
      <c r="AA105" s="544"/>
      <c r="AB105" s="544"/>
      <c r="AC105" s="544"/>
    </row>
    <row r="106" spans="1:68" hidden="1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0</v>
      </c>
      <c r="Y106" s="543">
        <f>IFERROR(SUM(Y101:Y104),"0")</f>
        <v>0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134</v>
      </c>
      <c r="Y114" s="542">
        <f>IFERROR(IF(X114="",0,CEILING((X114/$H114),1)*$H114),"")</f>
        <v>137.69999999999999</v>
      </c>
      <c r="Z114" s="36">
        <f>IFERROR(IF(Y114=0,"",ROUNDUP(Y114/H114,0)*0.01898),"")</f>
        <v>0.32266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142.48666666666665</v>
      </c>
      <c r="BN114" s="64">
        <f>IFERROR(Y114*I114/H114,"0")</f>
        <v>146.42099999999996</v>
      </c>
      <c r="BO114" s="64">
        <f>IFERROR(1/J114*(X114/H114),"0")</f>
        <v>0.25848765432098769</v>
      </c>
      <c r="BP114" s="64">
        <f>IFERROR(1/J114*(Y114/H114),"0")</f>
        <v>0.265625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16.543209876543212</v>
      </c>
      <c r="Y118" s="543">
        <f>IFERROR(Y114/H114,"0")+IFERROR(Y115/H115,"0")+IFERROR(Y116/H116,"0")+IFERROR(Y117/H117,"0")</f>
        <v>17</v>
      </c>
      <c r="Z118" s="543">
        <f>IFERROR(IF(Z114="",0,Z114),"0")+IFERROR(IF(Z115="",0,Z115),"0")+IFERROR(IF(Z116="",0,Z116),"0")+IFERROR(IF(Z117="",0,Z117),"0")</f>
        <v>0.32266</v>
      </c>
      <c r="AA118" s="544"/>
      <c r="AB118" s="544"/>
      <c r="AC118" s="54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134</v>
      </c>
      <c r="Y119" s="543">
        <f>IFERROR(SUM(Y114:Y117),"0")</f>
        <v>137.69999999999999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hidden="1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0</v>
      </c>
      <c r="Y160" s="54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0</v>
      </c>
      <c r="Y169" s="543">
        <f>IFERROR(Y160/H160,"0")+IFERROR(Y161/H161,"0")+IFERROR(Y162/H162,"0")+IFERROR(Y163/H163,"0")+IFERROR(Y164/H164,"0")+IFERROR(Y165/H165,"0")+IFERROR(Y166/H166,"0")+IFERROR(Y167/H167,"0")+IFERROR(Y168/H168,"0")</f>
        <v>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4"/>
      <c r="AB169" s="544"/>
      <c r="AC169" s="544"/>
    </row>
    <row r="170" spans="1:68" hidden="1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0</v>
      </c>
      <c r="Y170" s="543">
        <f>IFERROR(SUM(Y160:Y168),"0")</f>
        <v>0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0</v>
      </c>
      <c r="Y201" s="543">
        <f>IFERROR(Y193/H193,"0")+IFERROR(Y194/H194,"0")+IFERROR(Y195/H195,"0")+IFERROR(Y196/H196,"0")+IFERROR(Y197/H197,"0")+IFERROR(Y198/H198,"0")+IFERROR(Y199/H199,"0")+IFERROR(Y200/H200,"0")</f>
        <v>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4"/>
      <c r="AB201" s="544"/>
      <c r="AC201" s="544"/>
    </row>
    <row r="202" spans="1:68" hidden="1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0</v>
      </c>
      <c r="Y202" s="543">
        <f>IFERROR(SUM(Y193:Y200),"0")</f>
        <v>0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0</v>
      </c>
      <c r="Y207" s="54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78</v>
      </c>
      <c r="Y209" s="542">
        <f t="shared" si="21"/>
        <v>79.2</v>
      </c>
      <c r="Z209" s="36">
        <f t="shared" si="26"/>
        <v>0.21482999999999999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86.190000000000012</v>
      </c>
      <c r="BN209" s="64">
        <f t="shared" si="23"/>
        <v>87.51600000000002</v>
      </c>
      <c r="BO209" s="64">
        <f t="shared" si="24"/>
        <v>0.17857142857142858</v>
      </c>
      <c r="BP209" s="64">
        <f t="shared" si="25"/>
        <v>0.18131868131868134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81</v>
      </c>
      <c r="Y210" s="542">
        <f t="shared" si="21"/>
        <v>81.599999999999994</v>
      </c>
      <c r="Z210" s="36">
        <f t="shared" si="26"/>
        <v>0.22134000000000001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89.50500000000001</v>
      </c>
      <c r="BN210" s="64">
        <f t="shared" si="23"/>
        <v>90.168000000000006</v>
      </c>
      <c r="BO210" s="64">
        <f t="shared" si="24"/>
        <v>0.18543956043956045</v>
      </c>
      <c r="BP210" s="64">
        <f t="shared" si="25"/>
        <v>0.18681318681318682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66.25</v>
      </c>
      <c r="Y213" s="543">
        <f>IFERROR(Y204/H204,"0")+IFERROR(Y205/H205,"0")+IFERROR(Y206/H206,"0")+IFERROR(Y207/H207,"0")+IFERROR(Y208/H208,"0")+IFERROR(Y209/H209,"0")+IFERROR(Y210/H210,"0")+IFERROR(Y211/H211,"0")+IFERROR(Y212/H212,"0")</f>
        <v>67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0.43617</v>
      </c>
      <c r="AA213" s="544"/>
      <c r="AB213" s="544"/>
      <c r="AC213" s="544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159</v>
      </c>
      <c r="Y214" s="543">
        <f>IFERROR(SUM(Y204:Y212),"0")</f>
        <v>160.80000000000001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hidden="1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38</v>
      </c>
      <c r="Y268" s="542">
        <f>IFERROR(IF(X268="",0,CEILING((X268/$H268),1)*$H268),"")</f>
        <v>38.4</v>
      </c>
      <c r="Z268" s="36">
        <f>IFERROR(IF(Y268=0,"",ROUNDUP(Y268/H268,0)*0.00651),"")</f>
        <v>0.10416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41.990000000000009</v>
      </c>
      <c r="BN268" s="64">
        <f>IFERROR(Y268*I268/H268,"0")</f>
        <v>42.432000000000002</v>
      </c>
      <c r="BO268" s="64">
        <f>IFERROR(1/J268*(X268/H268),"0")</f>
        <v>8.6996336996337006E-2</v>
      </c>
      <c r="BP268" s="64">
        <f>IFERROR(1/J268*(Y268/H268),"0")</f>
        <v>8.7912087912087919E-2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48</v>
      </c>
      <c r="Y269" s="542">
        <f>IFERROR(IF(X269="",0,CEILING((X269/$H269),1)*$H269),"")</f>
        <v>48</v>
      </c>
      <c r="Z269" s="36">
        <f>IFERROR(IF(Y269=0,"",ROUNDUP(Y269/H269,0)*0.00651),"")</f>
        <v>0.13020000000000001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51.6</v>
      </c>
      <c r="BN269" s="64">
        <f>IFERROR(Y269*I269/H269,"0")</f>
        <v>51.6</v>
      </c>
      <c r="BO269" s="64">
        <f>IFERROR(1/J269*(X269/H269),"0")</f>
        <v>0.1098901098901099</v>
      </c>
      <c r="BP269" s="64">
        <f>IFERROR(1/J269*(Y269/H269),"0")</f>
        <v>0.1098901098901099</v>
      </c>
    </row>
    <row r="270" spans="1:68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35.833333333333336</v>
      </c>
      <c r="Y270" s="543">
        <f>IFERROR(Y267/H267,"0")+IFERROR(Y268/H268,"0")+IFERROR(Y269/H269,"0")</f>
        <v>36</v>
      </c>
      <c r="Z270" s="543">
        <f>IFERROR(IF(Z267="",0,Z267),"0")+IFERROR(IF(Z268="",0,Z268),"0")+IFERROR(IF(Z269="",0,Z269),"0")</f>
        <v>0.23436000000000001</v>
      </c>
      <c r="AA270" s="544"/>
      <c r="AB270" s="544"/>
      <c r="AC270" s="544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86</v>
      </c>
      <c r="Y271" s="543">
        <f>IFERROR(SUM(Y267:Y269),"0")</f>
        <v>86.4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hidden="1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hidden="1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60</v>
      </c>
      <c r="Y315" s="542">
        <f>IFERROR(IF(X315="",0,CEILING((X315/$H315),1)*$H315),"")</f>
        <v>62.4</v>
      </c>
      <c r="Z315" s="36">
        <f>IFERROR(IF(Y315=0,"",ROUNDUP(Y315/H315,0)*0.01898),"")</f>
        <v>0.15184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63.992307692307698</v>
      </c>
      <c r="BN315" s="64">
        <f>IFERROR(Y315*I315/H315,"0")</f>
        <v>66.552000000000007</v>
      </c>
      <c r="BO315" s="64">
        <f>IFERROR(1/J315*(X315/H315),"0")</f>
        <v>0.1201923076923077</v>
      </c>
      <c r="BP315" s="64">
        <f>IFERROR(1/J315*(Y315/H315),"0")</f>
        <v>0.125</v>
      </c>
    </row>
    <row r="316" spans="1:68" ht="16.5" hidden="1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7.6923076923076925</v>
      </c>
      <c r="Y317" s="543">
        <f>IFERROR(Y314/H314,"0")+IFERROR(Y315/H315,"0")+IFERROR(Y316/H316,"0")</f>
        <v>8</v>
      </c>
      <c r="Z317" s="543">
        <f>IFERROR(IF(Z314="",0,Z314),"0")+IFERROR(IF(Z315="",0,Z315),"0")+IFERROR(IF(Z316="",0,Z316),"0")</f>
        <v>0.15184</v>
      </c>
      <c r="AA317" s="544"/>
      <c r="AB317" s="544"/>
      <c r="AC317" s="544"/>
    </row>
    <row r="318" spans="1:68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60</v>
      </c>
      <c r="Y318" s="543">
        <f>IFERROR(SUM(Y314:Y316),"0")</f>
        <v>62.4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hidden="1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hidden="1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hidden="1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hidden="1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188</v>
      </c>
      <c r="Y342" s="542">
        <f t="shared" ref="Y342:Y348" si="38">IFERROR(IF(X342="",0,CEILING((X342/$H342),1)*$H342),"")</f>
        <v>195</v>
      </c>
      <c r="Z342" s="36">
        <f>IFERROR(IF(Y342=0,"",ROUNDUP(Y342/H342,0)*0.02175),"")</f>
        <v>0.28275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194.01600000000002</v>
      </c>
      <c r="BN342" s="64">
        <f t="shared" ref="BN342:BN348" si="40">IFERROR(Y342*I342/H342,"0")</f>
        <v>201.23999999999998</v>
      </c>
      <c r="BO342" s="64">
        <f t="shared" ref="BO342:BO348" si="41">IFERROR(1/J342*(X342/H342),"0")</f>
        <v>0.26111111111111107</v>
      </c>
      <c r="BP342" s="64">
        <f t="shared" ref="BP342:BP348" si="42">IFERROR(1/J342*(Y342/H342),"0")</f>
        <v>0.27083333333333331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0</v>
      </c>
      <c r="Y343" s="542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116</v>
      </c>
      <c r="Y344" s="542">
        <f t="shared" si="38"/>
        <v>120</v>
      </c>
      <c r="Z344" s="36">
        <f>IFERROR(IF(Y344=0,"",ROUNDUP(Y344/H344,0)*0.02175),"")</f>
        <v>0.17399999999999999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119.712</v>
      </c>
      <c r="BN344" s="64">
        <f t="shared" si="40"/>
        <v>123.84</v>
      </c>
      <c r="BO344" s="64">
        <f t="shared" si="41"/>
        <v>0.16111111111111109</v>
      </c>
      <c r="BP344" s="64">
        <f t="shared" si="42"/>
        <v>0.16666666666666666</v>
      </c>
    </row>
    <row r="345" spans="1:68" ht="37.5" hidden="1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0</v>
      </c>
      <c r="Y345" s="542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20.266666666666666</v>
      </c>
      <c r="Y349" s="543">
        <f>IFERROR(Y342/H342,"0")+IFERROR(Y343/H343,"0")+IFERROR(Y344/H344,"0")+IFERROR(Y345/H345,"0")+IFERROR(Y346/H346,"0")+IFERROR(Y347/H347,"0")+IFERROR(Y348/H348,"0")</f>
        <v>21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0.45674999999999999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304</v>
      </c>
      <c r="Y350" s="543">
        <f>IFERROR(SUM(Y342:Y348),"0")</f>
        <v>315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110</v>
      </c>
      <c r="Y352" s="542">
        <f>IFERROR(IF(X352="",0,CEILING((X352/$H352),1)*$H352),"")</f>
        <v>120</v>
      </c>
      <c r="Z352" s="36">
        <f>IFERROR(IF(Y352=0,"",ROUNDUP(Y352/H352,0)*0.02175),"")</f>
        <v>0.17399999999999999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113.52</v>
      </c>
      <c r="BN352" s="64">
        <f>IFERROR(Y352*I352/H352,"0")</f>
        <v>123.84</v>
      </c>
      <c r="BO352" s="64">
        <f>IFERROR(1/J352*(X352/H352),"0")</f>
        <v>0.15277777777777776</v>
      </c>
      <c r="BP352" s="64">
        <f>IFERROR(1/J352*(Y352/H352),"0")</f>
        <v>0.16666666666666666</v>
      </c>
    </row>
    <row r="353" spans="1:68" ht="16.5" hidden="1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7.333333333333333</v>
      </c>
      <c r="Y354" s="543">
        <f>IFERROR(Y352/H352,"0")+IFERROR(Y353/H353,"0")</f>
        <v>8</v>
      </c>
      <c r="Z354" s="543">
        <f>IFERROR(IF(Z352="",0,Z352),"0")+IFERROR(IF(Z353="",0,Z353),"0")</f>
        <v>0.17399999999999999</v>
      </c>
      <c r="AA354" s="544"/>
      <c r="AB354" s="544"/>
      <c r="AC354" s="544"/>
    </row>
    <row r="355" spans="1:68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110</v>
      </c>
      <c r="Y355" s="543">
        <f>IFERROR(SUM(Y352:Y353),"0")</f>
        <v>120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hidden="1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hidden="1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hidden="1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hidden="1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hidden="1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hidden="1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0</v>
      </c>
      <c r="Y377" s="542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0</v>
      </c>
      <c r="Y379" s="543">
        <f>IFERROR(Y377/H377,"0")+IFERROR(Y378/H378,"0")</f>
        <v>0</v>
      </c>
      <c r="Z379" s="543">
        <f>IFERROR(IF(Z377="",0,Z377),"0")+IFERROR(IF(Z378="",0,Z378),"0")</f>
        <v>0</v>
      </c>
      <c r="AA379" s="544"/>
      <c r="AB379" s="544"/>
      <c r="AC379" s="544"/>
    </row>
    <row r="380" spans="1:68" hidden="1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0</v>
      </c>
      <c r="Y380" s="543">
        <f>IFERROR(SUM(Y377:Y378),"0")</f>
        <v>0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hidden="1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hidden="1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idden="1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hidden="1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hidden="1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hidden="1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hidden="1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hidden="1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hidden="1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4301012145</v>
      </c>
      <c r="D431" s="551">
        <v>4607091383522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99" t="s">
        <v>657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4301011376</v>
      </c>
      <c r="D432" s="551">
        <v>4680115885226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323</v>
      </c>
      <c r="Y434" s="542">
        <f t="shared" si="48"/>
        <v>327.36</v>
      </c>
      <c r="Z434" s="36">
        <f t="shared" si="49"/>
        <v>0.74151999999999996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345.0227272727272</v>
      </c>
      <c r="BN434" s="64">
        <f t="shared" si="51"/>
        <v>349.68</v>
      </c>
      <c r="BO434" s="64">
        <f t="shared" si="52"/>
        <v>0.58821386946386944</v>
      </c>
      <c r="BP434" s="64">
        <f t="shared" si="53"/>
        <v>0.59615384615384615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61.174242424242422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62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0.74151999999999996</v>
      </c>
      <c r="AA440" s="544"/>
      <c r="AB440" s="544"/>
      <c r="AC440" s="544"/>
    </row>
    <row r="441" spans="1:68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323</v>
      </c>
      <c r="Y441" s="543">
        <f>IFERROR(SUM(Y429:Y439),"0")</f>
        <v>327.36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151</v>
      </c>
      <c r="Y443" s="542">
        <f>IFERROR(IF(X443="",0,CEILING((X443/$H443),1)*$H443),"")</f>
        <v>153.12</v>
      </c>
      <c r="Z443" s="36">
        <f>IFERROR(IF(Y443=0,"",ROUNDUP(Y443/H443,0)*0.01196),"")</f>
        <v>0.34683999999999998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161.29545454545453</v>
      </c>
      <c r="BN443" s="64">
        <f>IFERROR(Y443*I443/H443,"0")</f>
        <v>163.56</v>
      </c>
      <c r="BO443" s="64">
        <f>IFERROR(1/J443*(X443/H443),"0")</f>
        <v>0.27498543123543123</v>
      </c>
      <c r="BP443" s="64">
        <f>IFERROR(1/J443*(Y443/H443),"0")</f>
        <v>0.27884615384615385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28.598484848484848</v>
      </c>
      <c r="Y446" s="543">
        <f>IFERROR(Y443/H443,"0")+IFERROR(Y444/H444,"0")+IFERROR(Y445/H445,"0")</f>
        <v>29</v>
      </c>
      <c r="Z446" s="543">
        <f>IFERROR(IF(Z443="",0,Z443),"0")+IFERROR(IF(Z444="",0,Z444),"0")+IFERROR(IF(Z445="",0,Z445),"0")</f>
        <v>0.34683999999999998</v>
      </c>
      <c r="AA446" s="544"/>
      <c r="AB446" s="544"/>
      <c r="AC446" s="544"/>
    </row>
    <row r="447" spans="1:68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151</v>
      </c>
      <c r="Y447" s="543">
        <f>IFERROR(SUM(Y443:Y445),"0")</f>
        <v>153.12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45</v>
      </c>
      <c r="Y449" s="542">
        <f t="shared" ref="Y449:Y454" si="54">IFERROR(IF(X449="",0,CEILING((X449/$H449),1)*$H449),"")</f>
        <v>47.52</v>
      </c>
      <c r="Z449" s="36">
        <f>IFERROR(IF(Y449=0,"",ROUNDUP(Y449/H449,0)*0.01196),"")</f>
        <v>0.10764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48.068181818181813</v>
      </c>
      <c r="BN449" s="64">
        <f t="shared" ref="BN449:BN454" si="56">IFERROR(Y449*I449/H449,"0")</f>
        <v>50.760000000000005</v>
      </c>
      <c r="BO449" s="64">
        <f t="shared" ref="BO449:BO454" si="57">IFERROR(1/J449*(X449/H449),"0")</f>
        <v>8.1949300699300689E-2</v>
      </c>
      <c r="BP449" s="64">
        <f t="shared" ref="BP449:BP454" si="58">IFERROR(1/J449*(Y449/H449),"0")</f>
        <v>8.6538461538461536E-2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55</v>
      </c>
      <c r="Y450" s="542">
        <f t="shared" si="54"/>
        <v>58.080000000000005</v>
      </c>
      <c r="Z450" s="36">
        <f>IFERROR(IF(Y450=0,"",ROUNDUP(Y450/H450,0)*0.01196),"")</f>
        <v>0.13156000000000001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58.749999999999993</v>
      </c>
      <c r="BN450" s="64">
        <f t="shared" si="56"/>
        <v>62.040000000000006</v>
      </c>
      <c r="BO450" s="64">
        <f t="shared" si="57"/>
        <v>0.10016025641025642</v>
      </c>
      <c r="BP450" s="64">
        <f t="shared" si="58"/>
        <v>0.10576923076923078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91</v>
      </c>
      <c r="Y451" s="542">
        <f t="shared" si="54"/>
        <v>95.04</v>
      </c>
      <c r="Z451" s="36">
        <f>IFERROR(IF(Y451=0,"",ROUNDUP(Y451/H451,0)*0.01196),"")</f>
        <v>0.21528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97.204545454545453</v>
      </c>
      <c r="BN451" s="64">
        <f t="shared" si="56"/>
        <v>101.52000000000001</v>
      </c>
      <c r="BO451" s="64">
        <f t="shared" si="57"/>
        <v>0.16571969696969696</v>
      </c>
      <c r="BP451" s="64">
        <f t="shared" si="58"/>
        <v>0.17307692307692307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36.174242424242422</v>
      </c>
      <c r="Y455" s="543">
        <f>IFERROR(Y449/H449,"0")+IFERROR(Y450/H450,"0")+IFERROR(Y451/H451,"0")+IFERROR(Y452/H452,"0")+IFERROR(Y453/H453,"0")+IFERROR(Y454/H454,"0")</f>
        <v>38</v>
      </c>
      <c r="Z455" s="543">
        <f>IFERROR(IF(Z449="",0,Z449),"0")+IFERROR(IF(Z450="",0,Z450),"0")+IFERROR(IF(Z451="",0,Z451),"0")+IFERROR(IF(Z452="",0,Z452),"0")+IFERROR(IF(Z453="",0,Z453),"0")+IFERROR(IF(Z454="",0,Z454),"0")</f>
        <v>0.45448</v>
      </c>
      <c r="AA455" s="544"/>
      <c r="AB455" s="544"/>
      <c r="AC455" s="544"/>
    </row>
    <row r="456" spans="1:68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191</v>
      </c>
      <c r="Y456" s="543">
        <f>IFERROR(SUM(Y449:Y454),"0")</f>
        <v>200.64000000000001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hidden="1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1626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1676.82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1728.2728834498832</v>
      </c>
      <c r="Y498" s="543">
        <f>IFERROR(SUM(BN22:BN494),"0")</f>
        <v>1781.835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3</v>
      </c>
      <c r="Y499" s="38">
        <f>ROUNDUP(SUM(BP22:BP494),0)</f>
        <v>4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1803.2728834498832</v>
      </c>
      <c r="Y500" s="543">
        <f>GrossWeightTotalR+PalletQtyTotalR*25</f>
        <v>1881.835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293.19915393248726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300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3.5843400000000001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0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7" s="46">
        <f>IFERROR(Y87*1,"0")+IFERROR(Y88*1,"0")+IFERROR(Y89*1,"0")+IFERROR(Y93*1,"0")+IFERROR(Y94*1,"0")+IFERROR(Y95*1,"0")+IFERROR(Y96*1,"0")</f>
        <v>113.39999999999999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137.69999999999999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160.80000000000001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86.4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62.4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435</v>
      </c>
      <c r="U507" s="46">
        <f>IFERROR(Y367*1,"0")+IFERROR(Y368*1,"0")+IFERROR(Y369*1,"0")+IFERROR(Y373*1,"0")+IFERROR(Y377*1,"0")+IFERROR(Y378*1,"0")+IFERROR(Y382*1,"0")</f>
        <v>0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681.12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26,00"/>
        <filter val="1 728,27"/>
        <filter val="1 803,27"/>
        <filter val="108,00"/>
        <filter val="110,00"/>
        <filter val="116,00"/>
        <filter val="13,33"/>
        <filter val="134,00"/>
        <filter val="151,00"/>
        <filter val="159,00"/>
        <filter val="16,54"/>
        <filter val="188,00"/>
        <filter val="191,00"/>
        <filter val="20,27"/>
        <filter val="28,60"/>
        <filter val="293,20"/>
        <filter val="3"/>
        <filter val="304,00"/>
        <filter val="323,00"/>
        <filter val="35,83"/>
        <filter val="36,17"/>
        <filter val="38,00"/>
        <filter val="45,00"/>
        <filter val="48,00"/>
        <filter val="55,00"/>
        <filter val="60,00"/>
        <filter val="61,17"/>
        <filter val="66,25"/>
        <filter val="7,33"/>
        <filter val="7,69"/>
        <filter val="78,00"/>
        <filter val="81,00"/>
        <filter val="86,00"/>
        <filter val="91,00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2025-10-01T11:32:01Z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