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5F3FF4A0-1410-4D7C-ACA6-D8BEEE92D7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2" i="1" l="1"/>
  <c r="T101" i="1"/>
  <c r="AJ101" i="1" s="1"/>
  <c r="T100" i="1"/>
  <c r="T97" i="1"/>
  <c r="AJ97" i="1" s="1"/>
  <c r="T96" i="1"/>
  <c r="T95" i="1"/>
  <c r="AJ95" i="1" s="1"/>
  <c r="T94" i="1"/>
  <c r="T93" i="1"/>
  <c r="AJ93" i="1" s="1"/>
  <c r="T92" i="1"/>
  <c r="T8" i="1"/>
  <c r="T11" i="1"/>
  <c r="T12" i="1"/>
  <c r="T13" i="1"/>
  <c r="T14" i="1"/>
  <c r="T15" i="1"/>
  <c r="T16" i="1"/>
  <c r="T18" i="1"/>
  <c r="T19" i="1"/>
  <c r="AJ19" i="1" s="1"/>
  <c r="T20" i="1"/>
  <c r="T23" i="1"/>
  <c r="AJ23" i="1" s="1"/>
  <c r="T26" i="1"/>
  <c r="T27" i="1"/>
  <c r="AJ27" i="1" s="1"/>
  <c r="T29" i="1"/>
  <c r="T30" i="1"/>
  <c r="T32" i="1"/>
  <c r="T36" i="1"/>
  <c r="T39" i="1"/>
  <c r="AJ39" i="1" s="1"/>
  <c r="T42" i="1"/>
  <c r="T45" i="1"/>
  <c r="T48" i="1"/>
  <c r="AJ48" i="1" s="1"/>
  <c r="T49" i="1"/>
  <c r="AJ49" i="1" s="1"/>
  <c r="T50" i="1"/>
  <c r="AJ50" i="1" s="1"/>
  <c r="T52" i="1"/>
  <c r="AJ52" i="1" s="1"/>
  <c r="T58" i="1"/>
  <c r="AJ58" i="1" s="1"/>
  <c r="T60" i="1"/>
  <c r="AJ60" i="1" s="1"/>
  <c r="T61" i="1"/>
  <c r="AJ61" i="1" s="1"/>
  <c r="T63" i="1"/>
  <c r="AJ63" i="1" s="1"/>
  <c r="T64" i="1"/>
  <c r="AJ64" i="1" s="1"/>
  <c r="T65" i="1"/>
  <c r="T67" i="1"/>
  <c r="AJ67" i="1" s="1"/>
  <c r="T68" i="1"/>
  <c r="AJ68" i="1" s="1"/>
  <c r="T69" i="1"/>
  <c r="AJ69" i="1" s="1"/>
  <c r="T70" i="1"/>
  <c r="AJ70" i="1" s="1"/>
  <c r="T73" i="1"/>
  <c r="T74" i="1"/>
  <c r="AJ74" i="1" s="1"/>
  <c r="T75" i="1"/>
  <c r="AJ75" i="1" s="1"/>
  <c r="T76" i="1"/>
  <c r="AJ76" i="1" s="1"/>
  <c r="T77" i="1"/>
  <c r="AJ77" i="1" s="1"/>
  <c r="T78" i="1"/>
  <c r="AJ78" i="1" s="1"/>
  <c r="T79" i="1"/>
  <c r="AJ79" i="1" s="1"/>
  <c r="T81" i="1"/>
  <c r="AJ81" i="1" s="1"/>
  <c r="T84" i="1"/>
  <c r="AJ84" i="1" s="1"/>
  <c r="T86" i="1"/>
  <c r="AJ86" i="1" s="1"/>
  <c r="T87" i="1"/>
  <c r="AJ87" i="1" s="1"/>
  <c r="T88" i="1"/>
  <c r="AJ88" i="1" s="1"/>
  <c r="T89" i="1"/>
  <c r="AJ89" i="1" s="1"/>
  <c r="T91" i="1"/>
  <c r="AJ91" i="1" s="1"/>
  <c r="AJ92" i="1"/>
  <c r="AJ94" i="1"/>
  <c r="AJ96" i="1"/>
  <c r="T98" i="1"/>
  <c r="AJ98" i="1" s="1"/>
  <c r="T99" i="1"/>
  <c r="AJ99" i="1" s="1"/>
  <c r="AJ100" i="1"/>
  <c r="AJ102" i="1"/>
  <c r="T6" i="1"/>
  <c r="AJ6" i="1" s="1"/>
  <c r="AJ11" i="1"/>
  <c r="AJ13" i="1"/>
  <c r="AJ15" i="1"/>
  <c r="AJ29" i="1"/>
  <c r="AJ45" i="1"/>
  <c r="AJ65" i="1"/>
  <c r="AJ73" i="1"/>
  <c r="AJ32" i="1" l="1"/>
  <c r="AJ16" i="1"/>
  <c r="AJ14" i="1"/>
  <c r="AJ12" i="1"/>
  <c r="AJ42" i="1"/>
  <c r="AJ36" i="1"/>
  <c r="AJ30" i="1"/>
  <c r="AJ26" i="1"/>
  <c r="AJ20" i="1"/>
  <c r="AJ18" i="1"/>
  <c r="AJ8" i="1"/>
  <c r="R7" i="1"/>
  <c r="R8" i="1"/>
  <c r="W8" i="1" s="1"/>
  <c r="R9" i="1"/>
  <c r="R10" i="1"/>
  <c r="R11" i="1"/>
  <c r="W11" i="1" s="1"/>
  <c r="R12" i="1"/>
  <c r="W12" i="1" s="1"/>
  <c r="R13" i="1"/>
  <c r="W13" i="1" s="1"/>
  <c r="R14" i="1"/>
  <c r="W14" i="1" s="1"/>
  <c r="R15" i="1"/>
  <c r="W15" i="1" s="1"/>
  <c r="R16" i="1"/>
  <c r="W16" i="1" s="1"/>
  <c r="R17" i="1"/>
  <c r="R18" i="1"/>
  <c r="W18" i="1" s="1"/>
  <c r="R19" i="1"/>
  <c r="W19" i="1" s="1"/>
  <c r="R20" i="1"/>
  <c r="W20" i="1" s="1"/>
  <c r="R21" i="1"/>
  <c r="S21" i="1" s="1"/>
  <c r="T21" i="1" s="1"/>
  <c r="R22" i="1"/>
  <c r="S22" i="1" s="1"/>
  <c r="T22" i="1" s="1"/>
  <c r="R23" i="1"/>
  <c r="W23" i="1" s="1"/>
  <c r="R24" i="1"/>
  <c r="S24" i="1" s="1"/>
  <c r="T24" i="1" s="1"/>
  <c r="R25" i="1"/>
  <c r="R26" i="1"/>
  <c r="W26" i="1" s="1"/>
  <c r="R27" i="1"/>
  <c r="W27" i="1" s="1"/>
  <c r="R28" i="1"/>
  <c r="R29" i="1"/>
  <c r="W29" i="1" s="1"/>
  <c r="R30" i="1"/>
  <c r="W30" i="1" s="1"/>
  <c r="R31" i="1"/>
  <c r="R32" i="1"/>
  <c r="W32" i="1" s="1"/>
  <c r="R33" i="1"/>
  <c r="R34" i="1"/>
  <c r="S34" i="1" s="1"/>
  <c r="T34" i="1" s="1"/>
  <c r="R35" i="1"/>
  <c r="R36" i="1"/>
  <c r="W36" i="1" s="1"/>
  <c r="R37" i="1"/>
  <c r="R38" i="1"/>
  <c r="R39" i="1"/>
  <c r="W39" i="1" s="1"/>
  <c r="R40" i="1"/>
  <c r="R41" i="1"/>
  <c r="R42" i="1"/>
  <c r="W42" i="1" s="1"/>
  <c r="R43" i="1"/>
  <c r="R44" i="1"/>
  <c r="R45" i="1"/>
  <c r="W45" i="1" s="1"/>
  <c r="R46" i="1"/>
  <c r="R47" i="1"/>
  <c r="R48" i="1"/>
  <c r="W48" i="1" s="1"/>
  <c r="R49" i="1"/>
  <c r="W49" i="1" s="1"/>
  <c r="R50" i="1"/>
  <c r="W50" i="1" s="1"/>
  <c r="R51" i="1"/>
  <c r="R52" i="1"/>
  <c r="W52" i="1" s="1"/>
  <c r="R53" i="1"/>
  <c r="R54" i="1"/>
  <c r="S54" i="1" s="1"/>
  <c r="T54" i="1" s="1"/>
  <c r="R55" i="1"/>
  <c r="R56" i="1"/>
  <c r="S56" i="1" s="1"/>
  <c r="T56" i="1" s="1"/>
  <c r="R57" i="1"/>
  <c r="R58" i="1"/>
  <c r="W58" i="1" s="1"/>
  <c r="R59" i="1"/>
  <c r="R60" i="1"/>
  <c r="W60" i="1" s="1"/>
  <c r="R61" i="1"/>
  <c r="W61" i="1" s="1"/>
  <c r="R62" i="1"/>
  <c r="S62" i="1" s="1"/>
  <c r="T62" i="1" s="1"/>
  <c r="R63" i="1"/>
  <c r="W63" i="1" s="1"/>
  <c r="R64" i="1"/>
  <c r="W64" i="1" s="1"/>
  <c r="R65" i="1"/>
  <c r="W65" i="1" s="1"/>
  <c r="R66" i="1"/>
  <c r="R67" i="1"/>
  <c r="W67" i="1" s="1"/>
  <c r="R68" i="1"/>
  <c r="W68" i="1" s="1"/>
  <c r="R69" i="1"/>
  <c r="W69" i="1" s="1"/>
  <c r="R70" i="1"/>
  <c r="W70" i="1" s="1"/>
  <c r="R71" i="1"/>
  <c r="S71" i="1" s="1"/>
  <c r="T71" i="1" s="1"/>
  <c r="R72" i="1"/>
  <c r="S72" i="1" s="1"/>
  <c r="T72" i="1" s="1"/>
  <c r="R73" i="1"/>
  <c r="W73" i="1" s="1"/>
  <c r="R74" i="1"/>
  <c r="W74" i="1" s="1"/>
  <c r="R75" i="1"/>
  <c r="W75" i="1" s="1"/>
  <c r="R76" i="1"/>
  <c r="W76" i="1" s="1"/>
  <c r="R77" i="1"/>
  <c r="W77" i="1" s="1"/>
  <c r="R78" i="1"/>
  <c r="W78" i="1" s="1"/>
  <c r="R79" i="1"/>
  <c r="W79" i="1" s="1"/>
  <c r="R80" i="1"/>
  <c r="S80" i="1" s="1"/>
  <c r="T80" i="1" s="1"/>
  <c r="R81" i="1"/>
  <c r="W81" i="1" s="1"/>
  <c r="R82" i="1"/>
  <c r="S82" i="1" s="1"/>
  <c r="T82" i="1" s="1"/>
  <c r="R83" i="1"/>
  <c r="R84" i="1"/>
  <c r="W84" i="1" s="1"/>
  <c r="R85" i="1"/>
  <c r="R86" i="1"/>
  <c r="W86" i="1" s="1"/>
  <c r="R87" i="1"/>
  <c r="W87" i="1" s="1"/>
  <c r="R88" i="1"/>
  <c r="W88" i="1" s="1"/>
  <c r="R89" i="1"/>
  <c r="W89" i="1" s="1"/>
  <c r="R90" i="1"/>
  <c r="R91" i="1"/>
  <c r="W91" i="1" s="1"/>
  <c r="R92" i="1"/>
  <c r="R93" i="1"/>
  <c r="W93" i="1" s="1"/>
  <c r="R94" i="1"/>
  <c r="R95" i="1"/>
  <c r="W95" i="1" s="1"/>
  <c r="R96" i="1"/>
  <c r="R97" i="1"/>
  <c r="W97" i="1" s="1"/>
  <c r="R98" i="1"/>
  <c r="R99" i="1"/>
  <c r="W99" i="1" s="1"/>
  <c r="R100" i="1"/>
  <c r="R101" i="1"/>
  <c r="W101" i="1" s="1"/>
  <c r="R102" i="1"/>
  <c r="R6" i="1"/>
  <c r="W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6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T35" i="1" l="1"/>
  <c r="AJ35" i="1" s="1"/>
  <c r="AJ71" i="1"/>
  <c r="W71" i="1"/>
  <c r="AJ21" i="1"/>
  <c r="W21" i="1"/>
  <c r="X102" i="1"/>
  <c r="W102" i="1"/>
  <c r="X100" i="1"/>
  <c r="W100" i="1"/>
  <c r="X98" i="1"/>
  <c r="W98" i="1"/>
  <c r="X96" i="1"/>
  <c r="W96" i="1"/>
  <c r="X94" i="1"/>
  <c r="W94" i="1"/>
  <c r="X92" i="1"/>
  <c r="W92" i="1"/>
  <c r="AJ82" i="1"/>
  <c r="W82" i="1"/>
  <c r="AJ80" i="1"/>
  <c r="W80" i="1"/>
  <c r="AJ72" i="1"/>
  <c r="W72" i="1"/>
  <c r="AJ62" i="1"/>
  <c r="W62" i="1"/>
  <c r="AJ56" i="1"/>
  <c r="W56" i="1"/>
  <c r="AJ54" i="1"/>
  <c r="W54" i="1"/>
  <c r="AJ34" i="1"/>
  <c r="W34" i="1"/>
  <c r="AJ24" i="1"/>
  <c r="W24" i="1"/>
  <c r="AJ22" i="1"/>
  <c r="W22" i="1"/>
  <c r="X101" i="1"/>
  <c r="X99" i="1"/>
  <c r="X97" i="1"/>
  <c r="X95" i="1"/>
  <c r="X93" i="1"/>
  <c r="S85" i="1"/>
  <c r="T85" i="1" s="1"/>
  <c r="S83" i="1"/>
  <c r="T83" i="1" s="1"/>
  <c r="S59" i="1"/>
  <c r="T59" i="1" s="1"/>
  <c r="S57" i="1"/>
  <c r="T57" i="1" s="1"/>
  <c r="S55" i="1"/>
  <c r="T55" i="1" s="1"/>
  <c r="S53" i="1"/>
  <c r="T53" i="1" s="1"/>
  <c r="S51" i="1"/>
  <c r="T51" i="1" s="1"/>
  <c r="S33" i="1"/>
  <c r="T33" i="1" s="1"/>
  <c r="S25" i="1"/>
  <c r="T25" i="1" s="1"/>
  <c r="S9" i="1"/>
  <c r="T9" i="1" s="1"/>
  <c r="S43" i="1"/>
  <c r="T43" i="1" s="1"/>
  <c r="S47" i="1"/>
  <c r="T47" i="1" s="1"/>
  <c r="S7" i="1"/>
  <c r="T7" i="1" s="1"/>
  <c r="S17" i="1"/>
  <c r="T17" i="1" s="1"/>
  <c r="S31" i="1"/>
  <c r="T31" i="1" s="1"/>
  <c r="S37" i="1"/>
  <c r="T37" i="1" s="1"/>
  <c r="S41" i="1"/>
  <c r="T41" i="1" s="1"/>
  <c r="S10" i="1"/>
  <c r="T10" i="1" s="1"/>
  <c r="S28" i="1"/>
  <c r="T28" i="1" s="1"/>
  <c r="S38" i="1"/>
  <c r="T38" i="1" s="1"/>
  <c r="S40" i="1"/>
  <c r="T40" i="1" s="1"/>
  <c r="S44" i="1"/>
  <c r="T44" i="1" s="1"/>
  <c r="S46" i="1"/>
  <c r="T46" i="1" s="1"/>
  <c r="S66" i="1"/>
  <c r="T66" i="1" s="1"/>
  <c r="S90" i="1"/>
  <c r="T90" i="1" s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L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R5" i="1"/>
  <c r="M5" i="1"/>
  <c r="W35" i="1" l="1"/>
  <c r="AJ90" i="1"/>
  <c r="W90" i="1"/>
  <c r="AJ46" i="1"/>
  <c r="W46" i="1"/>
  <c r="AJ40" i="1"/>
  <c r="W40" i="1"/>
  <c r="AJ28" i="1"/>
  <c r="W28" i="1"/>
  <c r="AJ41" i="1"/>
  <c r="W41" i="1"/>
  <c r="AJ31" i="1"/>
  <c r="W31" i="1"/>
  <c r="AJ7" i="1"/>
  <c r="W7" i="1"/>
  <c r="T5" i="1"/>
  <c r="AJ43" i="1"/>
  <c r="W43" i="1"/>
  <c r="AJ25" i="1"/>
  <c r="W25" i="1"/>
  <c r="AJ51" i="1"/>
  <c r="W51" i="1"/>
  <c r="AJ55" i="1"/>
  <c r="W55" i="1"/>
  <c r="AJ59" i="1"/>
  <c r="W59" i="1"/>
  <c r="W85" i="1"/>
  <c r="AJ85" i="1"/>
  <c r="AJ66" i="1"/>
  <c r="W66" i="1"/>
  <c r="AJ44" i="1"/>
  <c r="W44" i="1"/>
  <c r="AJ38" i="1"/>
  <c r="W38" i="1"/>
  <c r="AJ10" i="1"/>
  <c r="W10" i="1"/>
  <c r="AJ37" i="1"/>
  <c r="W37" i="1"/>
  <c r="AJ17" i="1"/>
  <c r="W17" i="1"/>
  <c r="AJ47" i="1"/>
  <c r="W47" i="1"/>
  <c r="AJ9" i="1"/>
  <c r="W9" i="1"/>
  <c r="AJ33" i="1"/>
  <c r="W33" i="1"/>
  <c r="W53" i="1"/>
  <c r="AJ53" i="1"/>
  <c r="W57" i="1"/>
  <c r="AJ57" i="1"/>
  <c r="AJ83" i="1"/>
  <c r="W83" i="1"/>
  <c r="S5" i="1"/>
  <c r="AJ5" i="1" l="1"/>
</calcChain>
</file>

<file path=xl/sharedStrings.xml><?xml version="1.0" encoding="utf-8"?>
<sst xmlns="http://schemas.openxmlformats.org/spreadsheetml/2006/main" count="408" uniqueCount="158">
  <si>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</si>
  <si>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</si>
  <si>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</si>
  <si>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</si>
  <si>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</si>
  <si>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</si>
  <si>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</si>
  <si>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</si>
  <si>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</si>
  <si>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</si>
  <si>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</si>
  <si>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</si>
  <si>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</si>
  <si>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</si>
  <si>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</si>
  <si>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</si>
  <si>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</si>
  <si>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</si>
  <si>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</si>
  <si>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</si>
  <si>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</si>
  <si>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</si>
  <si>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</si>
  <si>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</si>
  <si>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</si>
  <si>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27,09,</t>
  </si>
  <si>
    <t>29,09,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</si>
  <si>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</si>
  <si>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</si>
  <si>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</si>
  <si>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</si>
  <si>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</si>
  <si>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</si>
  <si>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</si>
  <si>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</si>
  <si>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</si>
  <si>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</si>
  <si>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</si>
  <si>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</si>
  <si>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</si>
  <si>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</si>
  <si>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</si>
  <si>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</si>
  <si>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</si>
  <si>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</si>
  <si>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</si>
  <si>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</si>
  <si>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</si>
  <si>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</si>
  <si>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</si>
  <si>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</si>
  <si>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</si>
  <si>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</si>
  <si>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</si>
  <si>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</si>
  <si>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ВНИМАНИЕ / матрица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</si>
  <si>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</si>
  <si>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</si>
  <si>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</si>
  <si>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</si>
  <si>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</si>
  <si>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</si>
  <si>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</si>
  <si>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</si>
  <si>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</si>
  <si>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</si>
  <si>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</si>
  <si>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</si>
  <si>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</si>
  <si>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</si>
  <si>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</si>
  <si>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</si>
  <si>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</si>
  <si>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</si>
  <si>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</si>
  <si>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</si>
  <si>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</si>
  <si>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</si>
  <si>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</si>
  <si>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</si>
  <si>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</si>
  <si>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</si>
  <si>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</si>
  <si>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</si>
  <si>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</si>
  <si>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</si>
  <si>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</si>
  <si>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</si>
  <si>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</si>
  <si>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</si>
  <si>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</si>
  <si>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</si>
  <si>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</si>
  <si>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</si>
  <si>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</si>
  <si>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</si>
  <si>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</si>
  <si>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</si>
  <si>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</si>
  <si>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</si>
  <si>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</si>
  <si>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</si>
  <si>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</si>
  <si>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</si>
  <si>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</si>
  <si>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</si>
  <si>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</si>
  <si>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</si>
  <si>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</si>
  <si>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</si>
  <si>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</si>
  <si>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</si>
  <si>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</si>
  <si>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</si>
  <si>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</si>
  <si>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</si>
  <si>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</si>
  <si>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</si>
  <si>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</si>
  <si>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</si>
  <si>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</si>
  <si>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</si>
  <si>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</si>
  <si>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</si>
  <si>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</si>
  <si>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</si>
  <si>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</si>
  <si>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</si>
  <si>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</si>
  <si>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</si>
  <si>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</si>
  <si>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</si>
  <si>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</si>
  <si>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</si>
  <si>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</si>
  <si>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</si>
  <si>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</si>
  <si>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</si>
  <si>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</si>
  <si>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</si>
  <si>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"Окорок Хамон Вяленый выдержанный" Фикс.вес 0,055 нарезка ТМ "Стародворье"</t>
  </si>
  <si>
    <t>новинка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</si>
  <si>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</si>
  <si>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</si>
  <si>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</si>
  <si>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</si>
  <si>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</si>
  <si>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</si>
  <si>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</si>
  <si>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</si>
  <si>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</si>
  <si>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</si>
  <si>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новинка / завод не отгрузил</t>
  </si>
  <si>
    <t>нужно увеличить продажи!!!</t>
  </si>
  <si>
    <t>новинка, хороший срок</t>
  </si>
  <si>
    <t>заказ</t>
  </si>
  <si>
    <t>04,10,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</si>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</sst>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4" fillId="5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7" style="27" customWidth="1"/>
    <col min="21" max="21" width="7" customWidth="1"/>
    <col min="22" max="22" width="21" customWidth="1"/>
    <col min="23" max="24" width="5" customWidth="1"/>
    <col min="25" max="34" width="6" customWidth="1"/>
    <col min="35" max="35" width="20" customWidth="1"/>
    <col min="36" max="36" width="7" customWidth="1"/>
    <col min="37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8">
        <v>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155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156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17692.440000000006</v>
      </c>
      <c r="F5" s="4">
        <f>SUM(F6:F500)</f>
        <v>9607.9560000000001</v>
      </c>
      <c r="G5" s="8"/>
      <c r="H5" s="1"/>
      <c r="I5" s="1"/>
      <c r="J5" s="1"/>
      <c r="K5" s="4">
        <f t="shared" ref="K5:U5" si="0">SUM(K6:K500)</f>
        <v>9889.84</v>
      </c>
      <c r="L5" s="4">
        <f t="shared" si="0"/>
        <v>7802.5999999999985</v>
      </c>
      <c r="M5" s="4">
        <f t="shared" si="0"/>
        <v>9854.1659999999993</v>
      </c>
      <c r="N5" s="4">
        <f t="shared" si="0"/>
        <v>7838.2740000000003</v>
      </c>
      <c r="O5" s="4">
        <f t="shared" si="0"/>
        <v>400</v>
      </c>
      <c r="P5" s="4">
        <f t="shared" si="0"/>
        <v>7123.3816799999977</v>
      </c>
      <c r="Q5" s="4">
        <f t="shared" si="0"/>
        <v>3224.5347400000001</v>
      </c>
      <c r="R5" s="4">
        <f t="shared" si="0"/>
        <v>1977.9680000000001</v>
      </c>
      <c r="S5" s="4">
        <f t="shared" si="0"/>
        <v>3508.3842000000022</v>
      </c>
      <c r="T5" s="4">
        <f t="shared" si="0"/>
        <v>4590.1042000000016</v>
      </c>
      <c r="U5" s="4">
        <f t="shared" si="0"/>
        <v>360</v>
      </c>
      <c r="V5" s="1"/>
      <c r="W5" s="1"/>
      <c r="X5" s="1"/>
      <c r="Y5" s="4">
        <f t="shared" ref="Y5:AH5" si="1">SUM(Y6:Y500)</f>
        <v>1978.7311999999995</v>
      </c>
      <c r="Z5" s="4">
        <f t="shared" si="1"/>
        <v>2237.3118000000009</v>
      </c>
      <c r="AA5" s="4">
        <f t="shared" si="1"/>
        <v>2162.7587999999996</v>
      </c>
      <c r="AB5" s="4">
        <f t="shared" si="1"/>
        <v>1955.1507999999994</v>
      </c>
      <c r="AC5" s="4">
        <f t="shared" si="1"/>
        <v>2062.8399999999992</v>
      </c>
      <c r="AD5" s="4">
        <f t="shared" si="1"/>
        <v>2251.7184000000002</v>
      </c>
      <c r="AE5" s="4">
        <f t="shared" si="1"/>
        <v>1944.7291999999991</v>
      </c>
      <c r="AF5" s="4">
        <f t="shared" si="1"/>
        <v>1629.8642000000009</v>
      </c>
      <c r="AG5" s="4">
        <f t="shared" si="1"/>
        <v>1903.5886</v>
      </c>
      <c r="AH5" s="4">
        <f t="shared" si="1"/>
        <v>2076.8016000000002</v>
      </c>
      <c r="AI5" s="1"/>
      <c r="AJ5" s="4">
        <f>SUM(AJ6:AJ500)</f>
        <v>2514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101.062</v>
      </c>
      <c r="D6" s="1">
        <v>42.94</v>
      </c>
      <c r="E6" s="1">
        <v>70.063000000000002</v>
      </c>
      <c r="F6" s="1">
        <v>72.709999999999994</v>
      </c>
      <c r="G6" s="8">
        <v>1</v>
      </c>
      <c r="H6" s="1">
        <v>50</v>
      </c>
      <c r="I6" s="1" t="s">
        <v>40</v>
      </c>
      <c r="J6" s="1"/>
      <c r="K6" s="1">
        <v>70.349999999999994</v>
      </c>
      <c r="L6" s="1">
        <f t="shared" ref="L6:L37" si="2">E6-K6</f>
        <v>-0.28699999999999193</v>
      </c>
      <c r="M6" s="1">
        <f>E6-N6</f>
        <v>70.063000000000002</v>
      </c>
      <c r="N6" s="1"/>
      <c r="O6" s="1"/>
      <c r="P6" s="1">
        <v>59.409399999999991</v>
      </c>
      <c r="Q6" s="1">
        <v>20.523199999999971</v>
      </c>
      <c r="R6" s="1">
        <f>K6/5</f>
        <v>14.069999999999999</v>
      </c>
      <c r="S6" s="5">
        <v>4</v>
      </c>
      <c r="T6" s="5">
        <f>S6</f>
        <v>4</v>
      </c>
      <c r="U6" s="5"/>
      <c r="V6" s="1"/>
      <c r="W6" s="1">
        <f>(F6+O6+P6+Q6+T6)/R6</f>
        <v>11.133091684434966</v>
      </c>
      <c r="X6" s="1">
        <f>(F6+O6+P6+Q6)/R6</f>
        <v>10.848798862828712</v>
      </c>
      <c r="Y6" s="1">
        <v>15.814</v>
      </c>
      <c r="Z6" s="1">
        <v>18.444800000000001</v>
      </c>
      <c r="AA6" s="1">
        <v>16.295999999999999</v>
      </c>
      <c r="AB6" s="1">
        <v>15.8028</v>
      </c>
      <c r="AC6" s="1">
        <v>17.895600000000002</v>
      </c>
      <c r="AD6" s="1">
        <v>15.923999999999999</v>
      </c>
      <c r="AE6" s="1">
        <v>14.7324</v>
      </c>
      <c r="AF6" s="1">
        <v>13.678800000000001</v>
      </c>
      <c r="AG6" s="1">
        <v>11.5404</v>
      </c>
      <c r="AH6" s="1">
        <v>11.502800000000001</v>
      </c>
      <c r="AI6" s="1"/>
      <c r="AJ6" s="1">
        <f>ROUND(G6*T6,0)</f>
        <v>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305.935</v>
      </c>
      <c r="D7" s="1">
        <v>2.72</v>
      </c>
      <c r="E7" s="1">
        <v>178.011</v>
      </c>
      <c r="F7" s="1">
        <v>122.19199999999999</v>
      </c>
      <c r="G7" s="8">
        <v>1</v>
      </c>
      <c r="H7" s="1">
        <v>45</v>
      </c>
      <c r="I7" s="1" t="s">
        <v>40</v>
      </c>
      <c r="J7" s="1"/>
      <c r="K7" s="1">
        <v>169.8</v>
      </c>
      <c r="L7" s="1">
        <f t="shared" si="2"/>
        <v>8.2109999999999843</v>
      </c>
      <c r="M7" s="1">
        <f t="shared" ref="M7:M70" si="3">E7-N7</f>
        <v>178.011</v>
      </c>
      <c r="N7" s="1"/>
      <c r="O7" s="1"/>
      <c r="P7" s="1">
        <v>67.415999999999997</v>
      </c>
      <c r="Q7" s="1">
        <v>86.387</v>
      </c>
      <c r="R7" s="1">
        <f t="shared" ref="R7:R70" si="4">K7/5</f>
        <v>33.96</v>
      </c>
      <c r="S7" s="5">
        <f t="shared" ref="S7:S10" si="5">11*R7-Q7-P7-O7-F7</f>
        <v>97.565000000000012</v>
      </c>
      <c r="T7" s="29">
        <f>S7+$T$1*R7</f>
        <v>165.48500000000001</v>
      </c>
      <c r="U7" s="5"/>
      <c r="V7" s="1"/>
      <c r="W7" s="1">
        <f t="shared" ref="W7:W70" si="6">(F7+O7+P7+Q7+T7)/R7</f>
        <v>13</v>
      </c>
      <c r="X7" s="1">
        <f t="shared" ref="X7:X70" si="7">(F7+O7+P7+Q7)/R7</f>
        <v>8.1270612485276796</v>
      </c>
      <c r="Y7" s="1">
        <v>35.225999999999999</v>
      </c>
      <c r="Z7" s="1">
        <v>33.941000000000003</v>
      </c>
      <c r="AA7" s="1">
        <v>22.399000000000001</v>
      </c>
      <c r="AB7" s="1">
        <v>35.649000000000001</v>
      </c>
      <c r="AC7" s="1">
        <v>44.858800000000002</v>
      </c>
      <c r="AD7" s="1">
        <v>39.044400000000003</v>
      </c>
      <c r="AE7" s="1">
        <v>27.504799999999999</v>
      </c>
      <c r="AF7" s="1">
        <v>24.325399999999998</v>
      </c>
      <c r="AG7" s="1">
        <v>34.388199999999998</v>
      </c>
      <c r="AH7" s="1">
        <v>37.658200000000001</v>
      </c>
      <c r="AI7" s="1" t="s">
        <v>42</v>
      </c>
      <c r="AJ7" s="1">
        <f t="shared" ref="AJ7:AJ70" si="8">ROUND(G7*T7,0)</f>
        <v>165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104.474</v>
      </c>
      <c r="D8" s="1">
        <v>140.239</v>
      </c>
      <c r="E8" s="1">
        <v>94.561000000000007</v>
      </c>
      <c r="F8" s="1">
        <v>148.35499999999999</v>
      </c>
      <c r="G8" s="8">
        <v>1</v>
      </c>
      <c r="H8" s="1">
        <v>45</v>
      </c>
      <c r="I8" s="1" t="s">
        <v>40</v>
      </c>
      <c r="J8" s="1"/>
      <c r="K8" s="1">
        <v>86.5</v>
      </c>
      <c r="L8" s="1">
        <f t="shared" si="2"/>
        <v>8.061000000000007</v>
      </c>
      <c r="M8" s="1">
        <f t="shared" si="3"/>
        <v>94.561000000000007</v>
      </c>
      <c r="N8" s="1"/>
      <c r="O8" s="1"/>
      <c r="P8" s="1">
        <v>55.197200000000016</v>
      </c>
      <c r="Q8" s="1">
        <v>4</v>
      </c>
      <c r="R8" s="1">
        <f t="shared" si="4"/>
        <v>17.3</v>
      </c>
      <c r="S8" s="5"/>
      <c r="T8" s="5">
        <f t="shared" ref="T8:T70" si="9">S8</f>
        <v>0</v>
      </c>
      <c r="U8" s="5"/>
      <c r="V8" s="1"/>
      <c r="W8" s="1">
        <f t="shared" si="6"/>
        <v>11.997236994219653</v>
      </c>
      <c r="X8" s="1">
        <f t="shared" si="7"/>
        <v>11.997236994219653</v>
      </c>
      <c r="Y8" s="1">
        <v>22.0684</v>
      </c>
      <c r="Z8" s="1">
        <v>26.587800000000001</v>
      </c>
      <c r="AA8" s="1">
        <v>25.763000000000002</v>
      </c>
      <c r="AB8" s="1">
        <v>25.241199999999999</v>
      </c>
      <c r="AC8" s="1">
        <v>24.2636</v>
      </c>
      <c r="AD8" s="1">
        <v>27.418199999999999</v>
      </c>
      <c r="AE8" s="1">
        <v>25.1632</v>
      </c>
      <c r="AF8" s="1">
        <v>21.8184</v>
      </c>
      <c r="AG8" s="1">
        <v>23.7286</v>
      </c>
      <c r="AH8" s="1">
        <v>23.892399999999999</v>
      </c>
      <c r="AI8" s="1"/>
      <c r="AJ8" s="1">
        <f t="shared" si="8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59</v>
      </c>
      <c r="D9" s="1">
        <v>301</v>
      </c>
      <c r="E9" s="1">
        <v>226</v>
      </c>
      <c r="F9" s="1">
        <v>121</v>
      </c>
      <c r="G9" s="8">
        <v>0.45</v>
      </c>
      <c r="H9" s="1">
        <v>45</v>
      </c>
      <c r="I9" s="1" t="s">
        <v>40</v>
      </c>
      <c r="J9" s="1"/>
      <c r="K9" s="1">
        <v>231</v>
      </c>
      <c r="L9" s="1">
        <f t="shared" si="2"/>
        <v>-5</v>
      </c>
      <c r="M9" s="1">
        <f t="shared" si="3"/>
        <v>226</v>
      </c>
      <c r="N9" s="1"/>
      <c r="O9" s="1"/>
      <c r="P9" s="1">
        <v>117.6</v>
      </c>
      <c r="Q9" s="1">
        <v>31.400000000000009</v>
      </c>
      <c r="R9" s="1">
        <f t="shared" si="4"/>
        <v>46.2</v>
      </c>
      <c r="S9" s="5">
        <f t="shared" si="5"/>
        <v>238.20000000000005</v>
      </c>
      <c r="T9" s="29">
        <f t="shared" ref="T9:T10" si="10">S9+$T$1*R9</f>
        <v>330.6</v>
      </c>
      <c r="U9" s="5"/>
      <c r="V9" s="1"/>
      <c r="W9" s="1">
        <f t="shared" si="6"/>
        <v>13</v>
      </c>
      <c r="X9" s="1">
        <f t="shared" si="7"/>
        <v>5.8441558441558437</v>
      </c>
      <c r="Y9" s="1">
        <v>36.6</v>
      </c>
      <c r="Z9" s="1">
        <v>42.2</v>
      </c>
      <c r="AA9" s="1">
        <v>42.6</v>
      </c>
      <c r="AB9" s="1">
        <v>35</v>
      </c>
      <c r="AC9" s="1">
        <v>34.6</v>
      </c>
      <c r="AD9" s="1">
        <v>42</v>
      </c>
      <c r="AE9" s="1">
        <v>46</v>
      </c>
      <c r="AF9" s="1">
        <v>43.8</v>
      </c>
      <c r="AG9" s="1">
        <v>50</v>
      </c>
      <c r="AH9" s="1">
        <v>57.2</v>
      </c>
      <c r="AI9" s="1" t="s">
        <v>42</v>
      </c>
      <c r="AJ9" s="1">
        <f t="shared" si="8"/>
        <v>149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139</v>
      </c>
      <c r="D10" s="1">
        <v>206</v>
      </c>
      <c r="E10" s="1">
        <v>217</v>
      </c>
      <c r="F10" s="1">
        <v>125</v>
      </c>
      <c r="G10" s="8">
        <v>0.45</v>
      </c>
      <c r="H10" s="1">
        <v>45</v>
      </c>
      <c r="I10" s="1" t="s">
        <v>40</v>
      </c>
      <c r="J10" s="1"/>
      <c r="K10" s="1">
        <v>218</v>
      </c>
      <c r="L10" s="1">
        <f t="shared" si="2"/>
        <v>-1</v>
      </c>
      <c r="M10" s="1">
        <f t="shared" si="3"/>
        <v>217</v>
      </c>
      <c r="N10" s="1"/>
      <c r="O10" s="1"/>
      <c r="P10" s="1">
        <v>161.80000000000001</v>
      </c>
      <c r="Q10" s="1">
        <v>62.600000000000023</v>
      </c>
      <c r="R10" s="1">
        <f t="shared" si="4"/>
        <v>43.6</v>
      </c>
      <c r="S10" s="5">
        <f t="shared" si="5"/>
        <v>130.19999999999999</v>
      </c>
      <c r="T10" s="29">
        <f t="shared" si="10"/>
        <v>217.39999999999998</v>
      </c>
      <c r="U10" s="5"/>
      <c r="V10" s="1"/>
      <c r="W10" s="1">
        <f t="shared" si="6"/>
        <v>12.999999999999998</v>
      </c>
      <c r="X10" s="1">
        <f t="shared" si="7"/>
        <v>8.0137614678899087</v>
      </c>
      <c r="Y10" s="1">
        <v>41.2</v>
      </c>
      <c r="Z10" s="1">
        <v>45.6</v>
      </c>
      <c r="AA10" s="1">
        <v>40</v>
      </c>
      <c r="AB10" s="1">
        <v>32.4</v>
      </c>
      <c r="AC10" s="1">
        <v>39</v>
      </c>
      <c r="AD10" s="1">
        <v>38.799999999999997</v>
      </c>
      <c r="AE10" s="1">
        <v>32.200000000000003</v>
      </c>
      <c r="AF10" s="1">
        <v>14.6</v>
      </c>
      <c r="AG10" s="1">
        <v>28.6</v>
      </c>
      <c r="AH10" s="1">
        <v>47.8</v>
      </c>
      <c r="AI10" s="1"/>
      <c r="AJ10" s="1">
        <f t="shared" si="8"/>
        <v>98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47</v>
      </c>
      <c r="B11" s="15" t="s">
        <v>45</v>
      </c>
      <c r="C11" s="15"/>
      <c r="D11" s="15"/>
      <c r="E11" s="15"/>
      <c r="F11" s="15"/>
      <c r="G11" s="16">
        <v>0</v>
      </c>
      <c r="H11" s="15">
        <v>180</v>
      </c>
      <c r="I11" s="15" t="s">
        <v>40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/>
      <c r="P11" s="15">
        <v>0</v>
      </c>
      <c r="Q11" s="15">
        <v>0</v>
      </c>
      <c r="R11" s="15">
        <f t="shared" si="4"/>
        <v>0</v>
      </c>
      <c r="S11" s="17"/>
      <c r="T11" s="5">
        <f t="shared" si="9"/>
        <v>0</v>
      </c>
      <c r="U11" s="17"/>
      <c r="V11" s="15"/>
      <c r="W11" s="1" t="e">
        <f t="shared" si="6"/>
        <v>#DIV/0!</v>
      </c>
      <c r="X11" s="15" t="e">
        <f t="shared" si="7"/>
        <v>#DIV/0!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 t="s">
        <v>48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45</v>
      </c>
      <c r="C12" s="1">
        <v>51</v>
      </c>
      <c r="D12" s="1"/>
      <c r="E12" s="1">
        <v>22</v>
      </c>
      <c r="F12" s="1">
        <v>27</v>
      </c>
      <c r="G12" s="8">
        <v>0.3</v>
      </c>
      <c r="H12" s="1">
        <v>40</v>
      </c>
      <c r="I12" s="1" t="s">
        <v>40</v>
      </c>
      <c r="J12" s="1"/>
      <c r="K12" s="1">
        <v>23</v>
      </c>
      <c r="L12" s="1">
        <f t="shared" si="2"/>
        <v>-1</v>
      </c>
      <c r="M12" s="1">
        <f t="shared" si="3"/>
        <v>22</v>
      </c>
      <c r="N12" s="1"/>
      <c r="O12" s="1"/>
      <c r="P12" s="1">
        <v>13.8</v>
      </c>
      <c r="Q12" s="1">
        <v>14</v>
      </c>
      <c r="R12" s="1">
        <f t="shared" si="4"/>
        <v>4.5999999999999996</v>
      </c>
      <c r="S12" s="5"/>
      <c r="T12" s="5">
        <f t="shared" si="9"/>
        <v>0</v>
      </c>
      <c r="U12" s="5"/>
      <c r="V12" s="1"/>
      <c r="W12" s="1">
        <f t="shared" si="6"/>
        <v>11.913043478260869</v>
      </c>
      <c r="X12" s="1">
        <f t="shared" si="7"/>
        <v>11.913043478260869</v>
      </c>
      <c r="Y12" s="1">
        <v>5.8</v>
      </c>
      <c r="Z12" s="1">
        <v>5.8</v>
      </c>
      <c r="AA12" s="1">
        <v>4.5999999999999996</v>
      </c>
      <c r="AB12" s="1">
        <v>4.8</v>
      </c>
      <c r="AC12" s="1">
        <v>8</v>
      </c>
      <c r="AD12" s="1">
        <v>8.6</v>
      </c>
      <c r="AE12" s="1">
        <v>6.6</v>
      </c>
      <c r="AF12" s="1">
        <v>8.6</v>
      </c>
      <c r="AG12" s="1">
        <v>9.4</v>
      </c>
      <c r="AH12" s="1">
        <v>9.4</v>
      </c>
      <c r="AI12" s="1"/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45</v>
      </c>
      <c r="C13" s="1">
        <v>50</v>
      </c>
      <c r="D13" s="1">
        <v>15</v>
      </c>
      <c r="E13" s="1">
        <v>20</v>
      </c>
      <c r="F13" s="1">
        <v>45</v>
      </c>
      <c r="G13" s="8">
        <v>0.17</v>
      </c>
      <c r="H13" s="1">
        <v>180</v>
      </c>
      <c r="I13" s="1" t="s">
        <v>40</v>
      </c>
      <c r="J13" s="1"/>
      <c r="K13" s="1">
        <v>20</v>
      </c>
      <c r="L13" s="1">
        <f t="shared" si="2"/>
        <v>0</v>
      </c>
      <c r="M13" s="1">
        <f t="shared" si="3"/>
        <v>20</v>
      </c>
      <c r="N13" s="1"/>
      <c r="O13" s="1"/>
      <c r="P13" s="1">
        <v>26</v>
      </c>
      <c r="Q13" s="1">
        <v>0</v>
      </c>
      <c r="R13" s="1">
        <f t="shared" si="4"/>
        <v>4</v>
      </c>
      <c r="S13" s="5"/>
      <c r="T13" s="5">
        <f t="shared" si="9"/>
        <v>0</v>
      </c>
      <c r="U13" s="5"/>
      <c r="V13" s="1"/>
      <c r="W13" s="1">
        <f t="shared" si="6"/>
        <v>17.75</v>
      </c>
      <c r="X13" s="1">
        <f t="shared" si="7"/>
        <v>17.75</v>
      </c>
      <c r="Y13" s="1">
        <v>4.4000000000000004</v>
      </c>
      <c r="Z13" s="1">
        <v>7.4</v>
      </c>
      <c r="AA13" s="1">
        <v>6.4</v>
      </c>
      <c r="AB13" s="1">
        <v>3.2</v>
      </c>
      <c r="AC13" s="1">
        <v>5.6</v>
      </c>
      <c r="AD13" s="1">
        <v>9</v>
      </c>
      <c r="AE13" s="1">
        <v>5.6</v>
      </c>
      <c r="AF13" s="1">
        <v>2.6</v>
      </c>
      <c r="AG13" s="1">
        <v>8</v>
      </c>
      <c r="AH13" s="1">
        <v>8</v>
      </c>
      <c r="AI13" s="1"/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51</v>
      </c>
      <c r="B14" s="12" t="s">
        <v>45</v>
      </c>
      <c r="C14" s="12"/>
      <c r="D14" s="12">
        <v>215</v>
      </c>
      <c r="E14" s="12">
        <v>47</v>
      </c>
      <c r="F14" s="12">
        <v>91</v>
      </c>
      <c r="G14" s="13">
        <v>0</v>
      </c>
      <c r="H14" s="12">
        <v>50</v>
      </c>
      <c r="I14" s="12" t="s">
        <v>52</v>
      </c>
      <c r="J14" s="12"/>
      <c r="K14" s="12">
        <v>48</v>
      </c>
      <c r="L14" s="12">
        <f t="shared" si="2"/>
        <v>-1</v>
      </c>
      <c r="M14" s="12">
        <f t="shared" si="3"/>
        <v>47</v>
      </c>
      <c r="N14" s="12"/>
      <c r="O14" s="12"/>
      <c r="P14" s="12">
        <v>0</v>
      </c>
      <c r="Q14" s="12">
        <v>0</v>
      </c>
      <c r="R14" s="12">
        <f t="shared" si="4"/>
        <v>9.6</v>
      </c>
      <c r="S14" s="14"/>
      <c r="T14" s="5">
        <f t="shared" si="9"/>
        <v>0</v>
      </c>
      <c r="U14" s="14"/>
      <c r="V14" s="12"/>
      <c r="W14" s="1">
        <f t="shared" si="6"/>
        <v>9.4791666666666679</v>
      </c>
      <c r="X14" s="12">
        <f t="shared" si="7"/>
        <v>9.4791666666666679</v>
      </c>
      <c r="Y14" s="12">
        <v>9.6</v>
      </c>
      <c r="Z14" s="12">
        <v>12</v>
      </c>
      <c r="AA14" s="12">
        <v>15</v>
      </c>
      <c r="AB14" s="12">
        <v>13.4</v>
      </c>
      <c r="AC14" s="12">
        <v>9.8000000000000007</v>
      </c>
      <c r="AD14" s="12">
        <v>8.8000000000000007</v>
      </c>
      <c r="AE14" s="12">
        <v>4.5999999999999996</v>
      </c>
      <c r="AF14" s="12">
        <v>2</v>
      </c>
      <c r="AG14" s="12">
        <v>10.199999999999999</v>
      </c>
      <c r="AH14" s="12">
        <v>16</v>
      </c>
      <c r="AI14" s="12" t="s">
        <v>53</v>
      </c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54</v>
      </c>
      <c r="B15" s="19" t="s">
        <v>39</v>
      </c>
      <c r="C15" s="19">
        <v>1.4570000000000001</v>
      </c>
      <c r="D15" s="19">
        <v>543.36</v>
      </c>
      <c r="E15" s="19">
        <v>447.22899999999998</v>
      </c>
      <c r="F15" s="19">
        <v>96.701999999999998</v>
      </c>
      <c r="G15" s="20">
        <v>1</v>
      </c>
      <c r="H15" s="19">
        <v>55</v>
      </c>
      <c r="I15" s="11" t="s">
        <v>55</v>
      </c>
      <c r="J15" s="19"/>
      <c r="K15" s="19">
        <v>151.78</v>
      </c>
      <c r="L15" s="19">
        <f t="shared" si="2"/>
        <v>295.44899999999996</v>
      </c>
      <c r="M15" s="19">
        <f t="shared" si="3"/>
        <v>144.721</v>
      </c>
      <c r="N15" s="19">
        <v>302.50799999999998</v>
      </c>
      <c r="O15" s="19"/>
      <c r="P15" s="19">
        <v>283.19819999999999</v>
      </c>
      <c r="Q15" s="19">
        <v>0</v>
      </c>
      <c r="R15" s="19">
        <f t="shared" si="4"/>
        <v>30.356000000000002</v>
      </c>
      <c r="S15" s="21"/>
      <c r="T15" s="5">
        <f t="shared" si="9"/>
        <v>0</v>
      </c>
      <c r="U15" s="21"/>
      <c r="V15" s="19"/>
      <c r="W15" s="1">
        <f t="shared" si="6"/>
        <v>12.514830675978388</v>
      </c>
      <c r="X15" s="19">
        <f t="shared" si="7"/>
        <v>12.514830675978388</v>
      </c>
      <c r="Y15" s="19">
        <v>38.738</v>
      </c>
      <c r="Z15" s="19">
        <v>47.315199999999997</v>
      </c>
      <c r="AA15" s="19">
        <v>39.2346</v>
      </c>
      <c r="AB15" s="19">
        <v>25.499200000000009</v>
      </c>
      <c r="AC15" s="19">
        <v>25.249600000000001</v>
      </c>
      <c r="AD15" s="19">
        <v>44.499000000000002</v>
      </c>
      <c r="AE15" s="19">
        <v>40.938600000000001</v>
      </c>
      <c r="AF15" s="19">
        <v>31.4116</v>
      </c>
      <c r="AG15" s="19">
        <v>26.1874</v>
      </c>
      <c r="AH15" s="19">
        <v>27.7834</v>
      </c>
      <c r="AI15" s="19" t="s">
        <v>56</v>
      </c>
      <c r="AJ15" s="1">
        <f t="shared" si="8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9" t="s">
        <v>57</v>
      </c>
      <c r="B16" s="19" t="s">
        <v>39</v>
      </c>
      <c r="C16" s="19">
        <v>742.68200000000002</v>
      </c>
      <c r="D16" s="19">
        <v>2132.634</v>
      </c>
      <c r="E16" s="19">
        <v>2126.694</v>
      </c>
      <c r="F16" s="19">
        <v>734.99</v>
      </c>
      <c r="G16" s="20">
        <v>1</v>
      </c>
      <c r="H16" s="19">
        <v>50</v>
      </c>
      <c r="I16" s="19" t="s">
        <v>40</v>
      </c>
      <c r="J16" s="19"/>
      <c r="K16" s="19">
        <v>609.5</v>
      </c>
      <c r="L16" s="19">
        <f t="shared" si="2"/>
        <v>1517.194</v>
      </c>
      <c r="M16" s="19">
        <f t="shared" si="3"/>
        <v>613.55399999999986</v>
      </c>
      <c r="N16" s="19">
        <v>1513.14</v>
      </c>
      <c r="O16" s="19"/>
      <c r="P16" s="19">
        <v>490.6142799999991</v>
      </c>
      <c r="Q16" s="19">
        <v>482.7552200000012</v>
      </c>
      <c r="R16" s="19">
        <f t="shared" si="4"/>
        <v>121.9</v>
      </c>
      <c r="S16" s="21"/>
      <c r="T16" s="5">
        <f t="shared" si="9"/>
        <v>0</v>
      </c>
      <c r="U16" s="21"/>
      <c r="V16" s="19"/>
      <c r="W16" s="1">
        <f t="shared" si="6"/>
        <v>14.014433962264153</v>
      </c>
      <c r="X16" s="19">
        <f t="shared" si="7"/>
        <v>14.014433962264153</v>
      </c>
      <c r="Y16" s="19">
        <v>144.19300000000001</v>
      </c>
      <c r="Z16" s="19">
        <v>132.3006</v>
      </c>
      <c r="AA16" s="19">
        <v>136.15299999999999</v>
      </c>
      <c r="AB16" s="19">
        <v>143.82640000000001</v>
      </c>
      <c r="AC16" s="19">
        <v>140.49680000000001</v>
      </c>
      <c r="AD16" s="19">
        <v>130.65680000000009</v>
      </c>
      <c r="AE16" s="19">
        <v>90.294600000000003</v>
      </c>
      <c r="AF16" s="19">
        <v>84.281200000000084</v>
      </c>
      <c r="AG16" s="19">
        <v>112.8419999999999</v>
      </c>
      <c r="AH16" s="19">
        <v>120.276</v>
      </c>
      <c r="AI16" s="19" t="s">
        <v>58</v>
      </c>
      <c r="AJ16" s="1">
        <f t="shared" si="8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39</v>
      </c>
      <c r="C17" s="1">
        <v>127.133</v>
      </c>
      <c r="D17" s="1">
        <v>188.36199999999999</v>
      </c>
      <c r="E17" s="1">
        <v>128.42599999999999</v>
      </c>
      <c r="F17" s="1">
        <v>187.06899999999999</v>
      </c>
      <c r="G17" s="8">
        <v>1</v>
      </c>
      <c r="H17" s="1">
        <v>60</v>
      </c>
      <c r="I17" s="1" t="s">
        <v>40</v>
      </c>
      <c r="J17" s="1"/>
      <c r="K17" s="1">
        <v>125.5</v>
      </c>
      <c r="L17" s="1">
        <f t="shared" si="2"/>
        <v>2.9259999999999877</v>
      </c>
      <c r="M17" s="1">
        <f t="shared" si="3"/>
        <v>128.42599999999999</v>
      </c>
      <c r="N17" s="1"/>
      <c r="O17" s="1"/>
      <c r="P17" s="1">
        <v>0</v>
      </c>
      <c r="Q17" s="1">
        <v>0</v>
      </c>
      <c r="R17" s="1">
        <f t="shared" si="4"/>
        <v>25.1</v>
      </c>
      <c r="S17" s="5">
        <f t="shared" ref="S17" si="11">11*R17-Q17-P17-O17-F17</f>
        <v>89.031000000000034</v>
      </c>
      <c r="T17" s="29">
        <f>S17+$T$1*R17</f>
        <v>139.23100000000005</v>
      </c>
      <c r="U17" s="5"/>
      <c r="V17" s="1"/>
      <c r="W17" s="1">
        <f t="shared" si="6"/>
        <v>13.000000000000002</v>
      </c>
      <c r="X17" s="1">
        <f t="shared" si="7"/>
        <v>7.452948207171314</v>
      </c>
      <c r="Y17" s="1">
        <v>19.689399999999999</v>
      </c>
      <c r="Z17" s="1">
        <v>24.436399999999999</v>
      </c>
      <c r="AA17" s="1">
        <v>26.915800000000001</v>
      </c>
      <c r="AB17" s="1">
        <v>22.376000000000001</v>
      </c>
      <c r="AC17" s="1">
        <v>22.249199999999998</v>
      </c>
      <c r="AD17" s="1">
        <v>24.6724</v>
      </c>
      <c r="AE17" s="1">
        <v>19.2896</v>
      </c>
      <c r="AF17" s="1">
        <v>13.482799999999999</v>
      </c>
      <c r="AG17" s="1">
        <v>23.007000000000001</v>
      </c>
      <c r="AH17" s="1">
        <v>23.900200000000002</v>
      </c>
      <c r="AI17" s="1"/>
      <c r="AJ17" s="1">
        <f t="shared" si="8"/>
        <v>139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60</v>
      </c>
      <c r="B18" s="19" t="s">
        <v>39</v>
      </c>
      <c r="C18" s="19">
        <v>210.89699999999999</v>
      </c>
      <c r="D18" s="19">
        <v>559.18799999999999</v>
      </c>
      <c r="E18" s="19">
        <v>283.19600000000003</v>
      </c>
      <c r="F18" s="19">
        <v>476.95100000000002</v>
      </c>
      <c r="G18" s="20">
        <v>1</v>
      </c>
      <c r="H18" s="19">
        <v>60</v>
      </c>
      <c r="I18" s="19" t="s">
        <v>40</v>
      </c>
      <c r="J18" s="19"/>
      <c r="K18" s="19">
        <v>334.9</v>
      </c>
      <c r="L18" s="19">
        <f t="shared" si="2"/>
        <v>-51.703999999999951</v>
      </c>
      <c r="M18" s="19">
        <f t="shared" si="3"/>
        <v>283.19600000000003</v>
      </c>
      <c r="N18" s="19"/>
      <c r="O18" s="19">
        <v>400</v>
      </c>
      <c r="P18" s="19">
        <v>331.78396000000009</v>
      </c>
      <c r="Q18" s="19">
        <v>0</v>
      </c>
      <c r="R18" s="19">
        <f t="shared" si="4"/>
        <v>66.97999999999999</v>
      </c>
      <c r="S18" s="21"/>
      <c r="T18" s="5">
        <f t="shared" si="9"/>
        <v>0</v>
      </c>
      <c r="U18" s="21"/>
      <c r="V18" s="19"/>
      <c r="W18" s="1">
        <f t="shared" si="6"/>
        <v>18.04620722603763</v>
      </c>
      <c r="X18" s="19">
        <f t="shared" si="7"/>
        <v>18.04620722603763</v>
      </c>
      <c r="Y18" s="19">
        <v>89.993799999999993</v>
      </c>
      <c r="Z18" s="19">
        <v>108.3612</v>
      </c>
      <c r="AA18" s="19">
        <v>114.61020000000001</v>
      </c>
      <c r="AB18" s="19">
        <v>99.337199999999996</v>
      </c>
      <c r="AC18" s="19">
        <v>89.854799999999997</v>
      </c>
      <c r="AD18" s="19">
        <v>98.065799999999996</v>
      </c>
      <c r="AE18" s="19">
        <v>68.467999999999989</v>
      </c>
      <c r="AF18" s="19">
        <v>59.059600000000003</v>
      </c>
      <c r="AG18" s="19">
        <v>78.028800000000004</v>
      </c>
      <c r="AH18" s="19">
        <v>76.179200000000009</v>
      </c>
      <c r="AI18" s="19" t="s">
        <v>58</v>
      </c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61</v>
      </c>
      <c r="B19" s="15" t="s">
        <v>39</v>
      </c>
      <c r="C19" s="15"/>
      <c r="D19" s="15"/>
      <c r="E19" s="15"/>
      <c r="F19" s="15"/>
      <c r="G19" s="16">
        <v>0</v>
      </c>
      <c r="H19" s="15">
        <v>60</v>
      </c>
      <c r="I19" s="15" t="s">
        <v>40</v>
      </c>
      <c r="J19" s="15"/>
      <c r="K19" s="15"/>
      <c r="L19" s="15">
        <f t="shared" si="2"/>
        <v>0</v>
      </c>
      <c r="M19" s="15">
        <f t="shared" si="3"/>
        <v>0</v>
      </c>
      <c r="N19" s="15"/>
      <c r="O19" s="15"/>
      <c r="P19" s="15">
        <v>0</v>
      </c>
      <c r="Q19" s="15">
        <v>0</v>
      </c>
      <c r="R19" s="15">
        <f t="shared" si="4"/>
        <v>0</v>
      </c>
      <c r="S19" s="17"/>
      <c r="T19" s="5">
        <f t="shared" si="9"/>
        <v>0</v>
      </c>
      <c r="U19" s="17"/>
      <c r="V19" s="15"/>
      <c r="W19" s="1" t="e">
        <f t="shared" si="6"/>
        <v>#DIV/0!</v>
      </c>
      <c r="X19" s="15" t="e">
        <f t="shared" si="7"/>
        <v>#DIV/0!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 t="s">
        <v>48</v>
      </c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62</v>
      </c>
      <c r="B20" s="19" t="s">
        <v>39</v>
      </c>
      <c r="C20" s="19">
        <v>152.744</v>
      </c>
      <c r="D20" s="19">
        <v>763.18399999999997</v>
      </c>
      <c r="E20" s="19">
        <v>629.69000000000005</v>
      </c>
      <c r="F20" s="19">
        <v>286.238</v>
      </c>
      <c r="G20" s="20">
        <v>1</v>
      </c>
      <c r="H20" s="19">
        <v>60</v>
      </c>
      <c r="I20" s="19" t="s">
        <v>40</v>
      </c>
      <c r="J20" s="19"/>
      <c r="K20" s="19">
        <v>263.45999999999998</v>
      </c>
      <c r="L20" s="19">
        <f t="shared" si="2"/>
        <v>366.23000000000008</v>
      </c>
      <c r="M20" s="19">
        <f t="shared" si="3"/>
        <v>275.60000000000008</v>
      </c>
      <c r="N20" s="19">
        <v>354.09</v>
      </c>
      <c r="O20" s="19"/>
      <c r="P20" s="19">
        <v>211.33288000000019</v>
      </c>
      <c r="Q20" s="19">
        <v>171.24571999999989</v>
      </c>
      <c r="R20" s="19">
        <f t="shared" si="4"/>
        <v>52.691999999999993</v>
      </c>
      <c r="S20" s="21"/>
      <c r="T20" s="5">
        <f t="shared" si="9"/>
        <v>0</v>
      </c>
      <c r="U20" s="21"/>
      <c r="V20" s="19"/>
      <c r="W20" s="1">
        <f t="shared" si="6"/>
        <v>12.692943900402343</v>
      </c>
      <c r="X20" s="19">
        <f t="shared" si="7"/>
        <v>12.692943900402343</v>
      </c>
      <c r="Y20" s="19">
        <v>59.097200000000001</v>
      </c>
      <c r="Z20" s="19">
        <v>55.599600000000009</v>
      </c>
      <c r="AA20" s="19">
        <v>56.397199999999998</v>
      </c>
      <c r="AB20" s="19">
        <v>55.669199999999996</v>
      </c>
      <c r="AC20" s="19">
        <v>49.654800000000002</v>
      </c>
      <c r="AD20" s="19">
        <v>58.536000000000001</v>
      </c>
      <c r="AE20" s="19">
        <v>51.022399999999998</v>
      </c>
      <c r="AF20" s="19">
        <v>44.437600000000003</v>
      </c>
      <c r="AG20" s="19">
        <v>54.493600000000001</v>
      </c>
      <c r="AH20" s="19">
        <v>53.763599999999997</v>
      </c>
      <c r="AI20" s="19" t="s">
        <v>58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2" t="s">
        <v>63</v>
      </c>
      <c r="B21" s="22" t="s">
        <v>39</v>
      </c>
      <c r="C21" s="22">
        <v>148.47999999999999</v>
      </c>
      <c r="D21" s="22">
        <v>161.99</v>
      </c>
      <c r="E21" s="22">
        <v>204.321</v>
      </c>
      <c r="F21" s="22">
        <v>100.07299999999999</v>
      </c>
      <c r="G21" s="23">
        <v>1</v>
      </c>
      <c r="H21" s="22">
        <v>60</v>
      </c>
      <c r="I21" s="22" t="s">
        <v>40</v>
      </c>
      <c r="J21" s="22"/>
      <c r="K21" s="22">
        <v>105.06</v>
      </c>
      <c r="L21" s="22">
        <f t="shared" si="2"/>
        <v>99.260999999999996</v>
      </c>
      <c r="M21" s="22">
        <f t="shared" si="3"/>
        <v>105.071</v>
      </c>
      <c r="N21" s="22">
        <v>99.25</v>
      </c>
      <c r="O21" s="22"/>
      <c r="P21" s="22">
        <v>13.191999999999981</v>
      </c>
      <c r="Q21" s="22">
        <v>38.391999999999967</v>
      </c>
      <c r="R21" s="22">
        <f t="shared" si="4"/>
        <v>21.012</v>
      </c>
      <c r="S21" s="24">
        <f>9*R21-Q21-P21-O21-F21</f>
        <v>37.451000000000064</v>
      </c>
      <c r="T21" s="5">
        <f t="shared" si="9"/>
        <v>37.451000000000064</v>
      </c>
      <c r="U21" s="24"/>
      <c r="V21" s="22"/>
      <c r="W21" s="1">
        <f t="shared" si="6"/>
        <v>9</v>
      </c>
      <c r="X21" s="22">
        <f t="shared" si="7"/>
        <v>7.2176375404530706</v>
      </c>
      <c r="Y21" s="22">
        <v>21.350999999999999</v>
      </c>
      <c r="Z21" s="22">
        <v>21.642800000000001</v>
      </c>
      <c r="AA21" s="22">
        <v>19.861999999999998</v>
      </c>
      <c r="AB21" s="22">
        <v>11.957599999999999</v>
      </c>
      <c r="AC21" s="22">
        <v>16.301600000000001</v>
      </c>
      <c r="AD21" s="22">
        <v>25.4208</v>
      </c>
      <c r="AE21" s="22">
        <v>16.643999999999998</v>
      </c>
      <c r="AF21" s="22">
        <v>11.7592</v>
      </c>
      <c r="AG21" s="22">
        <v>13.013999999999999</v>
      </c>
      <c r="AH21" s="22">
        <v>14.064</v>
      </c>
      <c r="AI21" s="22" t="s">
        <v>64</v>
      </c>
      <c r="AJ21" s="1">
        <f t="shared" si="8"/>
        <v>37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39</v>
      </c>
      <c r="C22" s="1">
        <v>-0.377</v>
      </c>
      <c r="D22" s="1">
        <v>200.97399999999999</v>
      </c>
      <c r="E22" s="1">
        <v>164.14500000000001</v>
      </c>
      <c r="F22" s="1">
        <v>34.671999999999997</v>
      </c>
      <c r="G22" s="8">
        <v>1</v>
      </c>
      <c r="H22" s="1">
        <v>60</v>
      </c>
      <c r="I22" s="1" t="s">
        <v>40</v>
      </c>
      <c r="J22" s="1"/>
      <c r="K22" s="1">
        <v>62.95</v>
      </c>
      <c r="L22" s="1">
        <f t="shared" si="2"/>
        <v>101.19500000000001</v>
      </c>
      <c r="M22" s="1">
        <f t="shared" si="3"/>
        <v>64.018000000000015</v>
      </c>
      <c r="N22" s="1">
        <v>100.127</v>
      </c>
      <c r="O22" s="1"/>
      <c r="P22" s="1">
        <v>92.768800000000013</v>
      </c>
      <c r="Q22" s="1">
        <v>0</v>
      </c>
      <c r="R22" s="1">
        <f t="shared" si="4"/>
        <v>12.59</v>
      </c>
      <c r="S22" s="5">
        <f t="shared" ref="S22:S25" si="12">11*R22-Q22-P22-O22-F22</f>
        <v>11.049199999999999</v>
      </c>
      <c r="T22" s="5">
        <f t="shared" si="9"/>
        <v>11.049199999999999</v>
      </c>
      <c r="U22" s="5"/>
      <c r="V22" s="1"/>
      <c r="W22" s="1">
        <f t="shared" si="6"/>
        <v>11</v>
      </c>
      <c r="X22" s="1">
        <f t="shared" si="7"/>
        <v>10.122382843526609</v>
      </c>
      <c r="Y22" s="1">
        <v>14.416600000000001</v>
      </c>
      <c r="Z22" s="1">
        <v>16.878399999999999</v>
      </c>
      <c r="AA22" s="1">
        <v>14.2554</v>
      </c>
      <c r="AB22" s="1">
        <v>15.67</v>
      </c>
      <c r="AC22" s="1">
        <v>11.442600000000001</v>
      </c>
      <c r="AD22" s="1">
        <v>10.732799999999999</v>
      </c>
      <c r="AE22" s="1">
        <v>11.9648</v>
      </c>
      <c r="AF22" s="1">
        <v>6.8634000000000004</v>
      </c>
      <c r="AG22" s="1">
        <v>6.6622000000000003</v>
      </c>
      <c r="AH22" s="1">
        <v>9.9914000000000005</v>
      </c>
      <c r="AI22" s="1"/>
      <c r="AJ22" s="1">
        <f t="shared" si="8"/>
        <v>11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66</v>
      </c>
      <c r="B23" s="19" t="s">
        <v>39</v>
      </c>
      <c r="C23" s="19">
        <v>75.454999999999998</v>
      </c>
      <c r="D23" s="19">
        <v>384.73700000000002</v>
      </c>
      <c r="E23" s="19">
        <v>376.32900000000001</v>
      </c>
      <c r="F23" s="19">
        <v>82.552999999999997</v>
      </c>
      <c r="G23" s="20">
        <v>1</v>
      </c>
      <c r="H23" s="19">
        <v>60</v>
      </c>
      <c r="I23" s="19" t="s">
        <v>40</v>
      </c>
      <c r="J23" s="19"/>
      <c r="K23" s="19">
        <v>116.96</v>
      </c>
      <c r="L23" s="19">
        <f t="shared" si="2"/>
        <v>259.36900000000003</v>
      </c>
      <c r="M23" s="19">
        <f t="shared" si="3"/>
        <v>118.50400000000002</v>
      </c>
      <c r="N23" s="19">
        <v>257.82499999999999</v>
      </c>
      <c r="O23" s="19"/>
      <c r="P23" s="19">
        <v>248.95140000000009</v>
      </c>
      <c r="Q23" s="19">
        <v>116.8149999999999</v>
      </c>
      <c r="R23" s="19">
        <f t="shared" si="4"/>
        <v>23.391999999999999</v>
      </c>
      <c r="S23" s="21"/>
      <c r="T23" s="5">
        <f t="shared" si="9"/>
        <v>0</v>
      </c>
      <c r="U23" s="21"/>
      <c r="V23" s="19"/>
      <c r="W23" s="1">
        <f t="shared" si="6"/>
        <v>19.165501025991791</v>
      </c>
      <c r="X23" s="19">
        <f t="shared" si="7"/>
        <v>19.165501025991791</v>
      </c>
      <c r="Y23" s="19">
        <v>36.4544</v>
      </c>
      <c r="Z23" s="19">
        <v>31.959</v>
      </c>
      <c r="AA23" s="19">
        <v>25.218</v>
      </c>
      <c r="AB23" s="19">
        <v>29.107800000000001</v>
      </c>
      <c r="AC23" s="19">
        <v>23.7516</v>
      </c>
      <c r="AD23" s="19">
        <v>21.629000000000001</v>
      </c>
      <c r="AE23" s="19">
        <v>17.9346</v>
      </c>
      <c r="AF23" s="19">
        <v>18.2698</v>
      </c>
      <c r="AG23" s="19">
        <v>18.921800000000001</v>
      </c>
      <c r="AH23" s="19">
        <v>16.984400000000001</v>
      </c>
      <c r="AI23" s="19" t="s">
        <v>58</v>
      </c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39</v>
      </c>
      <c r="C24" s="1">
        <v>34.115000000000002</v>
      </c>
      <c r="D24" s="1">
        <v>301.96100000000001</v>
      </c>
      <c r="E24" s="1">
        <v>287.02600000000001</v>
      </c>
      <c r="F24" s="1">
        <v>43.787999999999997</v>
      </c>
      <c r="G24" s="8">
        <v>1</v>
      </c>
      <c r="H24" s="1">
        <v>30</v>
      </c>
      <c r="I24" s="1" t="s">
        <v>40</v>
      </c>
      <c r="J24" s="1"/>
      <c r="K24" s="1">
        <v>39.6</v>
      </c>
      <c r="L24" s="1">
        <f t="shared" si="2"/>
        <v>247.42600000000002</v>
      </c>
      <c r="M24" s="1">
        <f t="shared" si="3"/>
        <v>33.974000000000018</v>
      </c>
      <c r="N24" s="1">
        <v>253.05199999999999</v>
      </c>
      <c r="O24" s="1"/>
      <c r="P24" s="1">
        <v>17.035600000000091</v>
      </c>
      <c r="Q24" s="1">
        <v>16.629799999999911</v>
      </c>
      <c r="R24" s="1">
        <f t="shared" si="4"/>
        <v>7.92</v>
      </c>
      <c r="S24" s="5">
        <f t="shared" si="12"/>
        <v>9.6666000000000167</v>
      </c>
      <c r="T24" s="5">
        <f t="shared" si="9"/>
        <v>9.6666000000000167</v>
      </c>
      <c r="U24" s="5"/>
      <c r="V24" s="1"/>
      <c r="W24" s="1">
        <f t="shared" si="6"/>
        <v>11</v>
      </c>
      <c r="X24" s="1">
        <f t="shared" si="7"/>
        <v>9.779469696969695</v>
      </c>
      <c r="Y24" s="1">
        <v>7.3727999999999998</v>
      </c>
      <c r="Z24" s="1">
        <v>7.650200000000007</v>
      </c>
      <c r="AA24" s="1">
        <v>6.7203999999999997</v>
      </c>
      <c r="AB24" s="1">
        <v>5.9139999999999988</v>
      </c>
      <c r="AC24" s="1">
        <v>6.4598000000000004</v>
      </c>
      <c r="AD24" s="1">
        <v>6.3419999999999987</v>
      </c>
      <c r="AE24" s="1">
        <v>7.3623999999999992</v>
      </c>
      <c r="AF24" s="1">
        <v>6.0004000000000017</v>
      </c>
      <c r="AG24" s="1">
        <v>4.9559999999999942</v>
      </c>
      <c r="AH24" s="1">
        <v>7.6322000000000001</v>
      </c>
      <c r="AI24" s="1"/>
      <c r="AJ24" s="1">
        <f t="shared" si="8"/>
        <v>10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39</v>
      </c>
      <c r="C25" s="1">
        <v>78.691000000000003</v>
      </c>
      <c r="D25" s="1">
        <v>590.63599999999997</v>
      </c>
      <c r="E25" s="1">
        <v>637.65200000000004</v>
      </c>
      <c r="F25" s="1">
        <v>21.87</v>
      </c>
      <c r="G25" s="8">
        <v>1</v>
      </c>
      <c r="H25" s="1">
        <v>30</v>
      </c>
      <c r="I25" s="1" t="s">
        <v>40</v>
      </c>
      <c r="J25" s="1"/>
      <c r="K25" s="1">
        <v>127.4</v>
      </c>
      <c r="L25" s="1">
        <f t="shared" si="2"/>
        <v>510.25200000000007</v>
      </c>
      <c r="M25" s="1">
        <f t="shared" si="3"/>
        <v>139.56900000000002</v>
      </c>
      <c r="N25" s="1">
        <v>498.08300000000003</v>
      </c>
      <c r="O25" s="1"/>
      <c r="P25" s="1">
        <v>158.44699999999989</v>
      </c>
      <c r="Q25" s="1">
        <v>13.66980000000008</v>
      </c>
      <c r="R25" s="1">
        <f t="shared" si="4"/>
        <v>25.48</v>
      </c>
      <c r="S25" s="5">
        <f t="shared" si="12"/>
        <v>86.29320000000007</v>
      </c>
      <c r="T25" s="5">
        <f t="shared" si="9"/>
        <v>86.29320000000007</v>
      </c>
      <c r="U25" s="5"/>
      <c r="V25" s="1"/>
      <c r="W25" s="1">
        <f t="shared" si="6"/>
        <v>11.000000000000002</v>
      </c>
      <c r="X25" s="1">
        <f t="shared" si="7"/>
        <v>7.6132967032967018</v>
      </c>
      <c r="Y25" s="1">
        <v>26.673400000000001</v>
      </c>
      <c r="Z25" s="1">
        <v>29.787400000000002</v>
      </c>
      <c r="AA25" s="1">
        <v>24.2852</v>
      </c>
      <c r="AB25" s="1">
        <v>29.025600000000001</v>
      </c>
      <c r="AC25" s="1">
        <v>27.221800000000002</v>
      </c>
      <c r="AD25" s="1">
        <v>27.510999999999999</v>
      </c>
      <c r="AE25" s="1">
        <v>23.443000000000001</v>
      </c>
      <c r="AF25" s="1">
        <v>15.309200000000009</v>
      </c>
      <c r="AG25" s="1">
        <v>25.754200000000001</v>
      </c>
      <c r="AH25" s="1">
        <v>26.2364</v>
      </c>
      <c r="AI25" s="1"/>
      <c r="AJ25" s="1">
        <f t="shared" si="8"/>
        <v>86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69</v>
      </c>
      <c r="B26" s="19" t="s">
        <v>39</v>
      </c>
      <c r="C26" s="19"/>
      <c r="D26" s="19">
        <v>109.807</v>
      </c>
      <c r="E26" s="19">
        <v>21.611999999999998</v>
      </c>
      <c r="F26" s="19">
        <v>80.855999999999995</v>
      </c>
      <c r="G26" s="20">
        <v>1</v>
      </c>
      <c r="H26" s="19">
        <v>30</v>
      </c>
      <c r="I26" s="19" t="s">
        <v>40</v>
      </c>
      <c r="J26" s="19"/>
      <c r="K26" s="19">
        <v>30.2</v>
      </c>
      <c r="L26" s="19">
        <f t="shared" si="2"/>
        <v>-8.588000000000001</v>
      </c>
      <c r="M26" s="19">
        <f t="shared" si="3"/>
        <v>21.611999999999998</v>
      </c>
      <c r="N26" s="19"/>
      <c r="O26" s="19"/>
      <c r="P26" s="19">
        <v>0</v>
      </c>
      <c r="Q26" s="19">
        <v>0</v>
      </c>
      <c r="R26" s="19">
        <f t="shared" si="4"/>
        <v>6.04</v>
      </c>
      <c r="S26" s="21"/>
      <c r="T26" s="5">
        <f t="shared" si="9"/>
        <v>0</v>
      </c>
      <c r="U26" s="21"/>
      <c r="V26" s="19"/>
      <c r="W26" s="1">
        <f t="shared" si="6"/>
        <v>13.386754966887416</v>
      </c>
      <c r="X26" s="19">
        <f t="shared" si="7"/>
        <v>13.386754966887416</v>
      </c>
      <c r="Y26" s="19">
        <v>4.3234000000000004</v>
      </c>
      <c r="Z26" s="19">
        <v>6.9349999999999996</v>
      </c>
      <c r="AA26" s="19">
        <v>10.598000000000001</v>
      </c>
      <c r="AB26" s="19">
        <v>10.2288</v>
      </c>
      <c r="AC26" s="19">
        <v>6.3982000000000001</v>
      </c>
      <c r="AD26" s="19">
        <v>8.4252000000000002</v>
      </c>
      <c r="AE26" s="19">
        <v>11.4694</v>
      </c>
      <c r="AF26" s="19">
        <v>10.337199999999999</v>
      </c>
      <c r="AG26" s="19">
        <v>12.898999999999999</v>
      </c>
      <c r="AH26" s="19">
        <v>14.743</v>
      </c>
      <c r="AI26" s="19" t="s">
        <v>70</v>
      </c>
      <c r="AJ26" s="1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71</v>
      </c>
      <c r="B27" s="15" t="s">
        <v>39</v>
      </c>
      <c r="C27" s="15"/>
      <c r="D27" s="15"/>
      <c r="E27" s="15"/>
      <c r="F27" s="15"/>
      <c r="G27" s="16">
        <v>0</v>
      </c>
      <c r="H27" s="15">
        <v>45</v>
      </c>
      <c r="I27" s="15" t="s">
        <v>40</v>
      </c>
      <c r="J27" s="15"/>
      <c r="K27" s="15"/>
      <c r="L27" s="15">
        <f t="shared" si="2"/>
        <v>0</v>
      </c>
      <c r="M27" s="15">
        <f t="shared" si="3"/>
        <v>0</v>
      </c>
      <c r="N27" s="15"/>
      <c r="O27" s="15"/>
      <c r="P27" s="15">
        <v>0</v>
      </c>
      <c r="Q27" s="15">
        <v>0</v>
      </c>
      <c r="R27" s="15">
        <f t="shared" si="4"/>
        <v>0</v>
      </c>
      <c r="S27" s="17"/>
      <c r="T27" s="5">
        <f t="shared" si="9"/>
        <v>0</v>
      </c>
      <c r="U27" s="17"/>
      <c r="V27" s="15"/>
      <c r="W27" s="1" t="e">
        <f t="shared" si="6"/>
        <v>#DIV/0!</v>
      </c>
      <c r="X27" s="15" t="e">
        <f t="shared" si="7"/>
        <v>#DIV/0!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 t="s">
        <v>48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39</v>
      </c>
      <c r="C28" s="1">
        <v>75.197999999999993</v>
      </c>
      <c r="D28" s="1">
        <v>103.218</v>
      </c>
      <c r="E28" s="1">
        <v>66.805000000000007</v>
      </c>
      <c r="F28" s="1">
        <v>106.43</v>
      </c>
      <c r="G28" s="8">
        <v>1</v>
      </c>
      <c r="H28" s="1">
        <v>40</v>
      </c>
      <c r="I28" s="1" t="s">
        <v>40</v>
      </c>
      <c r="J28" s="1"/>
      <c r="K28" s="1">
        <v>63.1</v>
      </c>
      <c r="L28" s="1">
        <f t="shared" si="2"/>
        <v>3.7050000000000054</v>
      </c>
      <c r="M28" s="1">
        <f t="shared" si="3"/>
        <v>66.805000000000007</v>
      </c>
      <c r="N28" s="1"/>
      <c r="O28" s="1"/>
      <c r="P28" s="1">
        <v>20.780200000000011</v>
      </c>
      <c r="Q28" s="1">
        <v>0</v>
      </c>
      <c r="R28" s="1">
        <f t="shared" si="4"/>
        <v>12.620000000000001</v>
      </c>
      <c r="S28" s="5">
        <f t="shared" ref="S28:S31" si="13">11*R28-Q28-P28-O28-F28</f>
        <v>11.609800000000007</v>
      </c>
      <c r="T28" s="5">
        <f t="shared" si="9"/>
        <v>11.609800000000007</v>
      </c>
      <c r="U28" s="5"/>
      <c r="V28" s="1"/>
      <c r="W28" s="1">
        <f t="shared" si="6"/>
        <v>11</v>
      </c>
      <c r="X28" s="1">
        <f t="shared" si="7"/>
        <v>10.080047543581617</v>
      </c>
      <c r="Y28" s="1">
        <v>12.6808</v>
      </c>
      <c r="Z28" s="1">
        <v>17.001799999999999</v>
      </c>
      <c r="AA28" s="1">
        <v>18.8386</v>
      </c>
      <c r="AB28" s="1">
        <v>13.8878</v>
      </c>
      <c r="AC28" s="1">
        <v>14.053599999999999</v>
      </c>
      <c r="AD28" s="1">
        <v>19.469000000000001</v>
      </c>
      <c r="AE28" s="1">
        <v>13.545</v>
      </c>
      <c r="AF28" s="1">
        <v>5.3944000000000001</v>
      </c>
      <c r="AG28" s="1">
        <v>14.574400000000001</v>
      </c>
      <c r="AH28" s="1">
        <v>16.449000000000002</v>
      </c>
      <c r="AI28" s="1"/>
      <c r="AJ28" s="1">
        <f t="shared" si="8"/>
        <v>12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39</v>
      </c>
      <c r="C29" s="1">
        <v>6.7439999999999998</v>
      </c>
      <c r="D29" s="1">
        <v>34.762</v>
      </c>
      <c r="E29" s="1">
        <v>13.58</v>
      </c>
      <c r="F29" s="1">
        <v>27.096</v>
      </c>
      <c r="G29" s="8">
        <v>1</v>
      </c>
      <c r="H29" s="1">
        <v>30</v>
      </c>
      <c r="I29" s="1" t="s">
        <v>40</v>
      </c>
      <c r="J29" s="1"/>
      <c r="K29" s="1">
        <v>14.2</v>
      </c>
      <c r="L29" s="1">
        <f t="shared" si="2"/>
        <v>-0.61999999999999922</v>
      </c>
      <c r="M29" s="1">
        <f t="shared" si="3"/>
        <v>13.58</v>
      </c>
      <c r="N29" s="1"/>
      <c r="O29" s="1"/>
      <c r="P29" s="1">
        <v>9.5042000000000009</v>
      </c>
      <c r="Q29" s="1">
        <v>0</v>
      </c>
      <c r="R29" s="1">
        <f t="shared" si="4"/>
        <v>2.84</v>
      </c>
      <c r="S29" s="5"/>
      <c r="T29" s="5">
        <f t="shared" si="9"/>
        <v>0</v>
      </c>
      <c r="U29" s="5"/>
      <c r="V29" s="1"/>
      <c r="W29" s="1">
        <f t="shared" si="6"/>
        <v>12.887394366197183</v>
      </c>
      <c r="X29" s="1">
        <f t="shared" si="7"/>
        <v>12.887394366197183</v>
      </c>
      <c r="Y29" s="1">
        <v>3.2974000000000001</v>
      </c>
      <c r="Z29" s="1">
        <v>4.3045999999999998</v>
      </c>
      <c r="AA29" s="1">
        <v>4.8643999999999998</v>
      </c>
      <c r="AB29" s="1">
        <v>4.8811999999999998</v>
      </c>
      <c r="AC29" s="1">
        <v>3.1103999999999998</v>
      </c>
      <c r="AD29" s="1">
        <v>4.8156000000000008</v>
      </c>
      <c r="AE29" s="1">
        <v>4.3075999999999999</v>
      </c>
      <c r="AF29" s="1">
        <v>2.0139999999999998</v>
      </c>
      <c r="AG29" s="1">
        <v>0.2984</v>
      </c>
      <c r="AH29" s="1">
        <v>1.7547999999999999</v>
      </c>
      <c r="AI29" s="1"/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39</v>
      </c>
      <c r="C30" s="1">
        <v>21.864000000000001</v>
      </c>
      <c r="D30" s="1">
        <v>56.116999999999997</v>
      </c>
      <c r="E30" s="1">
        <v>44.701999999999998</v>
      </c>
      <c r="F30" s="1">
        <v>29.616</v>
      </c>
      <c r="G30" s="8">
        <v>1</v>
      </c>
      <c r="H30" s="1">
        <v>50</v>
      </c>
      <c r="I30" s="1" t="s">
        <v>40</v>
      </c>
      <c r="J30" s="1"/>
      <c r="K30" s="1">
        <v>54.5</v>
      </c>
      <c r="L30" s="1">
        <f t="shared" si="2"/>
        <v>-9.7980000000000018</v>
      </c>
      <c r="M30" s="1">
        <f t="shared" si="3"/>
        <v>44.701999999999998</v>
      </c>
      <c r="N30" s="1"/>
      <c r="O30" s="1"/>
      <c r="P30" s="1">
        <v>95.550999999999974</v>
      </c>
      <c r="Q30" s="1">
        <v>37.718600000000023</v>
      </c>
      <c r="R30" s="1">
        <f t="shared" si="4"/>
        <v>10.9</v>
      </c>
      <c r="S30" s="5"/>
      <c r="T30" s="5">
        <f t="shared" si="9"/>
        <v>0</v>
      </c>
      <c r="U30" s="5"/>
      <c r="V30" s="1"/>
      <c r="W30" s="1">
        <f t="shared" si="6"/>
        <v>14.943633027522937</v>
      </c>
      <c r="X30" s="1">
        <f t="shared" si="7"/>
        <v>14.943633027522937</v>
      </c>
      <c r="Y30" s="1">
        <v>16.279800000000002</v>
      </c>
      <c r="Z30" s="1">
        <v>15.131600000000001</v>
      </c>
      <c r="AA30" s="1">
        <v>11.2296</v>
      </c>
      <c r="AB30" s="1">
        <v>9.5993999999999993</v>
      </c>
      <c r="AC30" s="1">
        <v>10.4018</v>
      </c>
      <c r="AD30" s="1">
        <v>12.895</v>
      </c>
      <c r="AE30" s="1">
        <v>9.7123999999999988</v>
      </c>
      <c r="AF30" s="1">
        <v>4.33</v>
      </c>
      <c r="AG30" s="1">
        <v>8.5505999999999993</v>
      </c>
      <c r="AH30" s="1">
        <v>11.1</v>
      </c>
      <c r="AI30" s="1"/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39</v>
      </c>
      <c r="C31" s="1">
        <v>108.983</v>
      </c>
      <c r="D31" s="1">
        <v>1.81</v>
      </c>
      <c r="E31" s="1">
        <v>48.421999999999997</v>
      </c>
      <c r="F31" s="1">
        <v>54.948999999999998</v>
      </c>
      <c r="G31" s="8">
        <v>1</v>
      </c>
      <c r="H31" s="1">
        <v>50</v>
      </c>
      <c r="I31" s="1" t="s">
        <v>40</v>
      </c>
      <c r="J31" s="1"/>
      <c r="K31" s="1">
        <v>53.2</v>
      </c>
      <c r="L31" s="1">
        <f t="shared" si="2"/>
        <v>-4.7780000000000058</v>
      </c>
      <c r="M31" s="1">
        <f t="shared" si="3"/>
        <v>48.421999999999997</v>
      </c>
      <c r="N31" s="1"/>
      <c r="O31" s="1"/>
      <c r="P31" s="1">
        <v>0</v>
      </c>
      <c r="Q31" s="1">
        <v>4</v>
      </c>
      <c r="R31" s="1">
        <f t="shared" si="4"/>
        <v>10.64</v>
      </c>
      <c r="S31" s="5">
        <f t="shared" si="13"/>
        <v>58.091000000000008</v>
      </c>
      <c r="T31" s="5">
        <f t="shared" si="9"/>
        <v>58.091000000000008</v>
      </c>
      <c r="U31" s="5"/>
      <c r="V31" s="1"/>
      <c r="W31" s="1">
        <f t="shared" si="6"/>
        <v>11</v>
      </c>
      <c r="X31" s="1">
        <f t="shared" si="7"/>
        <v>5.5403195488721799</v>
      </c>
      <c r="Y31" s="1">
        <v>8.0991999999999997</v>
      </c>
      <c r="Z31" s="1">
        <v>9.6633999999999993</v>
      </c>
      <c r="AA31" s="1">
        <v>3.61</v>
      </c>
      <c r="AB31" s="1">
        <v>5.8529999999999998</v>
      </c>
      <c r="AC31" s="1">
        <v>13.8978</v>
      </c>
      <c r="AD31" s="1">
        <v>11.9122</v>
      </c>
      <c r="AE31" s="1">
        <v>5.3472</v>
      </c>
      <c r="AF31" s="1">
        <v>5.7472000000000003</v>
      </c>
      <c r="AG31" s="1">
        <v>8.757200000000001</v>
      </c>
      <c r="AH31" s="1">
        <v>8.1997999999999998</v>
      </c>
      <c r="AI31" s="1"/>
      <c r="AJ31" s="1">
        <f t="shared" si="8"/>
        <v>58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76</v>
      </c>
      <c r="B32" s="12" t="s">
        <v>39</v>
      </c>
      <c r="C32" s="12"/>
      <c r="D32" s="12">
        <v>185.82499999999999</v>
      </c>
      <c r="E32" s="12">
        <v>185.82499999999999</v>
      </c>
      <c r="F32" s="12"/>
      <c r="G32" s="13">
        <v>0</v>
      </c>
      <c r="H32" s="12" t="e">
        <v>#N/A</v>
      </c>
      <c r="I32" s="12" t="s">
        <v>52</v>
      </c>
      <c r="J32" s="12"/>
      <c r="K32" s="12"/>
      <c r="L32" s="12">
        <f t="shared" si="2"/>
        <v>185.82499999999999</v>
      </c>
      <c r="M32" s="12">
        <f t="shared" si="3"/>
        <v>0</v>
      </c>
      <c r="N32" s="12">
        <v>185.82499999999999</v>
      </c>
      <c r="O32" s="12"/>
      <c r="P32" s="12"/>
      <c r="Q32" s="12"/>
      <c r="R32" s="12">
        <f t="shared" si="4"/>
        <v>0</v>
      </c>
      <c r="S32" s="14"/>
      <c r="T32" s="5">
        <f t="shared" si="9"/>
        <v>0</v>
      </c>
      <c r="U32" s="14"/>
      <c r="V32" s="12"/>
      <c r="W32" s="1" t="e">
        <f t="shared" si="6"/>
        <v>#DIV/0!</v>
      </c>
      <c r="X32" s="12" t="e">
        <f t="shared" si="7"/>
        <v>#DIV/0!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/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45</v>
      </c>
      <c r="C33" s="1">
        <v>238</v>
      </c>
      <c r="D33" s="1">
        <v>434</v>
      </c>
      <c r="E33" s="1">
        <v>349</v>
      </c>
      <c r="F33" s="1">
        <v>319</v>
      </c>
      <c r="G33" s="8">
        <v>0.4</v>
      </c>
      <c r="H33" s="1">
        <v>45</v>
      </c>
      <c r="I33" s="11" t="s">
        <v>55</v>
      </c>
      <c r="J33" s="1"/>
      <c r="K33" s="1">
        <v>348</v>
      </c>
      <c r="L33" s="1">
        <f t="shared" si="2"/>
        <v>1</v>
      </c>
      <c r="M33" s="1">
        <f t="shared" si="3"/>
        <v>349</v>
      </c>
      <c r="N33" s="1"/>
      <c r="O33" s="1"/>
      <c r="P33" s="1">
        <v>301.59999999999991</v>
      </c>
      <c r="Q33" s="1">
        <v>0</v>
      </c>
      <c r="R33" s="1">
        <f t="shared" si="4"/>
        <v>69.599999999999994</v>
      </c>
      <c r="S33" s="5">
        <f t="shared" ref="S33:S34" si="14">11*R33-Q33-P33-O33-F33</f>
        <v>145</v>
      </c>
      <c r="T33" s="5">
        <f t="shared" si="9"/>
        <v>145</v>
      </c>
      <c r="U33" s="5"/>
      <c r="V33" s="1"/>
      <c r="W33" s="1">
        <f t="shared" si="6"/>
        <v>11</v>
      </c>
      <c r="X33" s="1">
        <f t="shared" si="7"/>
        <v>8.9166666666666661</v>
      </c>
      <c r="Y33" s="1">
        <v>70.599999999999994</v>
      </c>
      <c r="Z33" s="1">
        <v>88.2</v>
      </c>
      <c r="AA33" s="1">
        <v>80.400000000000006</v>
      </c>
      <c r="AB33" s="1">
        <v>52.8</v>
      </c>
      <c r="AC33" s="1">
        <v>77.2</v>
      </c>
      <c r="AD33" s="1">
        <v>101.8</v>
      </c>
      <c r="AE33" s="1">
        <v>92.4</v>
      </c>
      <c r="AF33" s="1">
        <v>80.400000000000006</v>
      </c>
      <c r="AG33" s="1">
        <v>76</v>
      </c>
      <c r="AH33" s="1">
        <v>81.599999999999994</v>
      </c>
      <c r="AI33" s="1" t="s">
        <v>42</v>
      </c>
      <c r="AJ33" s="1">
        <f t="shared" si="8"/>
        <v>58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45</v>
      </c>
      <c r="C34" s="1">
        <v>327</v>
      </c>
      <c r="D34" s="1">
        <v>1</v>
      </c>
      <c r="E34" s="1">
        <v>268</v>
      </c>
      <c r="F34" s="1">
        <v>60</v>
      </c>
      <c r="G34" s="8">
        <v>0.45</v>
      </c>
      <c r="H34" s="1">
        <v>50</v>
      </c>
      <c r="I34" s="1" t="s">
        <v>40</v>
      </c>
      <c r="J34" s="1"/>
      <c r="K34" s="1">
        <v>259</v>
      </c>
      <c r="L34" s="1">
        <f t="shared" si="2"/>
        <v>9</v>
      </c>
      <c r="M34" s="1">
        <f t="shared" si="3"/>
        <v>268</v>
      </c>
      <c r="N34" s="1"/>
      <c r="O34" s="1"/>
      <c r="P34" s="1">
        <v>110.76</v>
      </c>
      <c r="Q34" s="1">
        <v>250</v>
      </c>
      <c r="R34" s="1">
        <f t="shared" si="4"/>
        <v>51.8</v>
      </c>
      <c r="S34" s="5">
        <f t="shared" si="14"/>
        <v>149.03999999999996</v>
      </c>
      <c r="T34" s="29">
        <f t="shared" ref="T34:T35" si="15">S34+$T$1*R34</f>
        <v>252.63999999999996</v>
      </c>
      <c r="U34" s="5"/>
      <c r="V34" s="1"/>
      <c r="W34" s="1">
        <f t="shared" si="6"/>
        <v>13</v>
      </c>
      <c r="X34" s="1">
        <f t="shared" si="7"/>
        <v>8.1227799227799231</v>
      </c>
      <c r="Y34" s="1">
        <v>37.6</v>
      </c>
      <c r="Z34" s="1">
        <v>34.200000000000003</v>
      </c>
      <c r="AA34" s="1">
        <v>29.8</v>
      </c>
      <c r="AB34" s="1">
        <v>29.6</v>
      </c>
      <c r="AC34" s="1">
        <v>44.2</v>
      </c>
      <c r="AD34" s="1">
        <v>48.6</v>
      </c>
      <c r="AE34" s="1">
        <v>48.2</v>
      </c>
      <c r="AF34" s="1">
        <v>47.2</v>
      </c>
      <c r="AG34" s="1">
        <v>41.272399999999998</v>
      </c>
      <c r="AH34" s="1">
        <v>47.272399999999998</v>
      </c>
      <c r="AI34" s="1" t="s">
        <v>42</v>
      </c>
      <c r="AJ34" s="1">
        <f t="shared" si="8"/>
        <v>114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45</v>
      </c>
      <c r="C35" s="1">
        <v>160</v>
      </c>
      <c r="D35" s="1">
        <v>453</v>
      </c>
      <c r="E35" s="1">
        <v>254</v>
      </c>
      <c r="F35" s="1">
        <v>341</v>
      </c>
      <c r="G35" s="8">
        <v>0.4</v>
      </c>
      <c r="H35" s="1">
        <v>45</v>
      </c>
      <c r="I35" s="1" t="s">
        <v>40</v>
      </c>
      <c r="J35" s="1"/>
      <c r="K35" s="1">
        <v>276</v>
      </c>
      <c r="L35" s="1">
        <f t="shared" si="2"/>
        <v>-22</v>
      </c>
      <c r="M35" s="1">
        <f t="shared" si="3"/>
        <v>254</v>
      </c>
      <c r="N35" s="1"/>
      <c r="O35" s="1"/>
      <c r="P35" s="1">
        <v>268.8</v>
      </c>
      <c r="Q35" s="1">
        <v>0</v>
      </c>
      <c r="R35" s="1">
        <f t="shared" si="4"/>
        <v>55.2</v>
      </c>
      <c r="S35" s="5"/>
      <c r="T35" s="29">
        <f t="shared" si="15"/>
        <v>110.4</v>
      </c>
      <c r="U35" s="5"/>
      <c r="V35" s="1"/>
      <c r="W35" s="1">
        <f t="shared" si="6"/>
        <v>13.04710144927536</v>
      </c>
      <c r="X35" s="1">
        <f t="shared" si="7"/>
        <v>11.047101449275361</v>
      </c>
      <c r="Y35" s="1">
        <v>61.6</v>
      </c>
      <c r="Z35" s="1">
        <v>78</v>
      </c>
      <c r="AA35" s="1">
        <v>69.2</v>
      </c>
      <c r="AB35" s="1">
        <v>50.6</v>
      </c>
      <c r="AC35" s="1">
        <v>56.6</v>
      </c>
      <c r="AD35" s="1">
        <v>71.2</v>
      </c>
      <c r="AE35" s="1">
        <v>88</v>
      </c>
      <c r="AF35" s="1">
        <v>75.599999999999994</v>
      </c>
      <c r="AG35" s="1">
        <v>69.400000000000006</v>
      </c>
      <c r="AH35" s="1">
        <v>68</v>
      </c>
      <c r="AI35" s="1"/>
      <c r="AJ35" s="1">
        <f t="shared" si="8"/>
        <v>44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80</v>
      </c>
      <c r="B36" s="15" t="s">
        <v>39</v>
      </c>
      <c r="C36" s="15"/>
      <c r="D36" s="15"/>
      <c r="E36" s="15"/>
      <c r="F36" s="15"/>
      <c r="G36" s="16">
        <v>0</v>
      </c>
      <c r="H36" s="15">
        <v>45</v>
      </c>
      <c r="I36" s="15" t="s">
        <v>40</v>
      </c>
      <c r="J36" s="15"/>
      <c r="K36" s="15"/>
      <c r="L36" s="15">
        <f t="shared" si="2"/>
        <v>0</v>
      </c>
      <c r="M36" s="15">
        <f t="shared" si="3"/>
        <v>0</v>
      </c>
      <c r="N36" s="15"/>
      <c r="O36" s="15"/>
      <c r="P36" s="15">
        <v>0</v>
      </c>
      <c r="Q36" s="15">
        <v>0</v>
      </c>
      <c r="R36" s="15">
        <f t="shared" si="4"/>
        <v>0</v>
      </c>
      <c r="S36" s="17"/>
      <c r="T36" s="5">
        <f t="shared" si="9"/>
        <v>0</v>
      </c>
      <c r="U36" s="17"/>
      <c r="V36" s="15"/>
      <c r="W36" s="1" t="e">
        <f t="shared" si="6"/>
        <v>#DIV/0!</v>
      </c>
      <c r="X36" s="15" t="e">
        <f t="shared" si="7"/>
        <v>#DIV/0!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 t="s">
        <v>48</v>
      </c>
      <c r="AJ36" s="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45</v>
      </c>
      <c r="C37" s="1">
        <v>92</v>
      </c>
      <c r="D37" s="1">
        <v>79</v>
      </c>
      <c r="E37" s="1">
        <v>96</v>
      </c>
      <c r="F37" s="1">
        <v>23</v>
      </c>
      <c r="G37" s="8">
        <v>0.35</v>
      </c>
      <c r="H37" s="1">
        <v>40</v>
      </c>
      <c r="I37" s="1" t="s">
        <v>40</v>
      </c>
      <c r="J37" s="1"/>
      <c r="K37" s="1">
        <v>100</v>
      </c>
      <c r="L37" s="1">
        <f t="shared" si="2"/>
        <v>-4</v>
      </c>
      <c r="M37" s="1">
        <f t="shared" si="3"/>
        <v>96</v>
      </c>
      <c r="N37" s="1"/>
      <c r="O37" s="1"/>
      <c r="P37" s="1">
        <v>72.599999999999966</v>
      </c>
      <c r="Q37" s="1">
        <v>52.000000000000057</v>
      </c>
      <c r="R37" s="1">
        <f t="shared" si="4"/>
        <v>20</v>
      </c>
      <c r="S37" s="5">
        <f t="shared" ref="S37:S47" si="16">11*R37-Q37-P37-O37-F37</f>
        <v>72.399999999999977</v>
      </c>
      <c r="T37" s="5">
        <f t="shared" si="9"/>
        <v>72.399999999999977</v>
      </c>
      <c r="U37" s="5"/>
      <c r="V37" s="1"/>
      <c r="W37" s="1">
        <f t="shared" si="6"/>
        <v>11</v>
      </c>
      <c r="X37" s="1">
        <f t="shared" si="7"/>
        <v>7.3800000000000008</v>
      </c>
      <c r="Y37" s="1">
        <v>18.600000000000001</v>
      </c>
      <c r="Z37" s="1">
        <v>17.399999999999999</v>
      </c>
      <c r="AA37" s="1">
        <v>16.399999999999999</v>
      </c>
      <c r="AB37" s="1">
        <v>17.399999999999999</v>
      </c>
      <c r="AC37" s="1">
        <v>21.2</v>
      </c>
      <c r="AD37" s="1">
        <v>20.6</v>
      </c>
      <c r="AE37" s="1">
        <v>20.6</v>
      </c>
      <c r="AF37" s="1">
        <v>20.2</v>
      </c>
      <c r="AG37" s="1">
        <v>24.8</v>
      </c>
      <c r="AH37" s="1">
        <v>24.2</v>
      </c>
      <c r="AI37" s="1" t="s">
        <v>42</v>
      </c>
      <c r="AJ37" s="1">
        <f t="shared" si="8"/>
        <v>25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39</v>
      </c>
      <c r="C38" s="1">
        <v>37.539000000000001</v>
      </c>
      <c r="D38" s="1">
        <v>92.325999999999993</v>
      </c>
      <c r="E38" s="1">
        <v>69.491</v>
      </c>
      <c r="F38" s="1">
        <v>47.954999999999998</v>
      </c>
      <c r="G38" s="8">
        <v>1</v>
      </c>
      <c r="H38" s="1">
        <v>40</v>
      </c>
      <c r="I38" s="1" t="s">
        <v>40</v>
      </c>
      <c r="J38" s="1"/>
      <c r="K38" s="1">
        <v>91.3</v>
      </c>
      <c r="L38" s="1">
        <f t="shared" ref="L38:L69" si="17">E38-K38</f>
        <v>-21.808999999999997</v>
      </c>
      <c r="M38" s="1">
        <f t="shared" si="3"/>
        <v>69.491</v>
      </c>
      <c r="N38" s="1"/>
      <c r="O38" s="1"/>
      <c r="P38" s="1">
        <v>80.720400000000026</v>
      </c>
      <c r="Q38" s="1">
        <v>49.201199999999993</v>
      </c>
      <c r="R38" s="1">
        <f t="shared" si="4"/>
        <v>18.259999999999998</v>
      </c>
      <c r="S38" s="5">
        <f t="shared" si="16"/>
        <v>22.983399999999961</v>
      </c>
      <c r="T38" s="5">
        <f t="shared" si="9"/>
        <v>22.983399999999961</v>
      </c>
      <c r="U38" s="5"/>
      <c r="V38" s="1"/>
      <c r="W38" s="1">
        <f t="shared" si="6"/>
        <v>11</v>
      </c>
      <c r="X38" s="1">
        <f t="shared" si="7"/>
        <v>9.7413253012048209</v>
      </c>
      <c r="Y38" s="1">
        <v>19.291799999999999</v>
      </c>
      <c r="Z38" s="1">
        <v>18.635400000000001</v>
      </c>
      <c r="AA38" s="1">
        <v>17.623000000000001</v>
      </c>
      <c r="AB38" s="1">
        <v>17.579799999999999</v>
      </c>
      <c r="AC38" s="1">
        <v>17.539200000000001</v>
      </c>
      <c r="AD38" s="1">
        <v>17.778199999999998</v>
      </c>
      <c r="AE38" s="1">
        <v>15.005800000000001</v>
      </c>
      <c r="AF38" s="1">
        <v>15.5442</v>
      </c>
      <c r="AG38" s="1">
        <v>18.109400000000001</v>
      </c>
      <c r="AH38" s="1">
        <v>19.280200000000001</v>
      </c>
      <c r="AI38" s="1"/>
      <c r="AJ38" s="1">
        <f t="shared" si="8"/>
        <v>23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45</v>
      </c>
      <c r="C39" s="1"/>
      <c r="D39" s="1">
        <v>210</v>
      </c>
      <c r="E39" s="1">
        <v>70</v>
      </c>
      <c r="F39" s="1">
        <v>130</v>
      </c>
      <c r="G39" s="8">
        <v>0.4</v>
      </c>
      <c r="H39" s="1">
        <v>40</v>
      </c>
      <c r="I39" s="1" t="s">
        <v>40</v>
      </c>
      <c r="J39" s="1"/>
      <c r="K39" s="1">
        <v>78</v>
      </c>
      <c r="L39" s="1">
        <f t="shared" si="17"/>
        <v>-8</v>
      </c>
      <c r="M39" s="1">
        <f t="shared" si="3"/>
        <v>70</v>
      </c>
      <c r="N39" s="1"/>
      <c r="O39" s="1"/>
      <c r="P39" s="1">
        <v>76.400000000000034</v>
      </c>
      <c r="Q39" s="1">
        <v>0</v>
      </c>
      <c r="R39" s="1">
        <f t="shared" si="4"/>
        <v>15.6</v>
      </c>
      <c r="S39" s="5"/>
      <c r="T39" s="5">
        <f t="shared" si="9"/>
        <v>0</v>
      </c>
      <c r="U39" s="5"/>
      <c r="V39" s="1"/>
      <c r="W39" s="1">
        <f t="shared" si="6"/>
        <v>13.230769230769234</v>
      </c>
      <c r="X39" s="1">
        <f t="shared" si="7"/>
        <v>13.230769230769234</v>
      </c>
      <c r="Y39" s="1">
        <v>13.2</v>
      </c>
      <c r="Z39" s="1">
        <v>25.6</v>
      </c>
      <c r="AA39" s="1">
        <v>24.2</v>
      </c>
      <c r="AB39" s="1">
        <v>17.2</v>
      </c>
      <c r="AC39" s="1">
        <v>13.6</v>
      </c>
      <c r="AD39" s="1">
        <v>20</v>
      </c>
      <c r="AE39" s="1">
        <v>20.6</v>
      </c>
      <c r="AF39" s="1">
        <v>11.2</v>
      </c>
      <c r="AG39" s="1">
        <v>-0.2</v>
      </c>
      <c r="AH39" s="1">
        <v>-0.2</v>
      </c>
      <c r="AI39" s="1"/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45</v>
      </c>
      <c r="C40" s="1">
        <v>356</v>
      </c>
      <c r="D40" s="1">
        <v>72</v>
      </c>
      <c r="E40" s="1">
        <v>208</v>
      </c>
      <c r="F40" s="1">
        <v>220</v>
      </c>
      <c r="G40" s="8">
        <v>0.4</v>
      </c>
      <c r="H40" s="1">
        <v>45</v>
      </c>
      <c r="I40" s="1" t="s">
        <v>40</v>
      </c>
      <c r="J40" s="1"/>
      <c r="K40" s="1">
        <v>206</v>
      </c>
      <c r="L40" s="1">
        <f t="shared" si="17"/>
        <v>2</v>
      </c>
      <c r="M40" s="1">
        <f t="shared" si="3"/>
        <v>208</v>
      </c>
      <c r="N40" s="1"/>
      <c r="O40" s="1"/>
      <c r="P40" s="1">
        <v>42</v>
      </c>
      <c r="Q40" s="1">
        <v>31.399999999999981</v>
      </c>
      <c r="R40" s="1">
        <f t="shared" si="4"/>
        <v>41.2</v>
      </c>
      <c r="S40" s="5">
        <f t="shared" si="16"/>
        <v>159.80000000000007</v>
      </c>
      <c r="T40" s="29">
        <f>S40+$T$1*R40</f>
        <v>242.20000000000007</v>
      </c>
      <c r="U40" s="5"/>
      <c r="V40" s="1"/>
      <c r="W40" s="1">
        <f t="shared" si="6"/>
        <v>13</v>
      </c>
      <c r="X40" s="1">
        <f t="shared" si="7"/>
        <v>7.1213592233009697</v>
      </c>
      <c r="Y40" s="1">
        <v>36.799999999999997</v>
      </c>
      <c r="Z40" s="1">
        <v>42.4</v>
      </c>
      <c r="AA40" s="1">
        <v>47.4</v>
      </c>
      <c r="AB40" s="1">
        <v>34.799999999999997</v>
      </c>
      <c r="AC40" s="1">
        <v>51.8</v>
      </c>
      <c r="AD40" s="1">
        <v>66.400000000000006</v>
      </c>
      <c r="AE40" s="1">
        <v>52.4</v>
      </c>
      <c r="AF40" s="1">
        <v>31</v>
      </c>
      <c r="AG40" s="1">
        <v>26</v>
      </c>
      <c r="AH40" s="1">
        <v>38.200000000000003</v>
      </c>
      <c r="AI40" s="1"/>
      <c r="AJ40" s="1">
        <f t="shared" si="8"/>
        <v>97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39</v>
      </c>
      <c r="C41" s="1">
        <v>15.409000000000001</v>
      </c>
      <c r="D41" s="1">
        <v>154.852</v>
      </c>
      <c r="E41" s="1">
        <v>64.846999999999994</v>
      </c>
      <c r="F41" s="1">
        <v>103.962</v>
      </c>
      <c r="G41" s="8">
        <v>1</v>
      </c>
      <c r="H41" s="1">
        <v>40</v>
      </c>
      <c r="I41" s="1" t="s">
        <v>40</v>
      </c>
      <c r="J41" s="1"/>
      <c r="K41" s="1">
        <v>74.7</v>
      </c>
      <c r="L41" s="1">
        <f t="shared" si="17"/>
        <v>-9.8530000000000086</v>
      </c>
      <c r="M41" s="1">
        <f t="shared" si="3"/>
        <v>64.846999999999994</v>
      </c>
      <c r="N41" s="1"/>
      <c r="O41" s="1"/>
      <c r="P41" s="1">
        <v>25.54259999999999</v>
      </c>
      <c r="Q41" s="1">
        <v>15.43860000000001</v>
      </c>
      <c r="R41" s="1">
        <f t="shared" si="4"/>
        <v>14.940000000000001</v>
      </c>
      <c r="S41" s="5">
        <f t="shared" si="16"/>
        <v>19.396799999999999</v>
      </c>
      <c r="T41" s="5">
        <f t="shared" si="9"/>
        <v>19.396799999999999</v>
      </c>
      <c r="U41" s="5"/>
      <c r="V41" s="1"/>
      <c r="W41" s="1">
        <f t="shared" si="6"/>
        <v>10.999999999999998</v>
      </c>
      <c r="X41" s="1">
        <f t="shared" si="7"/>
        <v>9.7016867469879511</v>
      </c>
      <c r="Y41" s="1">
        <v>15.1844</v>
      </c>
      <c r="Z41" s="1">
        <v>17.102</v>
      </c>
      <c r="AA41" s="1">
        <v>19.081600000000002</v>
      </c>
      <c r="AB41" s="1">
        <v>18.8734</v>
      </c>
      <c r="AC41" s="1">
        <v>14.425000000000001</v>
      </c>
      <c r="AD41" s="1">
        <v>12.331799999999999</v>
      </c>
      <c r="AE41" s="1">
        <v>13.1966</v>
      </c>
      <c r="AF41" s="1">
        <v>15.023</v>
      </c>
      <c r="AG41" s="1">
        <v>15.917999999999999</v>
      </c>
      <c r="AH41" s="1">
        <v>15.9222</v>
      </c>
      <c r="AI41" s="1"/>
      <c r="AJ41" s="1">
        <f t="shared" si="8"/>
        <v>19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86</v>
      </c>
      <c r="B42" s="19" t="s">
        <v>45</v>
      </c>
      <c r="C42" s="19">
        <v>77</v>
      </c>
      <c r="D42" s="19">
        <v>207</v>
      </c>
      <c r="E42" s="19">
        <v>85</v>
      </c>
      <c r="F42" s="19">
        <v>171</v>
      </c>
      <c r="G42" s="20">
        <v>0.35</v>
      </c>
      <c r="H42" s="19">
        <v>40</v>
      </c>
      <c r="I42" s="19" t="s">
        <v>40</v>
      </c>
      <c r="J42" s="19"/>
      <c r="K42" s="19">
        <v>86</v>
      </c>
      <c r="L42" s="19">
        <f t="shared" si="17"/>
        <v>-1</v>
      </c>
      <c r="M42" s="19">
        <f t="shared" si="3"/>
        <v>85</v>
      </c>
      <c r="N42" s="19"/>
      <c r="O42" s="19"/>
      <c r="P42" s="19">
        <v>40.59999999999998</v>
      </c>
      <c r="Q42" s="19">
        <v>100</v>
      </c>
      <c r="R42" s="19">
        <f t="shared" si="4"/>
        <v>17.2</v>
      </c>
      <c r="S42" s="21"/>
      <c r="T42" s="5">
        <f t="shared" si="9"/>
        <v>0</v>
      </c>
      <c r="U42" s="21"/>
      <c r="V42" s="19"/>
      <c r="W42" s="1">
        <f t="shared" si="6"/>
        <v>18.11627906976744</v>
      </c>
      <c r="X42" s="19">
        <f t="shared" si="7"/>
        <v>18.11627906976744</v>
      </c>
      <c r="Y42" s="19">
        <v>19.600000000000001</v>
      </c>
      <c r="Z42" s="19">
        <v>24.4</v>
      </c>
      <c r="AA42" s="19">
        <v>27.2</v>
      </c>
      <c r="AB42" s="19">
        <v>26.8</v>
      </c>
      <c r="AC42" s="19">
        <v>20.8</v>
      </c>
      <c r="AD42" s="19">
        <v>27.8</v>
      </c>
      <c r="AE42" s="19">
        <v>27</v>
      </c>
      <c r="AF42" s="19">
        <v>17.600000000000001</v>
      </c>
      <c r="AG42" s="19">
        <v>22.8</v>
      </c>
      <c r="AH42" s="19">
        <v>23.4</v>
      </c>
      <c r="AI42" s="19" t="s">
        <v>70</v>
      </c>
      <c r="AJ42" s="1">
        <f t="shared" si="8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45</v>
      </c>
      <c r="C43" s="1">
        <v>95</v>
      </c>
      <c r="D43" s="1">
        <v>426</v>
      </c>
      <c r="E43" s="1">
        <v>316</v>
      </c>
      <c r="F43" s="1">
        <v>188</v>
      </c>
      <c r="G43" s="8">
        <v>0.4</v>
      </c>
      <c r="H43" s="1">
        <v>40</v>
      </c>
      <c r="I43" s="11" t="s">
        <v>55</v>
      </c>
      <c r="J43" s="1"/>
      <c r="K43" s="1">
        <v>319</v>
      </c>
      <c r="L43" s="1">
        <f t="shared" si="17"/>
        <v>-3</v>
      </c>
      <c r="M43" s="1">
        <f t="shared" si="3"/>
        <v>316</v>
      </c>
      <c r="N43" s="1"/>
      <c r="O43" s="1"/>
      <c r="P43" s="1">
        <v>293.8</v>
      </c>
      <c r="Q43" s="1">
        <v>0</v>
      </c>
      <c r="R43" s="1">
        <f t="shared" si="4"/>
        <v>63.8</v>
      </c>
      <c r="S43" s="5">
        <f t="shared" si="16"/>
        <v>219.99999999999994</v>
      </c>
      <c r="T43" s="5">
        <f t="shared" si="9"/>
        <v>219.99999999999994</v>
      </c>
      <c r="U43" s="5"/>
      <c r="V43" s="1"/>
      <c r="W43" s="1">
        <f t="shared" si="6"/>
        <v>11</v>
      </c>
      <c r="X43" s="1">
        <f t="shared" si="7"/>
        <v>7.5517241379310347</v>
      </c>
      <c r="Y43" s="1">
        <v>56.8</v>
      </c>
      <c r="Z43" s="1">
        <v>80.2</v>
      </c>
      <c r="AA43" s="1">
        <v>69.400000000000006</v>
      </c>
      <c r="AB43" s="1">
        <v>53.4</v>
      </c>
      <c r="AC43" s="1">
        <v>56.8</v>
      </c>
      <c r="AD43" s="1">
        <v>68.8</v>
      </c>
      <c r="AE43" s="1">
        <v>74.400000000000006</v>
      </c>
      <c r="AF43" s="1">
        <v>33.799999999999997</v>
      </c>
      <c r="AG43" s="1">
        <v>42.6</v>
      </c>
      <c r="AH43" s="1">
        <v>70.599999999999994</v>
      </c>
      <c r="AI43" s="1" t="s">
        <v>42</v>
      </c>
      <c r="AJ43" s="1">
        <f t="shared" si="8"/>
        <v>88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39</v>
      </c>
      <c r="C44" s="1">
        <v>15.861000000000001</v>
      </c>
      <c r="D44" s="1">
        <v>140.41399999999999</v>
      </c>
      <c r="E44" s="1">
        <v>112.88500000000001</v>
      </c>
      <c r="F44" s="1">
        <v>42.706000000000003</v>
      </c>
      <c r="G44" s="8">
        <v>1</v>
      </c>
      <c r="H44" s="1">
        <v>50</v>
      </c>
      <c r="I44" s="1" t="s">
        <v>40</v>
      </c>
      <c r="J44" s="1"/>
      <c r="K44" s="1">
        <v>27.05</v>
      </c>
      <c r="L44" s="1">
        <f t="shared" si="17"/>
        <v>85.835000000000008</v>
      </c>
      <c r="M44" s="1">
        <f t="shared" si="3"/>
        <v>26.454000000000008</v>
      </c>
      <c r="N44" s="1">
        <v>86.430999999999997</v>
      </c>
      <c r="O44" s="1"/>
      <c r="P44" s="1">
        <v>10.96439999999998</v>
      </c>
      <c r="Q44" s="1">
        <v>0</v>
      </c>
      <c r="R44" s="1">
        <f t="shared" si="4"/>
        <v>5.41</v>
      </c>
      <c r="S44" s="5">
        <f t="shared" si="16"/>
        <v>5.8396000000000186</v>
      </c>
      <c r="T44" s="5">
        <f t="shared" si="9"/>
        <v>5.8396000000000186</v>
      </c>
      <c r="U44" s="5"/>
      <c r="V44" s="1"/>
      <c r="W44" s="1">
        <f t="shared" si="6"/>
        <v>11</v>
      </c>
      <c r="X44" s="1">
        <f t="shared" si="7"/>
        <v>9.9205914972273543</v>
      </c>
      <c r="Y44" s="1">
        <v>7.4670000000000014</v>
      </c>
      <c r="Z44" s="1">
        <v>8.6817999999999991</v>
      </c>
      <c r="AA44" s="1">
        <v>9.5267999999999997</v>
      </c>
      <c r="AB44" s="1">
        <v>7.5983999999999998</v>
      </c>
      <c r="AC44" s="1">
        <v>6.1928000000000001</v>
      </c>
      <c r="AD44" s="1">
        <v>6.4864000000000006</v>
      </c>
      <c r="AE44" s="1">
        <v>6.2008000000000001</v>
      </c>
      <c r="AF44" s="1">
        <v>5.3864000000000001</v>
      </c>
      <c r="AG44" s="1">
        <v>4.872399999999999</v>
      </c>
      <c r="AH44" s="1">
        <v>5.9588000000000001</v>
      </c>
      <c r="AI44" s="1"/>
      <c r="AJ44" s="1">
        <f t="shared" si="8"/>
        <v>6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39</v>
      </c>
      <c r="C45" s="1">
        <v>141.51400000000001</v>
      </c>
      <c r="D45" s="1">
        <v>54.018999999999998</v>
      </c>
      <c r="E45" s="1">
        <v>87.965999999999994</v>
      </c>
      <c r="F45" s="1">
        <v>103.039</v>
      </c>
      <c r="G45" s="8">
        <v>1</v>
      </c>
      <c r="H45" s="1">
        <v>50</v>
      </c>
      <c r="I45" s="1" t="s">
        <v>40</v>
      </c>
      <c r="J45" s="1"/>
      <c r="K45" s="1">
        <v>86.85</v>
      </c>
      <c r="L45" s="1">
        <f t="shared" si="17"/>
        <v>1.1159999999999997</v>
      </c>
      <c r="M45" s="1">
        <f t="shared" si="3"/>
        <v>87.965999999999994</v>
      </c>
      <c r="N45" s="1"/>
      <c r="O45" s="1"/>
      <c r="P45" s="1">
        <v>0</v>
      </c>
      <c r="Q45" s="1">
        <v>110.434</v>
      </c>
      <c r="R45" s="1">
        <f t="shared" si="4"/>
        <v>17.369999999999997</v>
      </c>
      <c r="S45" s="5"/>
      <c r="T45" s="5">
        <f t="shared" si="9"/>
        <v>0</v>
      </c>
      <c r="U45" s="5"/>
      <c r="V45" s="1"/>
      <c r="W45" s="1">
        <f t="shared" si="6"/>
        <v>12.289752446747269</v>
      </c>
      <c r="X45" s="1">
        <f t="shared" si="7"/>
        <v>12.289752446747269</v>
      </c>
      <c r="Y45" s="1">
        <v>19.901199999999999</v>
      </c>
      <c r="Z45" s="1">
        <v>17.0288</v>
      </c>
      <c r="AA45" s="1">
        <v>18.832799999999999</v>
      </c>
      <c r="AB45" s="1">
        <v>23.448599999999999</v>
      </c>
      <c r="AC45" s="1">
        <v>20.438600000000001</v>
      </c>
      <c r="AD45" s="1">
        <v>18.9434</v>
      </c>
      <c r="AE45" s="1">
        <v>14.3362</v>
      </c>
      <c r="AF45" s="1">
        <v>8.7896000000000001</v>
      </c>
      <c r="AG45" s="1">
        <v>13.1304</v>
      </c>
      <c r="AH45" s="1">
        <v>17.216799999999999</v>
      </c>
      <c r="AI45" s="1"/>
      <c r="AJ45" s="1">
        <f t="shared" si="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39</v>
      </c>
      <c r="C46" s="1">
        <v>89.478999999999999</v>
      </c>
      <c r="D46" s="1">
        <v>178.07900000000001</v>
      </c>
      <c r="E46" s="1">
        <v>152.86799999999999</v>
      </c>
      <c r="F46" s="1">
        <v>112.806</v>
      </c>
      <c r="G46" s="8">
        <v>1</v>
      </c>
      <c r="H46" s="1">
        <v>40</v>
      </c>
      <c r="I46" s="1" t="s">
        <v>40</v>
      </c>
      <c r="J46" s="1"/>
      <c r="K46" s="1">
        <v>136.4</v>
      </c>
      <c r="L46" s="1">
        <f t="shared" si="17"/>
        <v>16.467999999999989</v>
      </c>
      <c r="M46" s="1">
        <f t="shared" si="3"/>
        <v>152.86799999999999</v>
      </c>
      <c r="N46" s="1"/>
      <c r="O46" s="1"/>
      <c r="P46" s="1">
        <v>0</v>
      </c>
      <c r="Q46" s="1">
        <v>65.177199999999999</v>
      </c>
      <c r="R46" s="1">
        <f t="shared" si="4"/>
        <v>27.28</v>
      </c>
      <c r="S46" s="5">
        <f t="shared" si="16"/>
        <v>122.09680000000004</v>
      </c>
      <c r="T46" s="5">
        <f t="shared" si="9"/>
        <v>122.09680000000004</v>
      </c>
      <c r="U46" s="5"/>
      <c r="V46" s="1"/>
      <c r="W46" s="1">
        <f t="shared" si="6"/>
        <v>11.000000000000002</v>
      </c>
      <c r="X46" s="1">
        <f t="shared" si="7"/>
        <v>6.5243108504398828</v>
      </c>
      <c r="Y46" s="1">
        <v>22.3886</v>
      </c>
      <c r="Z46" s="1">
        <v>22.917000000000002</v>
      </c>
      <c r="AA46" s="1">
        <v>28.8626</v>
      </c>
      <c r="AB46" s="1">
        <v>23.276199999999999</v>
      </c>
      <c r="AC46" s="1">
        <v>20.372599999999998</v>
      </c>
      <c r="AD46" s="1">
        <v>28.519600000000001</v>
      </c>
      <c r="AE46" s="1">
        <v>24.2362</v>
      </c>
      <c r="AF46" s="1">
        <v>20.622800000000002</v>
      </c>
      <c r="AG46" s="1">
        <v>29.609200000000001</v>
      </c>
      <c r="AH46" s="1">
        <v>33.5608</v>
      </c>
      <c r="AI46" s="1"/>
      <c r="AJ46" s="1">
        <f t="shared" si="8"/>
        <v>122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45</v>
      </c>
      <c r="C47" s="1">
        <v>400</v>
      </c>
      <c r="D47" s="1"/>
      <c r="E47" s="1">
        <v>258</v>
      </c>
      <c r="F47" s="1">
        <v>141</v>
      </c>
      <c r="G47" s="8">
        <v>0.45</v>
      </c>
      <c r="H47" s="1">
        <v>50</v>
      </c>
      <c r="I47" s="1" t="s">
        <v>40</v>
      </c>
      <c r="J47" s="1"/>
      <c r="K47" s="1">
        <v>262</v>
      </c>
      <c r="L47" s="1">
        <f t="shared" si="17"/>
        <v>-4</v>
      </c>
      <c r="M47" s="1">
        <f t="shared" si="3"/>
        <v>258</v>
      </c>
      <c r="N47" s="1"/>
      <c r="O47" s="1"/>
      <c r="P47" s="1">
        <v>76.160000000000053</v>
      </c>
      <c r="Q47" s="1">
        <v>77.339999999999861</v>
      </c>
      <c r="R47" s="1">
        <f t="shared" si="4"/>
        <v>52.4</v>
      </c>
      <c r="S47" s="5">
        <f t="shared" si="16"/>
        <v>281.90000000000009</v>
      </c>
      <c r="T47" s="29">
        <f>S47+$T$1*R47</f>
        <v>386.7000000000001</v>
      </c>
      <c r="U47" s="5"/>
      <c r="V47" s="1"/>
      <c r="W47" s="1">
        <f t="shared" si="6"/>
        <v>13.000000000000002</v>
      </c>
      <c r="X47" s="1">
        <f t="shared" si="7"/>
        <v>5.6202290076335855</v>
      </c>
      <c r="Y47" s="1">
        <v>35.799999999999997</v>
      </c>
      <c r="Z47" s="1">
        <v>37.200000000000003</v>
      </c>
      <c r="AA47" s="1">
        <v>36.200000000000003</v>
      </c>
      <c r="AB47" s="1">
        <v>39.200000000000003</v>
      </c>
      <c r="AC47" s="1">
        <v>51.4</v>
      </c>
      <c r="AD47" s="1">
        <v>40.4</v>
      </c>
      <c r="AE47" s="1">
        <v>28</v>
      </c>
      <c r="AF47" s="1">
        <v>33</v>
      </c>
      <c r="AG47" s="1">
        <v>45.4</v>
      </c>
      <c r="AH47" s="1">
        <v>54.2</v>
      </c>
      <c r="AI47" s="1"/>
      <c r="AJ47" s="1">
        <f t="shared" si="8"/>
        <v>174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45</v>
      </c>
      <c r="C48" s="1"/>
      <c r="D48" s="1">
        <v>306</v>
      </c>
      <c r="E48" s="1">
        <v>72</v>
      </c>
      <c r="F48" s="1">
        <v>230</v>
      </c>
      <c r="G48" s="8">
        <v>0.4</v>
      </c>
      <c r="H48" s="1">
        <v>40</v>
      </c>
      <c r="I48" s="1" t="s">
        <v>40</v>
      </c>
      <c r="J48" s="1"/>
      <c r="K48" s="1">
        <v>74</v>
      </c>
      <c r="L48" s="1">
        <f t="shared" si="17"/>
        <v>-2</v>
      </c>
      <c r="M48" s="1">
        <f t="shared" si="3"/>
        <v>72</v>
      </c>
      <c r="N48" s="1"/>
      <c r="O48" s="1"/>
      <c r="P48" s="1">
        <v>15.19999999999999</v>
      </c>
      <c r="Q48" s="1">
        <v>0</v>
      </c>
      <c r="R48" s="1">
        <f t="shared" si="4"/>
        <v>14.8</v>
      </c>
      <c r="S48" s="5"/>
      <c r="T48" s="5">
        <f t="shared" si="9"/>
        <v>0</v>
      </c>
      <c r="U48" s="5"/>
      <c r="V48" s="1"/>
      <c r="W48" s="1">
        <f t="shared" si="6"/>
        <v>16.567567567567565</v>
      </c>
      <c r="X48" s="1">
        <f t="shared" si="7"/>
        <v>16.567567567567565</v>
      </c>
      <c r="Y48" s="1">
        <v>13.6</v>
      </c>
      <c r="Z48" s="1">
        <v>29.2</v>
      </c>
      <c r="AA48" s="1">
        <v>34</v>
      </c>
      <c r="AB48" s="1">
        <v>23</v>
      </c>
      <c r="AC48" s="1">
        <v>13.6</v>
      </c>
      <c r="AD48" s="1">
        <v>20.8</v>
      </c>
      <c r="AE48" s="1">
        <v>27.8</v>
      </c>
      <c r="AF48" s="1">
        <v>13</v>
      </c>
      <c r="AG48" s="1">
        <v>6.4</v>
      </c>
      <c r="AH48" s="1">
        <v>16.8</v>
      </c>
      <c r="AI48" s="1"/>
      <c r="AJ48" s="1">
        <f t="shared" si="8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45</v>
      </c>
      <c r="C49" s="1">
        <v>131</v>
      </c>
      <c r="D49" s="1">
        <v>200</v>
      </c>
      <c r="E49" s="1">
        <v>101</v>
      </c>
      <c r="F49" s="1">
        <v>224</v>
      </c>
      <c r="G49" s="8">
        <v>0.4</v>
      </c>
      <c r="H49" s="1">
        <v>40</v>
      </c>
      <c r="I49" s="1" t="s">
        <v>40</v>
      </c>
      <c r="J49" s="1"/>
      <c r="K49" s="1">
        <v>106</v>
      </c>
      <c r="L49" s="1">
        <f t="shared" si="17"/>
        <v>-5</v>
      </c>
      <c r="M49" s="1">
        <f t="shared" si="3"/>
        <v>101</v>
      </c>
      <c r="N49" s="1"/>
      <c r="O49" s="1"/>
      <c r="P49" s="1">
        <v>70.000000000000028</v>
      </c>
      <c r="Q49" s="1">
        <v>0</v>
      </c>
      <c r="R49" s="1">
        <f t="shared" si="4"/>
        <v>21.2</v>
      </c>
      <c r="S49" s="5"/>
      <c r="T49" s="5">
        <f t="shared" si="9"/>
        <v>0</v>
      </c>
      <c r="U49" s="5"/>
      <c r="V49" s="1"/>
      <c r="W49" s="1">
        <f t="shared" si="6"/>
        <v>13.867924528301888</v>
      </c>
      <c r="X49" s="1">
        <f t="shared" si="7"/>
        <v>13.867924528301888</v>
      </c>
      <c r="Y49" s="1">
        <v>20.8</v>
      </c>
      <c r="Z49" s="1">
        <v>35.6</v>
      </c>
      <c r="AA49" s="1">
        <v>35.6</v>
      </c>
      <c r="AB49" s="1">
        <v>21.8</v>
      </c>
      <c r="AC49" s="1">
        <v>26</v>
      </c>
      <c r="AD49" s="1">
        <v>37.200000000000003</v>
      </c>
      <c r="AE49" s="1">
        <v>34.799999999999997</v>
      </c>
      <c r="AF49" s="1">
        <v>22.2</v>
      </c>
      <c r="AG49" s="1">
        <v>27.4</v>
      </c>
      <c r="AH49" s="1">
        <v>35.4</v>
      </c>
      <c r="AI49" s="1"/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94</v>
      </c>
      <c r="B50" s="15" t="s">
        <v>39</v>
      </c>
      <c r="C50" s="15"/>
      <c r="D50" s="15">
        <v>150.411</v>
      </c>
      <c r="E50" s="15">
        <v>150.411</v>
      </c>
      <c r="F50" s="15"/>
      <c r="G50" s="16">
        <v>0</v>
      </c>
      <c r="H50" s="15">
        <v>50</v>
      </c>
      <c r="I50" s="15" t="s">
        <v>40</v>
      </c>
      <c r="J50" s="15"/>
      <c r="K50" s="15"/>
      <c r="L50" s="15">
        <f t="shared" si="17"/>
        <v>150.411</v>
      </c>
      <c r="M50" s="15">
        <f t="shared" si="3"/>
        <v>0</v>
      </c>
      <c r="N50" s="15">
        <v>150.411</v>
      </c>
      <c r="O50" s="15"/>
      <c r="P50" s="15">
        <v>0</v>
      </c>
      <c r="Q50" s="15">
        <v>0</v>
      </c>
      <c r="R50" s="15">
        <f t="shared" si="4"/>
        <v>0</v>
      </c>
      <c r="S50" s="17"/>
      <c r="T50" s="5">
        <f t="shared" si="9"/>
        <v>0</v>
      </c>
      <c r="U50" s="17"/>
      <c r="V50" s="15"/>
      <c r="W50" s="1" t="e">
        <f t="shared" si="6"/>
        <v>#DIV/0!</v>
      </c>
      <c r="X50" s="15" t="e">
        <f t="shared" si="7"/>
        <v>#DIV/0!</v>
      </c>
      <c r="Y50" s="15">
        <v>0</v>
      </c>
      <c r="Z50" s="15">
        <v>0</v>
      </c>
      <c r="AA50" s="15">
        <v>0.27</v>
      </c>
      <c r="AB50" s="15">
        <v>0.27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 t="s">
        <v>48</v>
      </c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39</v>
      </c>
      <c r="C51" s="1">
        <v>189.30600000000001</v>
      </c>
      <c r="D51" s="1"/>
      <c r="E51" s="1">
        <v>74.507999999999996</v>
      </c>
      <c r="F51" s="1">
        <v>110.72199999999999</v>
      </c>
      <c r="G51" s="8">
        <v>1</v>
      </c>
      <c r="H51" s="1">
        <v>50</v>
      </c>
      <c r="I51" s="1" t="s">
        <v>40</v>
      </c>
      <c r="J51" s="1"/>
      <c r="K51" s="1">
        <v>75.05</v>
      </c>
      <c r="L51" s="1">
        <f t="shared" si="17"/>
        <v>-0.54200000000000159</v>
      </c>
      <c r="M51" s="1">
        <f t="shared" si="3"/>
        <v>74.507999999999996</v>
      </c>
      <c r="N51" s="1"/>
      <c r="O51" s="1"/>
      <c r="P51" s="1">
        <v>0</v>
      </c>
      <c r="Q51" s="1">
        <v>43.974000000000018</v>
      </c>
      <c r="R51" s="1">
        <f t="shared" si="4"/>
        <v>15.01</v>
      </c>
      <c r="S51" s="5">
        <f t="shared" ref="S51:S59" si="18">11*R51-Q51-P51-O51-F51</f>
        <v>10.413999999999973</v>
      </c>
      <c r="T51" s="5">
        <f t="shared" si="9"/>
        <v>10.413999999999973</v>
      </c>
      <c r="U51" s="5"/>
      <c r="V51" s="1"/>
      <c r="W51" s="1">
        <f t="shared" si="6"/>
        <v>11.000000000000002</v>
      </c>
      <c r="X51" s="1">
        <f t="shared" si="7"/>
        <v>10.306195869420389</v>
      </c>
      <c r="Y51" s="1">
        <v>17.637</v>
      </c>
      <c r="Z51" s="1">
        <v>16.0288</v>
      </c>
      <c r="AA51" s="1">
        <v>13.587199999999999</v>
      </c>
      <c r="AB51" s="1">
        <v>18.232399999999998</v>
      </c>
      <c r="AC51" s="1">
        <v>23.126999999999999</v>
      </c>
      <c r="AD51" s="1">
        <v>19.654199999999999</v>
      </c>
      <c r="AE51" s="1">
        <v>10.3916</v>
      </c>
      <c r="AF51" s="1">
        <v>10.530799999999999</v>
      </c>
      <c r="AG51" s="1">
        <v>14.255599999999999</v>
      </c>
      <c r="AH51" s="1">
        <v>14.012</v>
      </c>
      <c r="AI51" s="1"/>
      <c r="AJ51" s="1">
        <f t="shared" si="8"/>
        <v>10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39</v>
      </c>
      <c r="C52" s="1">
        <v>0.214</v>
      </c>
      <c r="D52" s="1">
        <v>107.896</v>
      </c>
      <c r="E52" s="1">
        <v>18.893999999999998</v>
      </c>
      <c r="F52" s="1">
        <v>89.215999999999994</v>
      </c>
      <c r="G52" s="8">
        <v>1</v>
      </c>
      <c r="H52" s="1">
        <v>50</v>
      </c>
      <c r="I52" s="1" t="s">
        <v>40</v>
      </c>
      <c r="J52" s="1"/>
      <c r="K52" s="1">
        <v>27.5</v>
      </c>
      <c r="L52" s="1">
        <f t="shared" si="17"/>
        <v>-8.6060000000000016</v>
      </c>
      <c r="M52" s="1">
        <f t="shared" si="3"/>
        <v>18.893999999999998</v>
      </c>
      <c r="N52" s="1"/>
      <c r="O52" s="1"/>
      <c r="P52" s="1">
        <v>0</v>
      </c>
      <c r="Q52" s="1">
        <v>0</v>
      </c>
      <c r="R52" s="1">
        <f t="shared" si="4"/>
        <v>5.5</v>
      </c>
      <c r="S52" s="5"/>
      <c r="T52" s="5">
        <f t="shared" si="9"/>
        <v>0</v>
      </c>
      <c r="U52" s="5"/>
      <c r="V52" s="1"/>
      <c r="W52" s="1">
        <f t="shared" si="6"/>
        <v>16.221090909090908</v>
      </c>
      <c r="X52" s="1">
        <f t="shared" si="7"/>
        <v>16.221090909090908</v>
      </c>
      <c r="Y52" s="1">
        <v>3.0164</v>
      </c>
      <c r="Z52" s="1">
        <v>4.3731999999999998</v>
      </c>
      <c r="AA52" s="1">
        <v>8.9808000000000003</v>
      </c>
      <c r="AB52" s="1">
        <v>8.718399999999999</v>
      </c>
      <c r="AC52" s="1">
        <v>4.3600000000000003</v>
      </c>
      <c r="AD52" s="1">
        <v>4.1487999999999996</v>
      </c>
      <c r="AE52" s="1">
        <v>3.8675999999999999</v>
      </c>
      <c r="AF52" s="1">
        <v>4.4603999999999999</v>
      </c>
      <c r="AG52" s="1">
        <v>5.3031999999999986</v>
      </c>
      <c r="AH52" s="1">
        <v>5.2212000000000014</v>
      </c>
      <c r="AI52" s="1"/>
      <c r="AJ52" s="1">
        <f t="shared" si="8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45</v>
      </c>
      <c r="C53" s="1"/>
      <c r="D53" s="1">
        <v>110</v>
      </c>
      <c r="E53" s="1">
        <v>72</v>
      </c>
      <c r="F53" s="1">
        <v>38</v>
      </c>
      <c r="G53" s="8">
        <v>0.4</v>
      </c>
      <c r="H53" s="1">
        <v>50</v>
      </c>
      <c r="I53" s="1" t="s">
        <v>40</v>
      </c>
      <c r="J53" s="1"/>
      <c r="K53" s="1">
        <v>72</v>
      </c>
      <c r="L53" s="1">
        <f t="shared" si="17"/>
        <v>0</v>
      </c>
      <c r="M53" s="1">
        <f t="shared" si="3"/>
        <v>72</v>
      </c>
      <c r="N53" s="1"/>
      <c r="O53" s="1"/>
      <c r="P53" s="1">
        <v>66.200000000000017</v>
      </c>
      <c r="Q53" s="1">
        <v>0</v>
      </c>
      <c r="R53" s="1">
        <f t="shared" si="4"/>
        <v>14.4</v>
      </c>
      <c r="S53" s="5">
        <f t="shared" si="18"/>
        <v>54.199999999999989</v>
      </c>
      <c r="T53" s="5">
        <f t="shared" si="9"/>
        <v>54.199999999999989</v>
      </c>
      <c r="U53" s="5"/>
      <c r="V53" s="1"/>
      <c r="W53" s="1">
        <f t="shared" si="6"/>
        <v>11</v>
      </c>
      <c r="X53" s="1">
        <f t="shared" si="7"/>
        <v>7.2361111111111125</v>
      </c>
      <c r="Y53" s="1">
        <v>3</v>
      </c>
      <c r="Z53" s="1">
        <v>15.8</v>
      </c>
      <c r="AA53" s="1">
        <v>15.2</v>
      </c>
      <c r="AB53" s="1">
        <v>2.4</v>
      </c>
      <c r="AC53" s="1">
        <v>1.2</v>
      </c>
      <c r="AD53" s="1">
        <v>1.4</v>
      </c>
      <c r="AE53" s="1">
        <v>8.6</v>
      </c>
      <c r="AF53" s="1">
        <v>8.4</v>
      </c>
      <c r="AG53" s="1">
        <v>0</v>
      </c>
      <c r="AH53" s="1">
        <v>0</v>
      </c>
      <c r="AI53" s="1" t="s">
        <v>98</v>
      </c>
      <c r="AJ53" s="1">
        <f t="shared" si="8"/>
        <v>22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45</v>
      </c>
      <c r="C54" s="1">
        <v>263</v>
      </c>
      <c r="D54" s="1">
        <v>582</v>
      </c>
      <c r="E54" s="1">
        <v>447</v>
      </c>
      <c r="F54" s="1">
        <v>356</v>
      </c>
      <c r="G54" s="8">
        <v>0.4</v>
      </c>
      <c r="H54" s="1">
        <v>40</v>
      </c>
      <c r="I54" s="1" t="s">
        <v>40</v>
      </c>
      <c r="J54" s="1"/>
      <c r="K54" s="1">
        <v>446</v>
      </c>
      <c r="L54" s="1">
        <f t="shared" si="17"/>
        <v>1</v>
      </c>
      <c r="M54" s="1">
        <f t="shared" si="3"/>
        <v>447</v>
      </c>
      <c r="N54" s="1"/>
      <c r="O54" s="1"/>
      <c r="P54" s="1">
        <v>254.2</v>
      </c>
      <c r="Q54" s="1">
        <v>165.59999999999991</v>
      </c>
      <c r="R54" s="1">
        <f t="shared" si="4"/>
        <v>89.2</v>
      </c>
      <c r="S54" s="5">
        <f t="shared" si="18"/>
        <v>205.40000000000009</v>
      </c>
      <c r="T54" s="5">
        <f t="shared" si="9"/>
        <v>205.40000000000009</v>
      </c>
      <c r="U54" s="5"/>
      <c r="V54" s="1"/>
      <c r="W54" s="1">
        <f t="shared" si="6"/>
        <v>11</v>
      </c>
      <c r="X54" s="1">
        <f t="shared" si="7"/>
        <v>8.6973094170403584</v>
      </c>
      <c r="Y54" s="1">
        <v>89.2</v>
      </c>
      <c r="Z54" s="1">
        <v>96.2</v>
      </c>
      <c r="AA54" s="1">
        <v>92</v>
      </c>
      <c r="AB54" s="1">
        <v>74.599999999999994</v>
      </c>
      <c r="AC54" s="1">
        <v>83.4</v>
      </c>
      <c r="AD54" s="1">
        <v>98.8</v>
      </c>
      <c r="AE54" s="1">
        <v>89.2</v>
      </c>
      <c r="AF54" s="1">
        <v>72.400000000000006</v>
      </c>
      <c r="AG54" s="1">
        <v>91.4</v>
      </c>
      <c r="AH54" s="1">
        <v>103.6</v>
      </c>
      <c r="AI54" s="1"/>
      <c r="AJ54" s="1">
        <f t="shared" si="8"/>
        <v>82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45</v>
      </c>
      <c r="C55" s="1">
        <v>333</v>
      </c>
      <c r="D55" s="1">
        <v>258</v>
      </c>
      <c r="E55" s="1">
        <v>313</v>
      </c>
      <c r="F55" s="1">
        <v>255</v>
      </c>
      <c r="G55" s="8">
        <v>0.4</v>
      </c>
      <c r="H55" s="1">
        <v>40</v>
      </c>
      <c r="I55" s="1" t="s">
        <v>40</v>
      </c>
      <c r="J55" s="1"/>
      <c r="K55" s="1">
        <v>315</v>
      </c>
      <c r="L55" s="1">
        <f t="shared" si="17"/>
        <v>-2</v>
      </c>
      <c r="M55" s="1">
        <f t="shared" si="3"/>
        <v>313</v>
      </c>
      <c r="N55" s="1"/>
      <c r="O55" s="1"/>
      <c r="P55" s="1">
        <v>344.2</v>
      </c>
      <c r="Q55" s="1">
        <v>0</v>
      </c>
      <c r="R55" s="1">
        <f t="shared" si="4"/>
        <v>63</v>
      </c>
      <c r="S55" s="5">
        <f t="shared" si="18"/>
        <v>93.800000000000011</v>
      </c>
      <c r="T55" s="5">
        <f t="shared" si="9"/>
        <v>93.800000000000011</v>
      </c>
      <c r="U55" s="5"/>
      <c r="V55" s="1"/>
      <c r="W55" s="1">
        <f t="shared" si="6"/>
        <v>11</v>
      </c>
      <c r="X55" s="1">
        <f t="shared" si="7"/>
        <v>9.5111111111111111</v>
      </c>
      <c r="Y55" s="1">
        <v>64.2</v>
      </c>
      <c r="Z55" s="1">
        <v>82.6</v>
      </c>
      <c r="AA55" s="1">
        <v>71.599999999999994</v>
      </c>
      <c r="AB55" s="1">
        <v>68.8</v>
      </c>
      <c r="AC55" s="1">
        <v>83</v>
      </c>
      <c r="AD55" s="1">
        <v>92.8</v>
      </c>
      <c r="AE55" s="1">
        <v>81.599999999999994</v>
      </c>
      <c r="AF55" s="1">
        <v>67.400000000000006</v>
      </c>
      <c r="AG55" s="1">
        <v>88.4</v>
      </c>
      <c r="AH55" s="1">
        <v>102.4</v>
      </c>
      <c r="AI55" s="1" t="s">
        <v>42</v>
      </c>
      <c r="AJ55" s="1">
        <f t="shared" si="8"/>
        <v>38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39</v>
      </c>
      <c r="C56" s="1">
        <v>222.50399999999999</v>
      </c>
      <c r="D56" s="1">
        <v>126.657</v>
      </c>
      <c r="E56" s="1">
        <v>242.32900000000001</v>
      </c>
      <c r="F56" s="1">
        <v>103.36199999999999</v>
      </c>
      <c r="G56" s="8">
        <v>1</v>
      </c>
      <c r="H56" s="1">
        <v>40</v>
      </c>
      <c r="I56" s="1" t="s">
        <v>40</v>
      </c>
      <c r="J56" s="1"/>
      <c r="K56" s="1">
        <v>216.6</v>
      </c>
      <c r="L56" s="1">
        <f t="shared" si="17"/>
        <v>25.729000000000013</v>
      </c>
      <c r="M56" s="1">
        <f t="shared" si="3"/>
        <v>242.32900000000001</v>
      </c>
      <c r="N56" s="1"/>
      <c r="O56" s="1"/>
      <c r="P56" s="1">
        <v>120.3121999999999</v>
      </c>
      <c r="Q56" s="1">
        <v>210.99060000000009</v>
      </c>
      <c r="R56" s="1">
        <f t="shared" si="4"/>
        <v>43.32</v>
      </c>
      <c r="S56" s="5">
        <f t="shared" si="18"/>
        <v>41.855199999999996</v>
      </c>
      <c r="T56" s="5">
        <f t="shared" si="9"/>
        <v>41.855199999999996</v>
      </c>
      <c r="U56" s="5"/>
      <c r="V56" s="1"/>
      <c r="W56" s="1">
        <f t="shared" si="6"/>
        <v>11</v>
      </c>
      <c r="X56" s="1">
        <f t="shared" si="7"/>
        <v>10.0338134810711</v>
      </c>
      <c r="Y56" s="1">
        <v>50.456800000000001</v>
      </c>
      <c r="Z56" s="1">
        <v>41.938199999999988</v>
      </c>
      <c r="AA56" s="1">
        <v>37.954000000000001</v>
      </c>
      <c r="AB56" s="1">
        <v>50.305999999999997</v>
      </c>
      <c r="AC56" s="1">
        <v>49.2348</v>
      </c>
      <c r="AD56" s="1">
        <v>41.085799999999992</v>
      </c>
      <c r="AE56" s="1">
        <v>30.735600000000002</v>
      </c>
      <c r="AF56" s="1">
        <v>40.432000000000002</v>
      </c>
      <c r="AG56" s="1">
        <v>43.011399999999988</v>
      </c>
      <c r="AH56" s="1">
        <v>41.345999999999997</v>
      </c>
      <c r="AI56" s="1"/>
      <c r="AJ56" s="1">
        <f t="shared" si="8"/>
        <v>42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39</v>
      </c>
      <c r="C57" s="1">
        <v>159.327</v>
      </c>
      <c r="D57" s="1">
        <v>82.903999999999996</v>
      </c>
      <c r="E57" s="1">
        <v>192.75399999999999</v>
      </c>
      <c r="F57" s="1">
        <v>42.054000000000002</v>
      </c>
      <c r="G57" s="8">
        <v>1</v>
      </c>
      <c r="H57" s="1">
        <v>40</v>
      </c>
      <c r="I57" s="1" t="s">
        <v>40</v>
      </c>
      <c r="J57" s="1"/>
      <c r="K57" s="1">
        <v>176.5</v>
      </c>
      <c r="L57" s="1">
        <f t="shared" si="17"/>
        <v>16.253999999999991</v>
      </c>
      <c r="M57" s="1">
        <f t="shared" si="3"/>
        <v>192.75399999999999</v>
      </c>
      <c r="N57" s="1"/>
      <c r="O57" s="1"/>
      <c r="P57" s="1">
        <v>223.97959999999989</v>
      </c>
      <c r="Q57" s="1">
        <v>48.495199999999919</v>
      </c>
      <c r="R57" s="1">
        <f t="shared" si="4"/>
        <v>35.299999999999997</v>
      </c>
      <c r="S57" s="5">
        <f t="shared" si="18"/>
        <v>73.771200000000164</v>
      </c>
      <c r="T57" s="5">
        <f t="shared" si="9"/>
        <v>73.771200000000164</v>
      </c>
      <c r="U57" s="5"/>
      <c r="V57" s="1"/>
      <c r="W57" s="1">
        <f t="shared" si="6"/>
        <v>11</v>
      </c>
      <c r="X57" s="1">
        <f t="shared" si="7"/>
        <v>8.910164305949003</v>
      </c>
      <c r="Y57" s="1">
        <v>36.169800000000002</v>
      </c>
      <c r="Z57" s="1">
        <v>42.2136</v>
      </c>
      <c r="AA57" s="1">
        <v>29.206</v>
      </c>
      <c r="AB57" s="1">
        <v>22.374199999999998</v>
      </c>
      <c r="AC57" s="1">
        <v>34.851799999999997</v>
      </c>
      <c r="AD57" s="1">
        <v>25.512799999999999</v>
      </c>
      <c r="AE57" s="1">
        <v>34.562399999999997</v>
      </c>
      <c r="AF57" s="1">
        <v>38.879399999999997</v>
      </c>
      <c r="AG57" s="1">
        <v>28.770800000000001</v>
      </c>
      <c r="AH57" s="1">
        <v>25.8538</v>
      </c>
      <c r="AI57" s="1"/>
      <c r="AJ57" s="1">
        <f t="shared" si="8"/>
        <v>74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39</v>
      </c>
      <c r="C58" s="1">
        <v>23.23</v>
      </c>
      <c r="D58" s="1">
        <v>374.452</v>
      </c>
      <c r="E58" s="1">
        <v>143.822</v>
      </c>
      <c r="F58" s="1">
        <v>251.077</v>
      </c>
      <c r="G58" s="8">
        <v>1</v>
      </c>
      <c r="H58" s="1">
        <v>40</v>
      </c>
      <c r="I58" s="1" t="s">
        <v>40</v>
      </c>
      <c r="J58" s="1"/>
      <c r="K58" s="1">
        <v>130</v>
      </c>
      <c r="L58" s="1">
        <f t="shared" si="17"/>
        <v>13.822000000000003</v>
      </c>
      <c r="M58" s="1">
        <f t="shared" si="3"/>
        <v>143.822</v>
      </c>
      <c r="N58" s="1"/>
      <c r="O58" s="1"/>
      <c r="P58" s="1">
        <v>77.880200000000016</v>
      </c>
      <c r="Q58" s="1">
        <v>0</v>
      </c>
      <c r="R58" s="1">
        <f t="shared" si="4"/>
        <v>26</v>
      </c>
      <c r="S58" s="5"/>
      <c r="T58" s="5">
        <f t="shared" si="9"/>
        <v>0</v>
      </c>
      <c r="U58" s="5"/>
      <c r="V58" s="1"/>
      <c r="W58" s="1">
        <f t="shared" si="6"/>
        <v>12.652200000000001</v>
      </c>
      <c r="X58" s="1">
        <f t="shared" si="7"/>
        <v>12.652200000000001</v>
      </c>
      <c r="Y58" s="1">
        <v>25.571400000000001</v>
      </c>
      <c r="Z58" s="1">
        <v>42.323999999999998</v>
      </c>
      <c r="AA58" s="1">
        <v>44.062800000000003</v>
      </c>
      <c r="AB58" s="1">
        <v>30.086400000000001</v>
      </c>
      <c r="AC58" s="1">
        <v>24.663599999999999</v>
      </c>
      <c r="AD58" s="1">
        <v>33.92</v>
      </c>
      <c r="AE58" s="1">
        <v>28.014800000000001</v>
      </c>
      <c r="AF58" s="1">
        <v>15.264400000000011</v>
      </c>
      <c r="AG58" s="1">
        <v>12.246</v>
      </c>
      <c r="AH58" s="1">
        <v>13.5246</v>
      </c>
      <c r="AI58" s="1"/>
      <c r="AJ58" s="1">
        <f t="shared" si="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39</v>
      </c>
      <c r="C59" s="1">
        <v>97.311999999999998</v>
      </c>
      <c r="D59" s="1">
        <v>3.98</v>
      </c>
      <c r="E59" s="1">
        <v>37.932000000000002</v>
      </c>
      <c r="F59" s="1">
        <v>61.322000000000003</v>
      </c>
      <c r="G59" s="8">
        <v>1</v>
      </c>
      <c r="H59" s="1">
        <v>30</v>
      </c>
      <c r="I59" s="1" t="s">
        <v>40</v>
      </c>
      <c r="J59" s="1"/>
      <c r="K59" s="1">
        <v>36</v>
      </c>
      <c r="L59" s="1">
        <f t="shared" si="17"/>
        <v>1.9320000000000022</v>
      </c>
      <c r="M59" s="1">
        <f t="shared" si="3"/>
        <v>37.932000000000002</v>
      </c>
      <c r="N59" s="1"/>
      <c r="O59" s="1"/>
      <c r="P59" s="1">
        <v>0</v>
      </c>
      <c r="Q59" s="1">
        <v>0</v>
      </c>
      <c r="R59" s="1">
        <f t="shared" si="4"/>
        <v>7.2</v>
      </c>
      <c r="S59" s="5">
        <f t="shared" si="18"/>
        <v>17.878</v>
      </c>
      <c r="T59" s="5">
        <f t="shared" si="9"/>
        <v>17.878</v>
      </c>
      <c r="U59" s="5"/>
      <c r="V59" s="1"/>
      <c r="W59" s="1">
        <f t="shared" si="6"/>
        <v>11</v>
      </c>
      <c r="X59" s="1">
        <f t="shared" si="7"/>
        <v>8.5169444444444444</v>
      </c>
      <c r="Y59" s="1">
        <v>5.9737999999999998</v>
      </c>
      <c r="Z59" s="1">
        <v>5.2210000000000001</v>
      </c>
      <c r="AA59" s="1">
        <v>2.9279999999999999</v>
      </c>
      <c r="AB59" s="1">
        <v>6.0713999999999997</v>
      </c>
      <c r="AC59" s="1">
        <v>11.777799999999999</v>
      </c>
      <c r="AD59" s="1">
        <v>11.7508</v>
      </c>
      <c r="AE59" s="1">
        <v>7.5620000000000003</v>
      </c>
      <c r="AF59" s="1">
        <v>5.4641999999999999</v>
      </c>
      <c r="AG59" s="1">
        <v>7.5221999999999998</v>
      </c>
      <c r="AH59" s="1">
        <v>7.3895999999999997</v>
      </c>
      <c r="AI59" s="1"/>
      <c r="AJ59" s="1">
        <f t="shared" si="8"/>
        <v>18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105</v>
      </c>
      <c r="B60" s="15" t="s">
        <v>45</v>
      </c>
      <c r="C60" s="15"/>
      <c r="D60" s="15"/>
      <c r="E60" s="15"/>
      <c r="F60" s="15"/>
      <c r="G60" s="16">
        <v>0</v>
      </c>
      <c r="H60" s="15">
        <v>60</v>
      </c>
      <c r="I60" s="15" t="s">
        <v>40</v>
      </c>
      <c r="J60" s="15"/>
      <c r="K60" s="15"/>
      <c r="L60" s="15">
        <f t="shared" si="17"/>
        <v>0</v>
      </c>
      <c r="M60" s="15">
        <f t="shared" si="3"/>
        <v>0</v>
      </c>
      <c r="N60" s="15"/>
      <c r="O60" s="15"/>
      <c r="P60" s="15">
        <v>0</v>
      </c>
      <c r="Q60" s="15">
        <v>0</v>
      </c>
      <c r="R60" s="15">
        <f t="shared" si="4"/>
        <v>0</v>
      </c>
      <c r="S60" s="17"/>
      <c r="T60" s="5">
        <f t="shared" si="9"/>
        <v>0</v>
      </c>
      <c r="U60" s="17"/>
      <c r="V60" s="15"/>
      <c r="W60" s="1" t="e">
        <f t="shared" si="6"/>
        <v>#DIV/0!</v>
      </c>
      <c r="X60" s="15" t="e">
        <f t="shared" si="7"/>
        <v>#DIV/0!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 t="s">
        <v>48</v>
      </c>
      <c r="AJ60" s="1">
        <f t="shared" si="8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106</v>
      </c>
      <c r="B61" s="15" t="s">
        <v>45</v>
      </c>
      <c r="C61" s="15"/>
      <c r="D61" s="15"/>
      <c r="E61" s="15"/>
      <c r="F61" s="15"/>
      <c r="G61" s="16">
        <v>0</v>
      </c>
      <c r="H61" s="15">
        <v>50</v>
      </c>
      <c r="I61" s="15" t="s">
        <v>40</v>
      </c>
      <c r="J61" s="15"/>
      <c r="K61" s="15"/>
      <c r="L61" s="15">
        <f t="shared" si="17"/>
        <v>0</v>
      </c>
      <c r="M61" s="15">
        <f t="shared" si="3"/>
        <v>0</v>
      </c>
      <c r="N61" s="15"/>
      <c r="O61" s="15"/>
      <c r="P61" s="15">
        <v>0</v>
      </c>
      <c r="Q61" s="15">
        <v>0</v>
      </c>
      <c r="R61" s="15">
        <f t="shared" si="4"/>
        <v>0</v>
      </c>
      <c r="S61" s="17"/>
      <c r="T61" s="5">
        <f t="shared" si="9"/>
        <v>0</v>
      </c>
      <c r="U61" s="17"/>
      <c r="V61" s="15"/>
      <c r="W61" s="1" t="e">
        <f t="shared" si="6"/>
        <v>#DIV/0!</v>
      </c>
      <c r="X61" s="15" t="e">
        <f t="shared" si="7"/>
        <v>#DIV/0!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 t="s">
        <v>48</v>
      </c>
      <c r="AJ61" s="1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45</v>
      </c>
      <c r="C62" s="1">
        <v>253</v>
      </c>
      <c r="D62" s="1">
        <v>60</v>
      </c>
      <c r="E62" s="1">
        <v>206</v>
      </c>
      <c r="F62" s="1">
        <v>104</v>
      </c>
      <c r="G62" s="8">
        <v>0.37</v>
      </c>
      <c r="H62" s="1">
        <v>50</v>
      </c>
      <c r="I62" s="1" t="s">
        <v>40</v>
      </c>
      <c r="J62" s="1"/>
      <c r="K62" s="1">
        <v>207</v>
      </c>
      <c r="L62" s="1">
        <f t="shared" si="17"/>
        <v>-1</v>
      </c>
      <c r="M62" s="1">
        <f t="shared" si="3"/>
        <v>206</v>
      </c>
      <c r="N62" s="1"/>
      <c r="O62" s="1"/>
      <c r="P62" s="1">
        <v>0</v>
      </c>
      <c r="Q62" s="1">
        <v>50</v>
      </c>
      <c r="R62" s="1">
        <f t="shared" si="4"/>
        <v>41.4</v>
      </c>
      <c r="S62" s="5">
        <f>11*R62-Q62-P62-O62-F62</f>
        <v>301.39999999999998</v>
      </c>
      <c r="T62" s="29">
        <f>S62+$T$1*R62</f>
        <v>384.2</v>
      </c>
      <c r="U62" s="5"/>
      <c r="V62" s="1"/>
      <c r="W62" s="1">
        <f t="shared" si="6"/>
        <v>13.000000000000002</v>
      </c>
      <c r="X62" s="1">
        <f t="shared" si="7"/>
        <v>3.7198067632850242</v>
      </c>
      <c r="Y62" s="1">
        <v>18.600000000000001</v>
      </c>
      <c r="Z62" s="1">
        <v>19.399999999999999</v>
      </c>
      <c r="AA62" s="1">
        <v>25.6</v>
      </c>
      <c r="AB62" s="1">
        <v>22.6</v>
      </c>
      <c r="AC62" s="1">
        <v>30.6</v>
      </c>
      <c r="AD62" s="1">
        <v>29.6</v>
      </c>
      <c r="AE62" s="1">
        <v>30.4</v>
      </c>
      <c r="AF62" s="1">
        <v>35</v>
      </c>
      <c r="AG62" s="1">
        <v>33.799999999999997</v>
      </c>
      <c r="AH62" s="1">
        <v>37.6</v>
      </c>
      <c r="AI62" s="1" t="s">
        <v>42</v>
      </c>
      <c r="AJ62" s="1">
        <f t="shared" si="8"/>
        <v>142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108</v>
      </c>
      <c r="B63" s="15" t="s">
        <v>45</v>
      </c>
      <c r="C63" s="15"/>
      <c r="D63" s="15"/>
      <c r="E63" s="15"/>
      <c r="F63" s="15"/>
      <c r="G63" s="16">
        <v>0</v>
      </c>
      <c r="H63" s="15">
        <v>30</v>
      </c>
      <c r="I63" s="15" t="s">
        <v>40</v>
      </c>
      <c r="J63" s="15"/>
      <c r="K63" s="15"/>
      <c r="L63" s="15">
        <f t="shared" si="17"/>
        <v>0</v>
      </c>
      <c r="M63" s="15">
        <f t="shared" si="3"/>
        <v>0</v>
      </c>
      <c r="N63" s="15"/>
      <c r="O63" s="15"/>
      <c r="P63" s="15">
        <v>0</v>
      </c>
      <c r="Q63" s="15">
        <v>0</v>
      </c>
      <c r="R63" s="15">
        <f t="shared" si="4"/>
        <v>0</v>
      </c>
      <c r="S63" s="17"/>
      <c r="T63" s="5">
        <f t="shared" si="9"/>
        <v>0</v>
      </c>
      <c r="U63" s="17"/>
      <c r="V63" s="15"/>
      <c r="W63" s="1" t="e">
        <f t="shared" si="6"/>
        <v>#DIV/0!</v>
      </c>
      <c r="X63" s="15" t="e">
        <f t="shared" si="7"/>
        <v>#DIV/0!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 t="s">
        <v>48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109</v>
      </c>
      <c r="B64" s="15" t="s">
        <v>45</v>
      </c>
      <c r="C64" s="15"/>
      <c r="D64" s="15"/>
      <c r="E64" s="15"/>
      <c r="F64" s="15"/>
      <c r="G64" s="16">
        <v>0</v>
      </c>
      <c r="H64" s="15">
        <v>55</v>
      </c>
      <c r="I64" s="15" t="s">
        <v>40</v>
      </c>
      <c r="J64" s="15"/>
      <c r="K64" s="15"/>
      <c r="L64" s="15">
        <f t="shared" si="17"/>
        <v>0</v>
      </c>
      <c r="M64" s="15">
        <f t="shared" si="3"/>
        <v>0</v>
      </c>
      <c r="N64" s="15"/>
      <c r="O64" s="15"/>
      <c r="P64" s="15">
        <v>0</v>
      </c>
      <c r="Q64" s="15">
        <v>0</v>
      </c>
      <c r="R64" s="15">
        <f t="shared" si="4"/>
        <v>0</v>
      </c>
      <c r="S64" s="17"/>
      <c r="T64" s="5">
        <f t="shared" si="9"/>
        <v>0</v>
      </c>
      <c r="U64" s="17"/>
      <c r="V64" s="15"/>
      <c r="W64" s="1" t="e">
        <f t="shared" si="6"/>
        <v>#DIV/0!</v>
      </c>
      <c r="X64" s="15" t="e">
        <f t="shared" si="7"/>
        <v>#DIV/0!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 t="s">
        <v>48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110</v>
      </c>
      <c r="B65" s="15" t="s">
        <v>45</v>
      </c>
      <c r="C65" s="15"/>
      <c r="D65" s="15"/>
      <c r="E65" s="15"/>
      <c r="F65" s="15"/>
      <c r="G65" s="16">
        <v>0</v>
      </c>
      <c r="H65" s="15">
        <v>40</v>
      </c>
      <c r="I65" s="15" t="s">
        <v>40</v>
      </c>
      <c r="J65" s="15"/>
      <c r="K65" s="15"/>
      <c r="L65" s="15">
        <f t="shared" si="17"/>
        <v>0</v>
      </c>
      <c r="M65" s="15">
        <f t="shared" si="3"/>
        <v>0</v>
      </c>
      <c r="N65" s="15"/>
      <c r="O65" s="15"/>
      <c r="P65" s="15">
        <v>0</v>
      </c>
      <c r="Q65" s="15">
        <v>0</v>
      </c>
      <c r="R65" s="15">
        <f t="shared" si="4"/>
        <v>0</v>
      </c>
      <c r="S65" s="17"/>
      <c r="T65" s="5">
        <f t="shared" si="9"/>
        <v>0</v>
      </c>
      <c r="U65" s="17"/>
      <c r="V65" s="15"/>
      <c r="W65" s="1" t="e">
        <f t="shared" si="6"/>
        <v>#DIV/0!</v>
      </c>
      <c r="X65" s="15" t="e">
        <f t="shared" si="7"/>
        <v>#DIV/0!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 t="s">
        <v>48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45</v>
      </c>
      <c r="C66" s="1">
        <v>57</v>
      </c>
      <c r="D66" s="1">
        <v>93</v>
      </c>
      <c r="E66" s="1">
        <v>95</v>
      </c>
      <c r="F66" s="1">
        <v>44</v>
      </c>
      <c r="G66" s="8">
        <v>0.4</v>
      </c>
      <c r="H66" s="1">
        <v>50</v>
      </c>
      <c r="I66" s="1" t="s">
        <v>40</v>
      </c>
      <c r="J66" s="1"/>
      <c r="K66" s="1">
        <v>97</v>
      </c>
      <c r="L66" s="1">
        <f t="shared" si="17"/>
        <v>-2</v>
      </c>
      <c r="M66" s="1">
        <f t="shared" si="3"/>
        <v>95</v>
      </c>
      <c r="N66" s="1"/>
      <c r="O66" s="1"/>
      <c r="P66" s="1">
        <v>43.199999999999989</v>
      </c>
      <c r="Q66" s="1">
        <v>11.200000000000021</v>
      </c>
      <c r="R66" s="1">
        <f t="shared" si="4"/>
        <v>19.399999999999999</v>
      </c>
      <c r="S66" s="5">
        <f t="shared" ref="S66" si="19">11*R66-Q66-P66-O66-F66</f>
        <v>114.99999999999997</v>
      </c>
      <c r="T66" s="5">
        <f t="shared" si="9"/>
        <v>114.99999999999997</v>
      </c>
      <c r="U66" s="5"/>
      <c r="V66" s="1"/>
      <c r="W66" s="1">
        <f t="shared" si="6"/>
        <v>11</v>
      </c>
      <c r="X66" s="1">
        <f t="shared" si="7"/>
        <v>5.0721649484536089</v>
      </c>
      <c r="Y66" s="1">
        <v>13.4</v>
      </c>
      <c r="Z66" s="1">
        <v>16.2</v>
      </c>
      <c r="AA66" s="1">
        <v>16</v>
      </c>
      <c r="AB66" s="1">
        <v>14</v>
      </c>
      <c r="AC66" s="1">
        <v>15.4</v>
      </c>
      <c r="AD66" s="1">
        <v>17.8</v>
      </c>
      <c r="AE66" s="1">
        <v>22.8</v>
      </c>
      <c r="AF66" s="1">
        <v>18.8</v>
      </c>
      <c r="AG66" s="1">
        <v>20.399999999999999</v>
      </c>
      <c r="AH66" s="1">
        <v>17.2</v>
      </c>
      <c r="AI66" s="1"/>
      <c r="AJ66" s="1">
        <f t="shared" si="8"/>
        <v>46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45</v>
      </c>
      <c r="C67" s="1">
        <v>8</v>
      </c>
      <c r="D67" s="1">
        <v>160</v>
      </c>
      <c r="E67" s="1">
        <v>31</v>
      </c>
      <c r="F67" s="1">
        <v>137</v>
      </c>
      <c r="G67" s="8">
        <v>0.4</v>
      </c>
      <c r="H67" s="1">
        <v>55</v>
      </c>
      <c r="I67" s="1" t="s">
        <v>40</v>
      </c>
      <c r="J67" s="1"/>
      <c r="K67" s="1">
        <v>31</v>
      </c>
      <c r="L67" s="1">
        <f t="shared" si="17"/>
        <v>0</v>
      </c>
      <c r="M67" s="1">
        <f t="shared" si="3"/>
        <v>31</v>
      </c>
      <c r="N67" s="1"/>
      <c r="O67" s="1"/>
      <c r="P67" s="1">
        <v>8.1999999999999886</v>
      </c>
      <c r="Q67" s="1">
        <v>0</v>
      </c>
      <c r="R67" s="1">
        <f t="shared" si="4"/>
        <v>6.2</v>
      </c>
      <c r="S67" s="5"/>
      <c r="T67" s="5">
        <f t="shared" si="9"/>
        <v>0</v>
      </c>
      <c r="U67" s="5"/>
      <c r="V67" s="1"/>
      <c r="W67" s="1">
        <f t="shared" si="6"/>
        <v>23.419354838709676</v>
      </c>
      <c r="X67" s="1">
        <f t="shared" si="7"/>
        <v>23.419354838709676</v>
      </c>
      <c r="Y67" s="1">
        <v>8.4</v>
      </c>
      <c r="Z67" s="1">
        <v>15.2</v>
      </c>
      <c r="AA67" s="1">
        <v>19</v>
      </c>
      <c r="AB67" s="1">
        <v>14.8</v>
      </c>
      <c r="AC67" s="1">
        <v>11</v>
      </c>
      <c r="AD67" s="1">
        <v>14.2</v>
      </c>
      <c r="AE67" s="1">
        <v>14.6</v>
      </c>
      <c r="AF67" s="1">
        <v>9.1999999999999993</v>
      </c>
      <c r="AG67" s="1">
        <v>14.4</v>
      </c>
      <c r="AH67" s="1">
        <v>14.2</v>
      </c>
      <c r="AI67" s="1"/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39</v>
      </c>
      <c r="C68" s="1">
        <v>20</v>
      </c>
      <c r="D68" s="1"/>
      <c r="E68" s="1">
        <v>8.7050000000000001</v>
      </c>
      <c r="F68" s="1">
        <v>11.295</v>
      </c>
      <c r="G68" s="8">
        <v>1</v>
      </c>
      <c r="H68" s="1">
        <v>55</v>
      </c>
      <c r="I68" s="1" t="s">
        <v>40</v>
      </c>
      <c r="J68" s="1"/>
      <c r="K68" s="1">
        <v>8.4</v>
      </c>
      <c r="L68" s="1">
        <f t="shared" si="17"/>
        <v>0.30499999999999972</v>
      </c>
      <c r="M68" s="1">
        <f t="shared" si="3"/>
        <v>8.7050000000000001</v>
      </c>
      <c r="N68" s="1"/>
      <c r="O68" s="1"/>
      <c r="P68" s="1">
        <v>0</v>
      </c>
      <c r="Q68" s="1">
        <v>4</v>
      </c>
      <c r="R68" s="1">
        <f t="shared" si="4"/>
        <v>1.6800000000000002</v>
      </c>
      <c r="S68" s="5">
        <v>4</v>
      </c>
      <c r="T68" s="5">
        <f t="shared" si="9"/>
        <v>4</v>
      </c>
      <c r="U68" s="5"/>
      <c r="V68" s="1"/>
      <c r="W68" s="1">
        <f t="shared" si="6"/>
        <v>11.485119047619047</v>
      </c>
      <c r="X68" s="1">
        <f t="shared" si="7"/>
        <v>9.1041666666666661</v>
      </c>
      <c r="Y68" s="1">
        <v>1.1637999999999999</v>
      </c>
      <c r="Z68" s="1">
        <v>0.28820000000000001</v>
      </c>
      <c r="AA68" s="1">
        <v>0.86699999999999999</v>
      </c>
      <c r="AB68" s="1">
        <v>0.86599999999999999</v>
      </c>
      <c r="AC68" s="1">
        <v>0.57800000000000007</v>
      </c>
      <c r="AD68" s="1">
        <v>1.4416</v>
      </c>
      <c r="AE68" s="1">
        <v>1.7272000000000001</v>
      </c>
      <c r="AF68" s="1">
        <v>1.3548</v>
      </c>
      <c r="AG68" s="1">
        <v>1.3608</v>
      </c>
      <c r="AH68" s="1">
        <v>2.0312000000000001</v>
      </c>
      <c r="AI68" s="1"/>
      <c r="AJ68" s="1">
        <f t="shared" si="8"/>
        <v>4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2" t="s">
        <v>114</v>
      </c>
      <c r="B69" s="12" t="s">
        <v>45</v>
      </c>
      <c r="C69" s="12">
        <v>46</v>
      </c>
      <c r="D69" s="12">
        <v>3</v>
      </c>
      <c r="E69" s="12">
        <v>41</v>
      </c>
      <c r="F69" s="12">
        <v>2</v>
      </c>
      <c r="G69" s="13">
        <v>0</v>
      </c>
      <c r="H69" s="12">
        <v>35</v>
      </c>
      <c r="I69" s="12" t="s">
        <v>52</v>
      </c>
      <c r="J69" s="12"/>
      <c r="K69" s="12">
        <v>51</v>
      </c>
      <c r="L69" s="12">
        <f t="shared" si="17"/>
        <v>-10</v>
      </c>
      <c r="M69" s="12">
        <f t="shared" si="3"/>
        <v>41</v>
      </c>
      <c r="N69" s="12"/>
      <c r="O69" s="12"/>
      <c r="P69" s="12">
        <v>0</v>
      </c>
      <c r="Q69" s="12">
        <v>0</v>
      </c>
      <c r="R69" s="12">
        <f t="shared" si="4"/>
        <v>10.199999999999999</v>
      </c>
      <c r="S69" s="14"/>
      <c r="T69" s="5">
        <f t="shared" si="9"/>
        <v>0</v>
      </c>
      <c r="U69" s="14"/>
      <c r="V69" s="12"/>
      <c r="W69" s="1">
        <f t="shared" si="6"/>
        <v>0.19607843137254904</v>
      </c>
      <c r="X69" s="12">
        <f t="shared" si="7"/>
        <v>0.19607843137254904</v>
      </c>
      <c r="Y69" s="12">
        <v>8</v>
      </c>
      <c r="Z69" s="12">
        <v>9</v>
      </c>
      <c r="AA69" s="12">
        <v>4.5999999999999996</v>
      </c>
      <c r="AB69" s="12">
        <v>3.6</v>
      </c>
      <c r="AC69" s="12">
        <v>8.8000000000000007</v>
      </c>
      <c r="AD69" s="12">
        <v>18</v>
      </c>
      <c r="AE69" s="12">
        <v>11.8</v>
      </c>
      <c r="AF69" s="12">
        <v>2</v>
      </c>
      <c r="AG69" s="12">
        <v>6</v>
      </c>
      <c r="AH69" s="12">
        <v>9.6</v>
      </c>
      <c r="AI69" s="12" t="s">
        <v>42</v>
      </c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115</v>
      </c>
      <c r="B70" s="19" t="s">
        <v>39</v>
      </c>
      <c r="C70" s="19">
        <v>88.531999999999996</v>
      </c>
      <c r="D70" s="19">
        <v>224.19</v>
      </c>
      <c r="E70" s="19">
        <v>104.93300000000001</v>
      </c>
      <c r="F70" s="19">
        <v>207.47900000000001</v>
      </c>
      <c r="G70" s="20">
        <v>1</v>
      </c>
      <c r="H70" s="19">
        <v>60</v>
      </c>
      <c r="I70" s="19" t="s">
        <v>40</v>
      </c>
      <c r="J70" s="19"/>
      <c r="K70" s="19">
        <v>106.48</v>
      </c>
      <c r="L70" s="19">
        <f t="shared" ref="L70:L101" si="20">E70-K70</f>
        <v>-1.546999999999997</v>
      </c>
      <c r="M70" s="19">
        <f t="shared" si="3"/>
        <v>104.93300000000001</v>
      </c>
      <c r="N70" s="19"/>
      <c r="O70" s="19"/>
      <c r="P70" s="19">
        <v>123.9649999999999</v>
      </c>
      <c r="Q70" s="19">
        <v>0</v>
      </c>
      <c r="R70" s="19">
        <f t="shared" si="4"/>
        <v>21.295999999999999</v>
      </c>
      <c r="S70" s="21"/>
      <c r="T70" s="5">
        <f t="shared" si="9"/>
        <v>0</v>
      </c>
      <c r="U70" s="21"/>
      <c r="V70" s="19"/>
      <c r="W70" s="1">
        <f t="shared" si="6"/>
        <v>15.563673929376405</v>
      </c>
      <c r="X70" s="19">
        <f t="shared" si="7"/>
        <v>15.563673929376405</v>
      </c>
      <c r="Y70" s="19">
        <v>22.907800000000002</v>
      </c>
      <c r="Z70" s="19">
        <v>30.411999999999999</v>
      </c>
      <c r="AA70" s="19">
        <v>28.622800000000002</v>
      </c>
      <c r="AB70" s="19">
        <v>23.830400000000001</v>
      </c>
      <c r="AC70" s="19">
        <v>22.9864</v>
      </c>
      <c r="AD70" s="19">
        <v>24.043800000000001</v>
      </c>
      <c r="AE70" s="19">
        <v>19.5886</v>
      </c>
      <c r="AF70" s="19">
        <v>17.6998</v>
      </c>
      <c r="AG70" s="19">
        <v>22.6174</v>
      </c>
      <c r="AH70" s="19">
        <v>18.524999999999999</v>
      </c>
      <c r="AI70" s="19" t="s">
        <v>58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2" t="s">
        <v>116</v>
      </c>
      <c r="B71" s="22" t="s">
        <v>39</v>
      </c>
      <c r="C71" s="22">
        <v>504.50299999999999</v>
      </c>
      <c r="D71" s="22">
        <v>1625.896</v>
      </c>
      <c r="E71" s="22">
        <v>1993.325</v>
      </c>
      <c r="F71" s="22">
        <v>134.07400000000001</v>
      </c>
      <c r="G71" s="23">
        <v>1</v>
      </c>
      <c r="H71" s="22">
        <v>60</v>
      </c>
      <c r="I71" s="11" t="s">
        <v>55</v>
      </c>
      <c r="J71" s="22"/>
      <c r="K71" s="22">
        <v>471.5</v>
      </c>
      <c r="L71" s="22">
        <f t="shared" si="20"/>
        <v>1521.825</v>
      </c>
      <c r="M71" s="22">
        <f t="shared" ref="M71:M102" si="21">E71-N71</f>
        <v>481.54300000000012</v>
      </c>
      <c r="N71" s="22">
        <v>1511.7819999999999</v>
      </c>
      <c r="O71" s="22"/>
      <c r="P71" s="22">
        <v>298.22220000000021</v>
      </c>
      <c r="Q71" s="22">
        <v>264.21419999999978</v>
      </c>
      <c r="R71" s="22">
        <f t="shared" ref="R71:R102" si="22">K71/5</f>
        <v>94.3</v>
      </c>
      <c r="S71" s="24">
        <f>9*R71-Q71-P71-O71-F71</f>
        <v>152.18959999999993</v>
      </c>
      <c r="T71" s="5">
        <f t="shared" ref="T71:T99" si="23">S71</f>
        <v>152.18959999999993</v>
      </c>
      <c r="U71" s="24"/>
      <c r="V71" s="22"/>
      <c r="W71" s="1">
        <f t="shared" ref="W71:W102" si="24">(F71+O71+P71+Q71+T71)/R71</f>
        <v>9</v>
      </c>
      <c r="X71" s="22">
        <f t="shared" ref="X71:X102" si="25">(F71+O71+P71+Q71)/R71</f>
        <v>7.3861124072110291</v>
      </c>
      <c r="Y71" s="22">
        <v>103.10760000000001</v>
      </c>
      <c r="Z71" s="22">
        <v>100.3028</v>
      </c>
      <c r="AA71" s="22">
        <v>62.545200000000001</v>
      </c>
      <c r="AB71" s="22">
        <v>65.297600000000017</v>
      </c>
      <c r="AC71" s="22">
        <v>100.6302</v>
      </c>
      <c r="AD71" s="22">
        <v>86.323800000000006</v>
      </c>
      <c r="AE71" s="22">
        <v>57.358199999999997</v>
      </c>
      <c r="AF71" s="22">
        <v>61.722600000000007</v>
      </c>
      <c r="AG71" s="22">
        <v>61.670400000000008</v>
      </c>
      <c r="AH71" s="22">
        <v>67.664200000000008</v>
      </c>
      <c r="AI71" s="22" t="s">
        <v>64</v>
      </c>
      <c r="AJ71" s="1">
        <f t="shared" ref="AJ71:AJ102" si="26">ROUND(G71*T71,0)</f>
        <v>152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9" t="s">
        <v>117</v>
      </c>
      <c r="B72" s="19" t="s">
        <v>39</v>
      </c>
      <c r="C72" s="19">
        <v>313.57600000000002</v>
      </c>
      <c r="D72" s="19">
        <v>1008.739</v>
      </c>
      <c r="E72" s="19">
        <v>921.32600000000002</v>
      </c>
      <c r="F72" s="19">
        <v>389.38</v>
      </c>
      <c r="G72" s="20">
        <v>1</v>
      </c>
      <c r="H72" s="19">
        <v>60</v>
      </c>
      <c r="I72" s="11" t="s">
        <v>55</v>
      </c>
      <c r="J72" s="19"/>
      <c r="K72" s="19">
        <v>398.5</v>
      </c>
      <c r="L72" s="19">
        <f t="shared" si="20"/>
        <v>522.82600000000002</v>
      </c>
      <c r="M72" s="19">
        <f t="shared" si="21"/>
        <v>410.459</v>
      </c>
      <c r="N72" s="19">
        <v>510.86700000000002</v>
      </c>
      <c r="O72" s="19"/>
      <c r="P72" s="19">
        <v>53.146799999999303</v>
      </c>
      <c r="Q72" s="19">
        <v>386.39300000000048</v>
      </c>
      <c r="R72" s="19">
        <f t="shared" si="22"/>
        <v>79.7</v>
      </c>
      <c r="S72" s="21">
        <f t="shared" ref="S72" si="27">12*R72-Q72-P72-O72-F72</f>
        <v>127.48020000000031</v>
      </c>
      <c r="T72" s="5">
        <f t="shared" si="23"/>
        <v>127.48020000000031</v>
      </c>
      <c r="U72" s="21"/>
      <c r="V72" s="19"/>
      <c r="W72" s="1">
        <f t="shared" si="24"/>
        <v>12</v>
      </c>
      <c r="X72" s="19">
        <f t="shared" si="25"/>
        <v>10.400499372647424</v>
      </c>
      <c r="Y72" s="19">
        <v>86.889399999999995</v>
      </c>
      <c r="Z72" s="19">
        <v>77.712799999999973</v>
      </c>
      <c r="AA72" s="19">
        <v>99.528800000000004</v>
      </c>
      <c r="AB72" s="19">
        <v>107.02719999999999</v>
      </c>
      <c r="AC72" s="19">
        <v>95.137199999999993</v>
      </c>
      <c r="AD72" s="19">
        <v>92.231399999999979</v>
      </c>
      <c r="AE72" s="19">
        <v>53.7438</v>
      </c>
      <c r="AF72" s="19">
        <v>53.186999999999991</v>
      </c>
      <c r="AG72" s="19">
        <v>91.836000000000013</v>
      </c>
      <c r="AH72" s="19">
        <v>93.742199999999997</v>
      </c>
      <c r="AI72" s="19" t="s">
        <v>58</v>
      </c>
      <c r="AJ72" s="1">
        <f t="shared" si="26"/>
        <v>127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9" t="s">
        <v>118</v>
      </c>
      <c r="B73" s="19" t="s">
        <v>39</v>
      </c>
      <c r="C73" s="19">
        <v>625.38300000000004</v>
      </c>
      <c r="D73" s="19">
        <v>2792.5129999999999</v>
      </c>
      <c r="E73" s="19">
        <v>2628.6410000000001</v>
      </c>
      <c r="F73" s="19">
        <v>761.49599999999998</v>
      </c>
      <c r="G73" s="20">
        <v>1</v>
      </c>
      <c r="H73" s="19">
        <v>60</v>
      </c>
      <c r="I73" s="19" t="s">
        <v>40</v>
      </c>
      <c r="J73" s="19"/>
      <c r="K73" s="19">
        <v>606</v>
      </c>
      <c r="L73" s="19">
        <f t="shared" si="20"/>
        <v>2022.6410000000001</v>
      </c>
      <c r="M73" s="19">
        <f t="shared" si="21"/>
        <v>613.75800000000004</v>
      </c>
      <c r="N73" s="19">
        <v>2014.883</v>
      </c>
      <c r="O73" s="19"/>
      <c r="P73" s="19">
        <v>816.03216000000066</v>
      </c>
      <c r="Q73" s="19">
        <v>0</v>
      </c>
      <c r="R73" s="19">
        <f t="shared" si="22"/>
        <v>121.2</v>
      </c>
      <c r="S73" s="21"/>
      <c r="T73" s="5">
        <f t="shared" si="23"/>
        <v>0</v>
      </c>
      <c r="U73" s="21"/>
      <c r="V73" s="19"/>
      <c r="W73" s="1">
        <f t="shared" si="24"/>
        <v>13.015908910891095</v>
      </c>
      <c r="X73" s="19">
        <f t="shared" si="25"/>
        <v>13.015908910891095</v>
      </c>
      <c r="Y73" s="19">
        <v>128.5532</v>
      </c>
      <c r="Z73" s="19">
        <v>159.10419999999999</v>
      </c>
      <c r="AA73" s="19">
        <v>141.9306</v>
      </c>
      <c r="AB73" s="19">
        <v>117.0136</v>
      </c>
      <c r="AC73" s="19">
        <v>136.0104</v>
      </c>
      <c r="AD73" s="19">
        <v>158.70760000000001</v>
      </c>
      <c r="AE73" s="19">
        <v>136.84979999999999</v>
      </c>
      <c r="AF73" s="19">
        <v>109.5976000000001</v>
      </c>
      <c r="AG73" s="19">
        <v>107.2582</v>
      </c>
      <c r="AH73" s="19">
        <v>110.11920000000001</v>
      </c>
      <c r="AI73" s="19" t="s">
        <v>58</v>
      </c>
      <c r="AJ73" s="1">
        <f t="shared" si="26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119</v>
      </c>
      <c r="B74" s="12" t="s">
        <v>39</v>
      </c>
      <c r="C74" s="12">
        <v>-1E-3</v>
      </c>
      <c r="D74" s="12">
        <v>10.82</v>
      </c>
      <c r="E74" s="12">
        <v>4.0679999999999996</v>
      </c>
      <c r="F74" s="12">
        <v>6.7510000000000003</v>
      </c>
      <c r="G74" s="13">
        <v>0</v>
      </c>
      <c r="H74" s="12">
        <v>55</v>
      </c>
      <c r="I74" s="12" t="s">
        <v>52</v>
      </c>
      <c r="J74" s="12"/>
      <c r="K74" s="12">
        <v>4.0999999999999996</v>
      </c>
      <c r="L74" s="12">
        <f t="shared" si="20"/>
        <v>-3.2000000000000028E-2</v>
      </c>
      <c r="M74" s="12">
        <f t="shared" si="21"/>
        <v>4.0679999999999996</v>
      </c>
      <c r="N74" s="12"/>
      <c r="O74" s="12"/>
      <c r="P74" s="12">
        <v>0</v>
      </c>
      <c r="Q74" s="12">
        <v>0</v>
      </c>
      <c r="R74" s="12">
        <f t="shared" si="22"/>
        <v>0.82</v>
      </c>
      <c r="S74" s="14"/>
      <c r="T74" s="5">
        <f t="shared" si="23"/>
        <v>0</v>
      </c>
      <c r="U74" s="14"/>
      <c r="V74" s="12"/>
      <c r="W74" s="1">
        <f t="shared" si="24"/>
        <v>8.232926829268294</v>
      </c>
      <c r="X74" s="12">
        <f t="shared" si="25"/>
        <v>8.232926829268294</v>
      </c>
      <c r="Y74" s="12">
        <v>0.26479999999999998</v>
      </c>
      <c r="Z74" s="12">
        <v>1.0662</v>
      </c>
      <c r="AA74" s="12">
        <v>1.6002000000000001</v>
      </c>
      <c r="AB74" s="12">
        <v>1.3406</v>
      </c>
      <c r="AC74" s="12">
        <v>0.54259999999999997</v>
      </c>
      <c r="AD74" s="12">
        <v>0.54200000000000004</v>
      </c>
      <c r="AE74" s="12">
        <v>0.54120000000000001</v>
      </c>
      <c r="AF74" s="12">
        <v>0.27039999999999997</v>
      </c>
      <c r="AG74" s="12">
        <v>0.54220000000000002</v>
      </c>
      <c r="AH74" s="12">
        <v>0.53659999999999997</v>
      </c>
      <c r="AI74" s="12" t="s">
        <v>53</v>
      </c>
      <c r="AJ74" s="1">
        <f t="shared" si="26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120</v>
      </c>
      <c r="B75" s="12" t="s">
        <v>39</v>
      </c>
      <c r="C75" s="12">
        <v>5.7039999999999997</v>
      </c>
      <c r="D75" s="12"/>
      <c r="E75" s="12">
        <v>4.0019999999999998</v>
      </c>
      <c r="F75" s="12">
        <v>1.702</v>
      </c>
      <c r="G75" s="13">
        <v>0</v>
      </c>
      <c r="H75" s="12">
        <v>55</v>
      </c>
      <c r="I75" s="12" t="s">
        <v>52</v>
      </c>
      <c r="J75" s="12"/>
      <c r="K75" s="12">
        <v>4.2</v>
      </c>
      <c r="L75" s="12">
        <f t="shared" si="20"/>
        <v>-0.1980000000000004</v>
      </c>
      <c r="M75" s="12">
        <f t="shared" si="21"/>
        <v>4.0019999999999998</v>
      </c>
      <c r="N75" s="12"/>
      <c r="O75" s="12"/>
      <c r="P75" s="12">
        <v>0</v>
      </c>
      <c r="Q75" s="12">
        <v>0</v>
      </c>
      <c r="R75" s="12">
        <f t="shared" si="22"/>
        <v>0.84000000000000008</v>
      </c>
      <c r="S75" s="14"/>
      <c r="T75" s="5">
        <f t="shared" si="23"/>
        <v>0</v>
      </c>
      <c r="U75" s="14"/>
      <c r="V75" s="12"/>
      <c r="W75" s="1">
        <f t="shared" si="24"/>
        <v>2.0261904761904761</v>
      </c>
      <c r="X75" s="12">
        <f t="shared" si="25"/>
        <v>2.0261904761904761</v>
      </c>
      <c r="Y75" s="12">
        <v>0.53920000000000001</v>
      </c>
      <c r="Z75" s="12">
        <v>1.3426</v>
      </c>
      <c r="AA75" s="12">
        <v>0.80340000000000011</v>
      </c>
      <c r="AB75" s="12">
        <v>1.0895999999999999</v>
      </c>
      <c r="AC75" s="12">
        <v>0.95220000000000005</v>
      </c>
      <c r="AD75" s="12">
        <v>0.6734</v>
      </c>
      <c r="AE75" s="12">
        <v>0.54299999999999993</v>
      </c>
      <c r="AF75" s="12">
        <v>-0.26779999999999998</v>
      </c>
      <c r="AG75" s="12">
        <v>0.26919999999999999</v>
      </c>
      <c r="AH75" s="12">
        <v>1.0731999999999999</v>
      </c>
      <c r="AI75" s="12" t="s">
        <v>53</v>
      </c>
      <c r="AJ75" s="1">
        <f t="shared" si="26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121</v>
      </c>
      <c r="B76" s="12" t="s">
        <v>39</v>
      </c>
      <c r="C76" s="12">
        <v>2.8</v>
      </c>
      <c r="D76" s="12">
        <v>10.657999999999999</v>
      </c>
      <c r="E76" s="12">
        <v>2.7349999999999999</v>
      </c>
      <c r="F76" s="12">
        <v>10.723000000000001</v>
      </c>
      <c r="G76" s="13">
        <v>0</v>
      </c>
      <c r="H76" s="12">
        <v>55</v>
      </c>
      <c r="I76" s="12" t="s">
        <v>52</v>
      </c>
      <c r="J76" s="12"/>
      <c r="K76" s="12">
        <v>2.6</v>
      </c>
      <c r="L76" s="12">
        <f t="shared" si="20"/>
        <v>0.13499999999999979</v>
      </c>
      <c r="M76" s="12">
        <f t="shared" si="21"/>
        <v>2.7349999999999999</v>
      </c>
      <c r="N76" s="12"/>
      <c r="O76" s="12"/>
      <c r="P76" s="12">
        <v>0</v>
      </c>
      <c r="Q76" s="12">
        <v>0</v>
      </c>
      <c r="R76" s="12">
        <f t="shared" si="22"/>
        <v>0.52</v>
      </c>
      <c r="S76" s="14"/>
      <c r="T76" s="5">
        <f t="shared" si="23"/>
        <v>0</v>
      </c>
      <c r="U76" s="14"/>
      <c r="V76" s="12"/>
      <c r="W76" s="1">
        <f t="shared" si="24"/>
        <v>20.621153846153845</v>
      </c>
      <c r="X76" s="12">
        <f t="shared" si="25"/>
        <v>20.621153846153845</v>
      </c>
      <c r="Y76" s="12">
        <v>0</v>
      </c>
      <c r="Z76" s="12">
        <v>0.8156000000000001</v>
      </c>
      <c r="AA76" s="12">
        <v>1.6404000000000001</v>
      </c>
      <c r="AB76" s="12">
        <v>0.82479999999999998</v>
      </c>
      <c r="AC76" s="12">
        <v>0</v>
      </c>
      <c r="AD76" s="12">
        <v>0</v>
      </c>
      <c r="AE76" s="12">
        <v>-0.27160000000000001</v>
      </c>
      <c r="AF76" s="12">
        <v>0.27679999999999999</v>
      </c>
      <c r="AG76" s="12">
        <v>0.5484</v>
      </c>
      <c r="AH76" s="12">
        <v>0.54279999999999995</v>
      </c>
      <c r="AI76" s="12" t="s">
        <v>53</v>
      </c>
      <c r="AJ76" s="1">
        <f t="shared" si="26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122</v>
      </c>
      <c r="B77" s="15" t="s">
        <v>39</v>
      </c>
      <c r="C77" s="15"/>
      <c r="D77" s="15"/>
      <c r="E77" s="15"/>
      <c r="F77" s="15"/>
      <c r="G77" s="16">
        <v>0</v>
      </c>
      <c r="H77" s="15">
        <v>60</v>
      </c>
      <c r="I77" s="15" t="s">
        <v>40</v>
      </c>
      <c r="J77" s="15"/>
      <c r="K77" s="15"/>
      <c r="L77" s="15">
        <f t="shared" si="20"/>
        <v>0</v>
      </c>
      <c r="M77" s="15">
        <f t="shared" si="21"/>
        <v>0</v>
      </c>
      <c r="N77" s="15"/>
      <c r="O77" s="15"/>
      <c r="P77" s="15">
        <v>0</v>
      </c>
      <c r="Q77" s="15">
        <v>0</v>
      </c>
      <c r="R77" s="15">
        <f t="shared" si="22"/>
        <v>0</v>
      </c>
      <c r="S77" s="17"/>
      <c r="T77" s="5">
        <f t="shared" si="23"/>
        <v>0</v>
      </c>
      <c r="U77" s="17"/>
      <c r="V77" s="15"/>
      <c r="W77" s="1" t="e">
        <f t="shared" si="24"/>
        <v>#DIV/0!</v>
      </c>
      <c r="X77" s="15" t="e">
        <f t="shared" si="25"/>
        <v>#DIV/0!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 t="s">
        <v>48</v>
      </c>
      <c r="AJ77" s="1">
        <f t="shared" si="26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123</v>
      </c>
      <c r="B78" s="12" t="s">
        <v>45</v>
      </c>
      <c r="C78" s="12">
        <v>95</v>
      </c>
      <c r="D78" s="12">
        <v>30</v>
      </c>
      <c r="E78" s="12">
        <v>57</v>
      </c>
      <c r="F78" s="12">
        <v>54</v>
      </c>
      <c r="G78" s="13">
        <v>0</v>
      </c>
      <c r="H78" s="12">
        <v>40</v>
      </c>
      <c r="I78" s="12" t="s">
        <v>52</v>
      </c>
      <c r="J78" s="12"/>
      <c r="K78" s="12">
        <v>67</v>
      </c>
      <c r="L78" s="12">
        <f t="shared" si="20"/>
        <v>-10</v>
      </c>
      <c r="M78" s="12">
        <f t="shared" si="21"/>
        <v>57</v>
      </c>
      <c r="N78" s="12"/>
      <c r="O78" s="12"/>
      <c r="P78" s="12">
        <v>0</v>
      </c>
      <c r="Q78" s="12">
        <v>0</v>
      </c>
      <c r="R78" s="12">
        <f t="shared" si="22"/>
        <v>13.4</v>
      </c>
      <c r="S78" s="14"/>
      <c r="T78" s="5">
        <f t="shared" si="23"/>
        <v>0</v>
      </c>
      <c r="U78" s="14"/>
      <c r="V78" s="12"/>
      <c r="W78" s="1">
        <f t="shared" si="24"/>
        <v>4.0298507462686564</v>
      </c>
      <c r="X78" s="12">
        <f t="shared" si="25"/>
        <v>4.0298507462686564</v>
      </c>
      <c r="Y78" s="12">
        <v>7.6</v>
      </c>
      <c r="Z78" s="12">
        <v>7.2</v>
      </c>
      <c r="AA78" s="12">
        <v>13.6</v>
      </c>
      <c r="AB78" s="12">
        <v>16.399999999999999</v>
      </c>
      <c r="AC78" s="12">
        <v>13</v>
      </c>
      <c r="AD78" s="12">
        <v>19.2</v>
      </c>
      <c r="AE78" s="12">
        <v>20.6</v>
      </c>
      <c r="AF78" s="12">
        <v>16.600000000000001</v>
      </c>
      <c r="AG78" s="12">
        <v>21.2</v>
      </c>
      <c r="AH78" s="12">
        <v>20.8</v>
      </c>
      <c r="AI78" s="12" t="s">
        <v>53</v>
      </c>
      <c r="AJ78" s="1">
        <f t="shared" si="26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124</v>
      </c>
      <c r="B79" s="12" t="s">
        <v>45</v>
      </c>
      <c r="C79" s="12">
        <v>20</v>
      </c>
      <c r="D79" s="12">
        <v>68</v>
      </c>
      <c r="E79" s="12">
        <v>58</v>
      </c>
      <c r="F79" s="12">
        <v>21</v>
      </c>
      <c r="G79" s="13">
        <v>0</v>
      </c>
      <c r="H79" s="12">
        <v>40</v>
      </c>
      <c r="I79" s="12" t="s">
        <v>52</v>
      </c>
      <c r="J79" s="12"/>
      <c r="K79" s="12">
        <v>60</v>
      </c>
      <c r="L79" s="12">
        <f t="shared" si="20"/>
        <v>-2</v>
      </c>
      <c r="M79" s="12">
        <f t="shared" si="21"/>
        <v>58</v>
      </c>
      <c r="N79" s="12"/>
      <c r="O79" s="12"/>
      <c r="P79" s="12">
        <v>0</v>
      </c>
      <c r="Q79" s="12">
        <v>0</v>
      </c>
      <c r="R79" s="12">
        <f t="shared" si="22"/>
        <v>12</v>
      </c>
      <c r="S79" s="14"/>
      <c r="T79" s="5">
        <f t="shared" si="23"/>
        <v>0</v>
      </c>
      <c r="U79" s="14"/>
      <c r="V79" s="12"/>
      <c r="W79" s="1">
        <f t="shared" si="24"/>
        <v>1.75</v>
      </c>
      <c r="X79" s="12">
        <f t="shared" si="25"/>
        <v>1.75</v>
      </c>
      <c r="Y79" s="12">
        <v>4.5999999999999996</v>
      </c>
      <c r="Z79" s="12">
        <v>2</v>
      </c>
      <c r="AA79" s="12">
        <v>8</v>
      </c>
      <c r="AB79" s="12">
        <v>12</v>
      </c>
      <c r="AC79" s="12">
        <v>6.8</v>
      </c>
      <c r="AD79" s="12">
        <v>5.8</v>
      </c>
      <c r="AE79" s="12">
        <v>8</v>
      </c>
      <c r="AF79" s="12">
        <v>12.8</v>
      </c>
      <c r="AG79" s="12">
        <v>12.6</v>
      </c>
      <c r="AH79" s="12">
        <v>5.8</v>
      </c>
      <c r="AI79" s="12" t="s">
        <v>53</v>
      </c>
      <c r="AJ79" s="1">
        <f t="shared" si="26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45</v>
      </c>
      <c r="C80" s="1">
        <v>59</v>
      </c>
      <c r="D80" s="1">
        <v>61</v>
      </c>
      <c r="E80" s="1">
        <v>51</v>
      </c>
      <c r="F80" s="1">
        <v>42</v>
      </c>
      <c r="G80" s="8">
        <v>0.3</v>
      </c>
      <c r="H80" s="1">
        <v>40</v>
      </c>
      <c r="I80" s="1" t="s">
        <v>40</v>
      </c>
      <c r="J80" s="1"/>
      <c r="K80" s="1">
        <v>54</v>
      </c>
      <c r="L80" s="1">
        <f t="shared" si="20"/>
        <v>-3</v>
      </c>
      <c r="M80" s="1">
        <f t="shared" si="21"/>
        <v>51</v>
      </c>
      <c r="N80" s="1"/>
      <c r="O80" s="1"/>
      <c r="P80" s="1">
        <v>12.200000000000021</v>
      </c>
      <c r="Q80" s="1">
        <v>25.199999999999989</v>
      </c>
      <c r="R80" s="1">
        <f t="shared" si="22"/>
        <v>10.8</v>
      </c>
      <c r="S80" s="5">
        <f t="shared" ref="S80:S85" si="28">11*R80-Q80-P80-O80-F80</f>
        <v>39.400000000000006</v>
      </c>
      <c r="T80" s="5">
        <f t="shared" si="23"/>
        <v>39.400000000000006</v>
      </c>
      <c r="U80" s="5"/>
      <c r="V80" s="1"/>
      <c r="W80" s="1">
        <f t="shared" si="24"/>
        <v>11</v>
      </c>
      <c r="X80" s="1">
        <f t="shared" si="25"/>
        <v>7.3518518518518521</v>
      </c>
      <c r="Y80" s="1">
        <v>9.1999999999999993</v>
      </c>
      <c r="Z80" s="1">
        <v>9.4</v>
      </c>
      <c r="AA80" s="1">
        <v>10.6</v>
      </c>
      <c r="AB80" s="1">
        <v>12.8</v>
      </c>
      <c r="AC80" s="1">
        <v>12.8</v>
      </c>
      <c r="AD80" s="1">
        <v>12.4</v>
      </c>
      <c r="AE80" s="1">
        <v>8.8000000000000007</v>
      </c>
      <c r="AF80" s="1">
        <v>8.1999999999999993</v>
      </c>
      <c r="AG80" s="1">
        <v>11.6</v>
      </c>
      <c r="AH80" s="1">
        <v>11</v>
      </c>
      <c r="AI80" s="1"/>
      <c r="AJ80" s="1">
        <f t="shared" si="26"/>
        <v>12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126</v>
      </c>
      <c r="B81" s="1" t="s">
        <v>45</v>
      </c>
      <c r="C81" s="1"/>
      <c r="D81" s="1"/>
      <c r="E81" s="1"/>
      <c r="F81" s="1"/>
      <c r="G81" s="8">
        <v>0.05</v>
      </c>
      <c r="H81" s="1">
        <v>120</v>
      </c>
      <c r="I81" s="1" t="s">
        <v>40</v>
      </c>
      <c r="J81" s="1"/>
      <c r="K81" s="1"/>
      <c r="L81" s="1">
        <f t="shared" si="20"/>
        <v>0</v>
      </c>
      <c r="M81" s="1">
        <f t="shared" si="21"/>
        <v>0</v>
      </c>
      <c r="N81" s="1"/>
      <c r="O81" s="1"/>
      <c r="P81" s="1">
        <v>0</v>
      </c>
      <c r="Q81" s="1">
        <v>25</v>
      </c>
      <c r="R81" s="1">
        <f t="shared" si="22"/>
        <v>0</v>
      </c>
      <c r="S81" s="5"/>
      <c r="T81" s="5">
        <f t="shared" si="23"/>
        <v>0</v>
      </c>
      <c r="U81" s="5"/>
      <c r="V81" s="1"/>
      <c r="W81" s="1" t="e">
        <f t="shared" si="24"/>
        <v>#DIV/0!</v>
      </c>
      <c r="X81" s="1" t="e">
        <f t="shared" si="25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 t="s">
        <v>127</v>
      </c>
      <c r="AJ81" s="1">
        <f t="shared" si="26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128</v>
      </c>
      <c r="B82" s="19" t="s">
        <v>39</v>
      </c>
      <c r="C82" s="19">
        <v>83.867000000000004</v>
      </c>
      <c r="D82" s="19">
        <v>655.30399999999997</v>
      </c>
      <c r="E82" s="19">
        <v>393.07100000000003</v>
      </c>
      <c r="F82" s="19">
        <v>324.37799999999999</v>
      </c>
      <c r="G82" s="20">
        <v>1</v>
      </c>
      <c r="H82" s="19">
        <v>40</v>
      </c>
      <c r="I82" s="19" t="s">
        <v>40</v>
      </c>
      <c r="J82" s="19"/>
      <c r="K82" s="19">
        <v>373.1</v>
      </c>
      <c r="L82" s="19">
        <f t="shared" si="20"/>
        <v>19.971000000000004</v>
      </c>
      <c r="M82" s="19">
        <f t="shared" si="21"/>
        <v>393.07100000000003</v>
      </c>
      <c r="N82" s="19"/>
      <c r="O82" s="19"/>
      <c r="P82" s="19">
        <v>381.11399999999998</v>
      </c>
      <c r="Q82" s="19">
        <v>87.844800000000021</v>
      </c>
      <c r="R82" s="19">
        <f t="shared" si="22"/>
        <v>74.62</v>
      </c>
      <c r="S82" s="21">
        <f>12*R82-Q82-P82-O82-F82</f>
        <v>102.10320000000002</v>
      </c>
      <c r="T82" s="5">
        <f t="shared" si="23"/>
        <v>102.10320000000002</v>
      </c>
      <c r="U82" s="21"/>
      <c r="V82" s="19"/>
      <c r="W82" s="1">
        <f t="shared" si="24"/>
        <v>12</v>
      </c>
      <c r="X82" s="19">
        <f t="shared" si="25"/>
        <v>10.631691235593674</v>
      </c>
      <c r="Y82" s="19">
        <v>86.055999999999997</v>
      </c>
      <c r="Z82" s="19">
        <v>91.916600000000003</v>
      </c>
      <c r="AA82" s="19">
        <v>91.331199999999995</v>
      </c>
      <c r="AB82" s="19">
        <v>86.572800000000001</v>
      </c>
      <c r="AC82" s="19">
        <v>68.851799999999997</v>
      </c>
      <c r="AD82" s="19">
        <v>75.829599999999999</v>
      </c>
      <c r="AE82" s="19">
        <v>76.741600000000005</v>
      </c>
      <c r="AF82" s="19">
        <v>74.2346</v>
      </c>
      <c r="AG82" s="19">
        <v>92.826800000000006</v>
      </c>
      <c r="AH82" s="19">
        <v>93.724999999999994</v>
      </c>
      <c r="AI82" s="19" t="s">
        <v>58</v>
      </c>
      <c r="AJ82" s="1">
        <f t="shared" si="26"/>
        <v>102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39</v>
      </c>
      <c r="C83" s="1"/>
      <c r="D83" s="1">
        <v>92.393000000000001</v>
      </c>
      <c r="E83" s="1">
        <v>52.908000000000001</v>
      </c>
      <c r="F83" s="1">
        <v>39.484999999999999</v>
      </c>
      <c r="G83" s="8">
        <v>1</v>
      </c>
      <c r="H83" s="1">
        <v>60</v>
      </c>
      <c r="I83" s="1" t="s">
        <v>40</v>
      </c>
      <c r="J83" s="1"/>
      <c r="K83" s="1">
        <v>44.3</v>
      </c>
      <c r="L83" s="1">
        <f t="shared" si="20"/>
        <v>8.6080000000000041</v>
      </c>
      <c r="M83" s="1">
        <f t="shared" si="21"/>
        <v>52.908000000000001</v>
      </c>
      <c r="N83" s="1"/>
      <c r="O83" s="1"/>
      <c r="P83" s="1">
        <v>0</v>
      </c>
      <c r="Q83" s="1">
        <v>7.295599999999995</v>
      </c>
      <c r="R83" s="1">
        <f t="shared" si="22"/>
        <v>8.86</v>
      </c>
      <c r="S83" s="5">
        <f t="shared" si="28"/>
        <v>50.679400000000001</v>
      </c>
      <c r="T83" s="5">
        <f t="shared" si="23"/>
        <v>50.679400000000001</v>
      </c>
      <c r="U83" s="5"/>
      <c r="V83" s="1"/>
      <c r="W83" s="1">
        <f t="shared" si="24"/>
        <v>11</v>
      </c>
      <c r="X83" s="1">
        <f t="shared" si="25"/>
        <v>5.2799774266365684</v>
      </c>
      <c r="Y83" s="1">
        <v>5.0746000000000002</v>
      </c>
      <c r="Z83" s="1">
        <v>3.8214000000000001</v>
      </c>
      <c r="AA83" s="1">
        <v>6.4420000000000002</v>
      </c>
      <c r="AB83" s="1">
        <v>4.2991999999999999</v>
      </c>
      <c r="AC83" s="1">
        <v>6.1183999999999994</v>
      </c>
      <c r="AD83" s="1">
        <v>10.055199999999999</v>
      </c>
      <c r="AE83" s="1">
        <v>4.2935999999999996</v>
      </c>
      <c r="AF83" s="1">
        <v>0.35680000000000001</v>
      </c>
      <c r="AG83" s="1">
        <v>2.8837999999999999</v>
      </c>
      <c r="AH83" s="1">
        <v>4.3241999999999994</v>
      </c>
      <c r="AI83" s="1"/>
      <c r="AJ83" s="1">
        <f t="shared" si="26"/>
        <v>51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45</v>
      </c>
      <c r="C84" s="1">
        <v>101</v>
      </c>
      <c r="D84" s="1">
        <v>265</v>
      </c>
      <c r="E84" s="1">
        <v>76</v>
      </c>
      <c r="F84" s="1">
        <v>217</v>
      </c>
      <c r="G84" s="8">
        <v>0.3</v>
      </c>
      <c r="H84" s="1">
        <v>40</v>
      </c>
      <c r="I84" s="1" t="s">
        <v>40</v>
      </c>
      <c r="J84" s="1"/>
      <c r="K84" s="1">
        <v>89</v>
      </c>
      <c r="L84" s="1">
        <f t="shared" si="20"/>
        <v>-13</v>
      </c>
      <c r="M84" s="1">
        <f t="shared" si="21"/>
        <v>76</v>
      </c>
      <c r="N84" s="1"/>
      <c r="O84" s="1"/>
      <c r="P84" s="1">
        <v>0</v>
      </c>
      <c r="Q84" s="1">
        <v>0</v>
      </c>
      <c r="R84" s="1">
        <f t="shared" si="22"/>
        <v>17.8</v>
      </c>
      <c r="S84" s="5"/>
      <c r="T84" s="5">
        <f t="shared" si="23"/>
        <v>0</v>
      </c>
      <c r="U84" s="5"/>
      <c r="V84" s="1"/>
      <c r="W84" s="1">
        <f t="shared" si="24"/>
        <v>12.191011235955056</v>
      </c>
      <c r="X84" s="1">
        <f t="shared" si="25"/>
        <v>12.191011235955056</v>
      </c>
      <c r="Y84" s="1">
        <v>9.6</v>
      </c>
      <c r="Z84" s="1">
        <v>20.399999999999999</v>
      </c>
      <c r="AA84" s="1">
        <v>30.2</v>
      </c>
      <c r="AB84" s="1">
        <v>24.4</v>
      </c>
      <c r="AC84" s="1">
        <v>26.6</v>
      </c>
      <c r="AD84" s="1">
        <v>24.4</v>
      </c>
      <c r="AE84" s="1">
        <v>17</v>
      </c>
      <c r="AF84" s="1">
        <v>25.4</v>
      </c>
      <c r="AG84" s="1">
        <v>30.6</v>
      </c>
      <c r="AH84" s="1">
        <v>26.2</v>
      </c>
      <c r="AI84" s="1"/>
      <c r="AJ84" s="1">
        <f t="shared" si="26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45</v>
      </c>
      <c r="C85" s="1">
        <v>58</v>
      </c>
      <c r="D85" s="1">
        <v>63</v>
      </c>
      <c r="E85" s="1">
        <v>65</v>
      </c>
      <c r="F85" s="1">
        <v>38</v>
      </c>
      <c r="G85" s="8">
        <v>0.3</v>
      </c>
      <c r="H85" s="1">
        <v>40</v>
      </c>
      <c r="I85" s="1" t="s">
        <v>40</v>
      </c>
      <c r="J85" s="1"/>
      <c r="K85" s="1">
        <v>68</v>
      </c>
      <c r="L85" s="1">
        <f t="shared" si="20"/>
        <v>-3</v>
      </c>
      <c r="M85" s="1">
        <f t="shared" si="21"/>
        <v>65</v>
      </c>
      <c r="N85" s="1"/>
      <c r="O85" s="1"/>
      <c r="P85" s="1">
        <v>0</v>
      </c>
      <c r="Q85" s="1">
        <v>43.199999999999989</v>
      </c>
      <c r="R85" s="1">
        <f t="shared" si="22"/>
        <v>13.6</v>
      </c>
      <c r="S85" s="5">
        <f t="shared" si="28"/>
        <v>68.400000000000006</v>
      </c>
      <c r="T85" s="5">
        <f t="shared" si="23"/>
        <v>68.400000000000006</v>
      </c>
      <c r="U85" s="5"/>
      <c r="V85" s="1"/>
      <c r="W85" s="1">
        <f t="shared" si="24"/>
        <v>11</v>
      </c>
      <c r="X85" s="1">
        <f t="shared" si="25"/>
        <v>5.9705882352941169</v>
      </c>
      <c r="Y85" s="1">
        <v>10.199999999999999</v>
      </c>
      <c r="Z85" s="1">
        <v>8.8000000000000007</v>
      </c>
      <c r="AA85" s="1">
        <v>10.6</v>
      </c>
      <c r="AB85" s="1">
        <v>13.2</v>
      </c>
      <c r="AC85" s="1">
        <v>11.4</v>
      </c>
      <c r="AD85" s="1">
        <v>11.8</v>
      </c>
      <c r="AE85" s="1">
        <v>8.6</v>
      </c>
      <c r="AF85" s="1">
        <v>2.8</v>
      </c>
      <c r="AG85" s="1">
        <v>8.1999999999999993</v>
      </c>
      <c r="AH85" s="1">
        <v>11.2</v>
      </c>
      <c r="AI85" s="1" t="s">
        <v>132</v>
      </c>
      <c r="AJ85" s="1">
        <f t="shared" si="26"/>
        <v>21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39</v>
      </c>
      <c r="C86" s="1">
        <v>16.3</v>
      </c>
      <c r="D86" s="1">
        <v>32.414000000000001</v>
      </c>
      <c r="E86" s="1">
        <v>6.8819999999999997</v>
      </c>
      <c r="F86" s="1">
        <v>41.832000000000001</v>
      </c>
      <c r="G86" s="8">
        <v>1</v>
      </c>
      <c r="H86" s="1">
        <v>45</v>
      </c>
      <c r="I86" s="1" t="s">
        <v>40</v>
      </c>
      <c r="J86" s="1"/>
      <c r="K86" s="1">
        <v>7</v>
      </c>
      <c r="L86" s="1">
        <f t="shared" si="20"/>
        <v>-0.11800000000000033</v>
      </c>
      <c r="M86" s="1">
        <f t="shared" si="21"/>
        <v>6.8819999999999997</v>
      </c>
      <c r="N86" s="1"/>
      <c r="O86" s="1"/>
      <c r="P86" s="1">
        <v>0</v>
      </c>
      <c r="Q86" s="1">
        <v>0</v>
      </c>
      <c r="R86" s="1">
        <f t="shared" si="22"/>
        <v>1.4</v>
      </c>
      <c r="S86" s="5"/>
      <c r="T86" s="5">
        <f t="shared" si="23"/>
        <v>0</v>
      </c>
      <c r="U86" s="5"/>
      <c r="V86" s="1"/>
      <c r="W86" s="1">
        <f t="shared" si="24"/>
        <v>29.880000000000003</v>
      </c>
      <c r="X86" s="1">
        <f t="shared" si="25"/>
        <v>29.880000000000003</v>
      </c>
      <c r="Y86" s="1">
        <v>1.9156</v>
      </c>
      <c r="Z86" s="1">
        <v>2.4876</v>
      </c>
      <c r="AA86" s="1">
        <v>3.3363999999999998</v>
      </c>
      <c r="AB86" s="1">
        <v>3.0379999999999998</v>
      </c>
      <c r="AC86" s="1">
        <v>2.4356</v>
      </c>
      <c r="AD86" s="1">
        <v>1.885</v>
      </c>
      <c r="AE86" s="1">
        <v>1.6317999999999999</v>
      </c>
      <c r="AF86" s="1">
        <v>2.7069999999999999</v>
      </c>
      <c r="AG86" s="1">
        <v>2.5430000000000001</v>
      </c>
      <c r="AH86" s="1">
        <v>1.742</v>
      </c>
      <c r="AI86" s="25" t="s">
        <v>153</v>
      </c>
      <c r="AJ86" s="1">
        <f t="shared" si="26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39</v>
      </c>
      <c r="C87" s="1">
        <v>45.878</v>
      </c>
      <c r="D87" s="1"/>
      <c r="E87" s="1">
        <v>6.8479999999999999</v>
      </c>
      <c r="F87" s="1">
        <v>39.03</v>
      </c>
      <c r="G87" s="8">
        <v>1</v>
      </c>
      <c r="H87" s="1">
        <v>50</v>
      </c>
      <c r="I87" s="1" t="s">
        <v>40</v>
      </c>
      <c r="J87" s="1"/>
      <c r="K87" s="1">
        <v>6.75</v>
      </c>
      <c r="L87" s="1">
        <f t="shared" si="20"/>
        <v>9.7999999999999865E-2</v>
      </c>
      <c r="M87" s="1">
        <f t="shared" si="21"/>
        <v>6.8479999999999999</v>
      </c>
      <c r="N87" s="1"/>
      <c r="O87" s="1"/>
      <c r="P87" s="1">
        <v>0</v>
      </c>
      <c r="Q87" s="1">
        <v>0</v>
      </c>
      <c r="R87" s="1">
        <f t="shared" si="22"/>
        <v>1.35</v>
      </c>
      <c r="S87" s="5"/>
      <c r="T87" s="5">
        <f t="shared" si="23"/>
        <v>0</v>
      </c>
      <c r="U87" s="5"/>
      <c r="V87" s="1"/>
      <c r="W87" s="1">
        <f t="shared" si="24"/>
        <v>28.911111111111111</v>
      </c>
      <c r="X87" s="1">
        <f t="shared" si="25"/>
        <v>28.911111111111111</v>
      </c>
      <c r="Y87" s="1">
        <v>1.6324000000000001</v>
      </c>
      <c r="Z87" s="1">
        <v>1.6372</v>
      </c>
      <c r="AA87" s="1">
        <v>0.54480000000000006</v>
      </c>
      <c r="AB87" s="1">
        <v>2.1896</v>
      </c>
      <c r="AC87" s="1">
        <v>4.6516000000000002</v>
      </c>
      <c r="AD87" s="1">
        <v>3.2839999999999998</v>
      </c>
      <c r="AE87" s="1">
        <v>1.9283999999999999</v>
      </c>
      <c r="AF87" s="1">
        <v>2.2071999999999998</v>
      </c>
      <c r="AG87" s="1">
        <v>2.2075999999999998</v>
      </c>
      <c r="AH87" s="1">
        <v>1.1068</v>
      </c>
      <c r="AI87" s="25" t="s">
        <v>153</v>
      </c>
      <c r="AJ87" s="1">
        <f t="shared" si="26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2" t="s">
        <v>135</v>
      </c>
      <c r="B88" s="12" t="s">
        <v>45</v>
      </c>
      <c r="C88" s="12">
        <v>10</v>
      </c>
      <c r="D88" s="12">
        <v>74</v>
      </c>
      <c r="E88" s="12">
        <v>40</v>
      </c>
      <c r="F88" s="12">
        <v>35</v>
      </c>
      <c r="G88" s="13">
        <v>0</v>
      </c>
      <c r="H88" s="12">
        <v>40</v>
      </c>
      <c r="I88" s="12" t="s">
        <v>52</v>
      </c>
      <c r="J88" s="12"/>
      <c r="K88" s="12">
        <v>40</v>
      </c>
      <c r="L88" s="12">
        <f t="shared" si="20"/>
        <v>0</v>
      </c>
      <c r="M88" s="12">
        <f t="shared" si="21"/>
        <v>40</v>
      </c>
      <c r="N88" s="12"/>
      <c r="O88" s="12"/>
      <c r="P88" s="12">
        <v>0</v>
      </c>
      <c r="Q88" s="12">
        <v>0</v>
      </c>
      <c r="R88" s="12">
        <f t="shared" si="22"/>
        <v>8</v>
      </c>
      <c r="S88" s="14"/>
      <c r="T88" s="5">
        <f t="shared" si="23"/>
        <v>0</v>
      </c>
      <c r="U88" s="14"/>
      <c r="V88" s="12"/>
      <c r="W88" s="1">
        <f t="shared" si="24"/>
        <v>4.375</v>
      </c>
      <c r="X88" s="12">
        <f t="shared" si="25"/>
        <v>4.375</v>
      </c>
      <c r="Y88" s="12">
        <v>6.8</v>
      </c>
      <c r="Z88" s="12">
        <v>5.4</v>
      </c>
      <c r="AA88" s="12">
        <v>7</v>
      </c>
      <c r="AB88" s="12">
        <v>7.6</v>
      </c>
      <c r="AC88" s="12">
        <v>5</v>
      </c>
      <c r="AD88" s="12">
        <v>5.2</v>
      </c>
      <c r="AE88" s="12">
        <v>4</v>
      </c>
      <c r="AF88" s="12">
        <v>1.2</v>
      </c>
      <c r="AG88" s="12">
        <v>4.4000000000000004</v>
      </c>
      <c r="AH88" s="12">
        <v>6</v>
      </c>
      <c r="AI88" s="12" t="s">
        <v>53</v>
      </c>
      <c r="AJ88" s="1">
        <f t="shared" si="26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45</v>
      </c>
      <c r="C89" s="1"/>
      <c r="D89" s="1">
        <v>42</v>
      </c>
      <c r="E89" s="1">
        <v>19</v>
      </c>
      <c r="F89" s="1">
        <v>22</v>
      </c>
      <c r="G89" s="8">
        <v>0.3</v>
      </c>
      <c r="H89" s="1">
        <v>40</v>
      </c>
      <c r="I89" s="1" t="s">
        <v>40</v>
      </c>
      <c r="J89" s="1"/>
      <c r="K89" s="1">
        <v>20</v>
      </c>
      <c r="L89" s="1">
        <f t="shared" si="20"/>
        <v>-1</v>
      </c>
      <c r="M89" s="1">
        <f t="shared" si="21"/>
        <v>19</v>
      </c>
      <c r="N89" s="1"/>
      <c r="O89" s="1"/>
      <c r="P89" s="1">
        <v>20</v>
      </c>
      <c r="Q89" s="1">
        <v>0</v>
      </c>
      <c r="R89" s="1">
        <f t="shared" si="22"/>
        <v>4</v>
      </c>
      <c r="S89" s="5">
        <v>6</v>
      </c>
      <c r="T89" s="5">
        <f t="shared" si="23"/>
        <v>6</v>
      </c>
      <c r="U89" s="5"/>
      <c r="V89" s="1"/>
      <c r="W89" s="1">
        <f t="shared" si="24"/>
        <v>12</v>
      </c>
      <c r="X89" s="1">
        <f t="shared" si="25"/>
        <v>10.5</v>
      </c>
      <c r="Y89" s="1">
        <v>1.6</v>
      </c>
      <c r="Z89" s="1">
        <v>1.6</v>
      </c>
      <c r="AA89" s="1">
        <v>4.5999999999999996</v>
      </c>
      <c r="AB89" s="1">
        <v>7</v>
      </c>
      <c r="AC89" s="1">
        <v>4.2</v>
      </c>
      <c r="AD89" s="1">
        <v>4.2</v>
      </c>
      <c r="AE89" s="1">
        <v>6</v>
      </c>
      <c r="AF89" s="1">
        <v>5.2</v>
      </c>
      <c r="AG89" s="1">
        <v>4.8</v>
      </c>
      <c r="AH89" s="1">
        <v>5.4</v>
      </c>
      <c r="AI89" s="1"/>
      <c r="AJ89" s="1">
        <f t="shared" si="26"/>
        <v>2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45</v>
      </c>
      <c r="C90" s="1">
        <v>27</v>
      </c>
      <c r="D90" s="1">
        <v>45</v>
      </c>
      <c r="E90" s="1">
        <v>28</v>
      </c>
      <c r="F90" s="1">
        <v>44</v>
      </c>
      <c r="G90" s="8">
        <v>0.12</v>
      </c>
      <c r="H90" s="1">
        <v>45</v>
      </c>
      <c r="I90" s="1" t="s">
        <v>40</v>
      </c>
      <c r="J90" s="1"/>
      <c r="K90" s="1">
        <v>29</v>
      </c>
      <c r="L90" s="1">
        <f t="shared" si="20"/>
        <v>-1</v>
      </c>
      <c r="M90" s="1">
        <f t="shared" si="21"/>
        <v>28</v>
      </c>
      <c r="N90" s="1"/>
      <c r="O90" s="1"/>
      <c r="P90" s="1">
        <v>10.999999999999989</v>
      </c>
      <c r="Q90" s="1">
        <v>0</v>
      </c>
      <c r="R90" s="1">
        <f t="shared" si="22"/>
        <v>5.8</v>
      </c>
      <c r="S90" s="5">
        <f t="shared" ref="S90" si="29">11*R90-Q90-P90-O90-F90</f>
        <v>8.8000000000000114</v>
      </c>
      <c r="T90" s="5">
        <f t="shared" si="23"/>
        <v>8.8000000000000114</v>
      </c>
      <c r="U90" s="5"/>
      <c r="V90" s="1"/>
      <c r="W90" s="1">
        <f t="shared" si="24"/>
        <v>11</v>
      </c>
      <c r="X90" s="1">
        <f t="shared" si="25"/>
        <v>9.482758620689653</v>
      </c>
      <c r="Y90" s="1">
        <v>4.8</v>
      </c>
      <c r="Z90" s="1">
        <v>7.4</v>
      </c>
      <c r="AA90" s="1">
        <v>8.4</v>
      </c>
      <c r="AB90" s="1">
        <v>5.8</v>
      </c>
      <c r="AC90" s="1">
        <v>6</v>
      </c>
      <c r="AD90" s="1">
        <v>2.2000000000000002</v>
      </c>
      <c r="AE90" s="1">
        <v>1.6</v>
      </c>
      <c r="AF90" s="1">
        <v>5.4</v>
      </c>
      <c r="AG90" s="1">
        <v>9.8000000000000007</v>
      </c>
      <c r="AH90" s="1">
        <v>11.4</v>
      </c>
      <c r="AI90" s="1"/>
      <c r="AJ90" s="1">
        <f t="shared" si="26"/>
        <v>1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138</v>
      </c>
      <c r="B91" s="1" t="s">
        <v>39</v>
      </c>
      <c r="C91" s="1"/>
      <c r="D91" s="1"/>
      <c r="E91" s="1"/>
      <c r="F91" s="1"/>
      <c r="G91" s="8">
        <v>1</v>
      </c>
      <c r="H91" s="1">
        <v>180</v>
      </c>
      <c r="I91" s="1" t="s">
        <v>40</v>
      </c>
      <c r="J91" s="1"/>
      <c r="K91" s="1"/>
      <c r="L91" s="1">
        <f t="shared" si="20"/>
        <v>0</v>
      </c>
      <c r="M91" s="1">
        <f t="shared" si="21"/>
        <v>0</v>
      </c>
      <c r="N91" s="1"/>
      <c r="O91" s="1"/>
      <c r="P91" s="1"/>
      <c r="Q91" s="11"/>
      <c r="R91" s="1">
        <f t="shared" si="22"/>
        <v>0</v>
      </c>
      <c r="S91" s="18">
        <v>4</v>
      </c>
      <c r="T91" s="5">
        <f t="shared" si="23"/>
        <v>4</v>
      </c>
      <c r="U91" s="5"/>
      <c r="V91" s="1"/>
      <c r="W91" s="1" t="e">
        <f t="shared" si="24"/>
        <v>#DIV/0!</v>
      </c>
      <c r="X91" s="1" t="e">
        <f t="shared" si="25"/>
        <v>#DIV/0!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1" t="s">
        <v>139</v>
      </c>
      <c r="AJ91" s="1">
        <f t="shared" si="26"/>
        <v>4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140</v>
      </c>
      <c r="B92" s="1" t="s">
        <v>45</v>
      </c>
      <c r="C92" s="1"/>
      <c r="D92" s="1"/>
      <c r="E92" s="1"/>
      <c r="F92" s="1"/>
      <c r="G92" s="8">
        <v>5.5E-2</v>
      </c>
      <c r="H92" s="1">
        <v>90</v>
      </c>
      <c r="I92" s="1" t="s">
        <v>40</v>
      </c>
      <c r="J92" s="1"/>
      <c r="K92" s="1"/>
      <c r="L92" s="1">
        <f t="shared" si="20"/>
        <v>0</v>
      </c>
      <c r="M92" s="1">
        <f t="shared" si="21"/>
        <v>0</v>
      </c>
      <c r="N92" s="1"/>
      <c r="O92" s="1"/>
      <c r="P92" s="1">
        <v>0</v>
      </c>
      <c r="Q92" s="1">
        <v>0</v>
      </c>
      <c r="R92" s="1">
        <f t="shared" si="22"/>
        <v>0</v>
      </c>
      <c r="S92" s="5">
        <v>20</v>
      </c>
      <c r="T92" s="5">
        <f>U92</f>
        <v>80</v>
      </c>
      <c r="U92" s="5">
        <v>80</v>
      </c>
      <c r="V92" s="1" t="s">
        <v>154</v>
      </c>
      <c r="W92" s="1" t="e">
        <f t="shared" si="24"/>
        <v>#DIV/0!</v>
      </c>
      <c r="X92" s="1" t="e">
        <f t="shared" si="25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26" t="s">
        <v>152</v>
      </c>
      <c r="AJ92" s="1">
        <f t="shared" si="26"/>
        <v>4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142</v>
      </c>
      <c r="B93" s="1" t="s">
        <v>45</v>
      </c>
      <c r="C93" s="1"/>
      <c r="D93" s="1"/>
      <c r="E93" s="1"/>
      <c r="F93" s="1"/>
      <c r="G93" s="8">
        <v>0.05</v>
      </c>
      <c r="H93" s="1">
        <v>90</v>
      </c>
      <c r="I93" s="1" t="s">
        <v>40</v>
      </c>
      <c r="J93" s="1"/>
      <c r="K93" s="1"/>
      <c r="L93" s="1">
        <f t="shared" si="20"/>
        <v>0</v>
      </c>
      <c r="M93" s="1">
        <f t="shared" si="21"/>
        <v>0</v>
      </c>
      <c r="N93" s="1"/>
      <c r="O93" s="1"/>
      <c r="P93" s="1">
        <v>30</v>
      </c>
      <c r="Q93" s="1">
        <v>0</v>
      </c>
      <c r="R93" s="1">
        <f t="shared" si="22"/>
        <v>0</v>
      </c>
      <c r="S93" s="5"/>
      <c r="T93" s="5">
        <f t="shared" ref="T93:T97" si="30">U93</f>
        <v>20</v>
      </c>
      <c r="U93" s="5">
        <v>20</v>
      </c>
      <c r="V93" s="1" t="s">
        <v>154</v>
      </c>
      <c r="W93" s="1" t="e">
        <f t="shared" si="24"/>
        <v>#DIV/0!</v>
      </c>
      <c r="X93" s="1" t="e">
        <f t="shared" si="25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141</v>
      </c>
      <c r="AJ93" s="1">
        <f t="shared" si="26"/>
        <v>1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143</v>
      </c>
      <c r="B94" s="1" t="s">
        <v>45</v>
      </c>
      <c r="C94" s="1"/>
      <c r="D94" s="1"/>
      <c r="E94" s="1"/>
      <c r="F94" s="1"/>
      <c r="G94" s="8">
        <v>0.05</v>
      </c>
      <c r="H94" s="1">
        <v>90</v>
      </c>
      <c r="I94" s="1" t="s">
        <v>40</v>
      </c>
      <c r="J94" s="1"/>
      <c r="K94" s="1"/>
      <c r="L94" s="1">
        <f t="shared" si="20"/>
        <v>0</v>
      </c>
      <c r="M94" s="1">
        <f t="shared" si="21"/>
        <v>0</v>
      </c>
      <c r="N94" s="1"/>
      <c r="O94" s="1"/>
      <c r="P94" s="1">
        <v>30</v>
      </c>
      <c r="Q94" s="1">
        <v>0</v>
      </c>
      <c r="R94" s="1">
        <f t="shared" si="22"/>
        <v>0</v>
      </c>
      <c r="S94" s="5"/>
      <c r="T94" s="5">
        <f t="shared" si="30"/>
        <v>20</v>
      </c>
      <c r="U94" s="5">
        <v>20</v>
      </c>
      <c r="V94" s="1" t="s">
        <v>154</v>
      </c>
      <c r="W94" s="1" t="e">
        <f t="shared" si="24"/>
        <v>#DIV/0!</v>
      </c>
      <c r="X94" s="1" t="e">
        <f t="shared" si="25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1" t="s">
        <v>157</v>
      </c>
      <c r="AJ94" s="1">
        <f t="shared" si="26"/>
        <v>1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144</v>
      </c>
      <c r="B95" s="1" t="s">
        <v>45</v>
      </c>
      <c r="C95" s="1"/>
      <c r="D95" s="1"/>
      <c r="E95" s="1"/>
      <c r="F95" s="1"/>
      <c r="G95" s="8">
        <v>0.1</v>
      </c>
      <c r="H95" s="1">
        <v>730</v>
      </c>
      <c r="I95" s="1" t="s">
        <v>40</v>
      </c>
      <c r="J95" s="1"/>
      <c r="K95" s="1"/>
      <c r="L95" s="1">
        <f t="shared" si="20"/>
        <v>0</v>
      </c>
      <c r="M95" s="1">
        <f t="shared" si="21"/>
        <v>0</v>
      </c>
      <c r="N95" s="1"/>
      <c r="O95" s="1"/>
      <c r="P95" s="1">
        <v>60</v>
      </c>
      <c r="Q95" s="1">
        <v>0</v>
      </c>
      <c r="R95" s="1">
        <f t="shared" si="22"/>
        <v>0</v>
      </c>
      <c r="S95" s="5"/>
      <c r="T95" s="5">
        <f t="shared" si="30"/>
        <v>20</v>
      </c>
      <c r="U95" s="5">
        <v>20</v>
      </c>
      <c r="V95" s="1" t="s">
        <v>154</v>
      </c>
      <c r="W95" s="1" t="e">
        <f t="shared" si="24"/>
        <v>#DIV/0!</v>
      </c>
      <c r="X95" s="1" t="e">
        <f t="shared" si="25"/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 t="s">
        <v>141</v>
      </c>
      <c r="AJ95" s="1">
        <f t="shared" si="26"/>
        <v>2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145</v>
      </c>
      <c r="B96" s="1" t="s">
        <v>45</v>
      </c>
      <c r="C96" s="1"/>
      <c r="D96" s="1"/>
      <c r="E96" s="1"/>
      <c r="F96" s="1"/>
      <c r="G96" s="8">
        <v>0.1</v>
      </c>
      <c r="H96" s="1">
        <v>730</v>
      </c>
      <c r="I96" s="1" t="s">
        <v>40</v>
      </c>
      <c r="J96" s="1"/>
      <c r="K96" s="1"/>
      <c r="L96" s="1">
        <f t="shared" si="20"/>
        <v>0</v>
      </c>
      <c r="M96" s="1">
        <f t="shared" si="21"/>
        <v>0</v>
      </c>
      <c r="N96" s="1"/>
      <c r="O96" s="1"/>
      <c r="P96" s="1">
        <v>60</v>
      </c>
      <c r="Q96" s="1">
        <v>0</v>
      </c>
      <c r="R96" s="1">
        <f t="shared" si="22"/>
        <v>0</v>
      </c>
      <c r="S96" s="5"/>
      <c r="T96" s="5">
        <f t="shared" si="30"/>
        <v>20</v>
      </c>
      <c r="U96" s="5">
        <v>20</v>
      </c>
      <c r="V96" s="1" t="s">
        <v>154</v>
      </c>
      <c r="W96" s="1" t="e">
        <f t="shared" si="24"/>
        <v>#DIV/0!</v>
      </c>
      <c r="X96" s="1" t="e">
        <f t="shared" si="25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 t="s">
        <v>141</v>
      </c>
      <c r="AJ96" s="1">
        <f t="shared" si="26"/>
        <v>2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146</v>
      </c>
      <c r="B97" s="1" t="s">
        <v>45</v>
      </c>
      <c r="C97" s="1"/>
      <c r="D97" s="1"/>
      <c r="E97" s="1"/>
      <c r="F97" s="1"/>
      <c r="G97" s="8">
        <v>0.1</v>
      </c>
      <c r="H97" s="1">
        <v>730</v>
      </c>
      <c r="I97" s="1" t="s">
        <v>40</v>
      </c>
      <c r="J97" s="1"/>
      <c r="K97" s="1"/>
      <c r="L97" s="1">
        <f t="shared" si="20"/>
        <v>0</v>
      </c>
      <c r="M97" s="1">
        <f t="shared" si="21"/>
        <v>0</v>
      </c>
      <c r="N97" s="1"/>
      <c r="O97" s="1"/>
      <c r="P97" s="1">
        <v>60</v>
      </c>
      <c r="Q97" s="1">
        <v>0</v>
      </c>
      <c r="R97" s="1">
        <f t="shared" si="22"/>
        <v>0</v>
      </c>
      <c r="S97" s="5"/>
      <c r="T97" s="5">
        <f t="shared" si="30"/>
        <v>20</v>
      </c>
      <c r="U97" s="5">
        <v>20</v>
      </c>
      <c r="V97" s="1" t="s">
        <v>154</v>
      </c>
      <c r="W97" s="1" t="e">
        <f t="shared" si="24"/>
        <v>#DIV/0!</v>
      </c>
      <c r="X97" s="1" t="e">
        <f t="shared" si="25"/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141</v>
      </c>
      <c r="AJ97" s="1">
        <f t="shared" si="26"/>
        <v>2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147</v>
      </c>
      <c r="B98" s="1" t="s">
        <v>39</v>
      </c>
      <c r="C98" s="1"/>
      <c r="D98" s="1"/>
      <c r="E98" s="1"/>
      <c r="F98" s="1"/>
      <c r="G98" s="8">
        <v>1</v>
      </c>
      <c r="H98" s="1">
        <v>180</v>
      </c>
      <c r="I98" s="1" t="s">
        <v>40</v>
      </c>
      <c r="J98" s="1"/>
      <c r="K98" s="1"/>
      <c r="L98" s="1">
        <f t="shared" si="20"/>
        <v>0</v>
      </c>
      <c r="M98" s="1">
        <f t="shared" si="21"/>
        <v>0</v>
      </c>
      <c r="N98" s="1"/>
      <c r="O98" s="1"/>
      <c r="P98" s="1">
        <v>20</v>
      </c>
      <c r="Q98" s="1">
        <v>0</v>
      </c>
      <c r="R98" s="1">
        <f t="shared" si="22"/>
        <v>0</v>
      </c>
      <c r="S98" s="5"/>
      <c r="T98" s="5">
        <f t="shared" si="23"/>
        <v>0</v>
      </c>
      <c r="U98" s="5"/>
      <c r="V98" s="1"/>
      <c r="W98" s="1" t="e">
        <f t="shared" si="24"/>
        <v>#DIV/0!</v>
      </c>
      <c r="X98" s="1" t="e">
        <f t="shared" si="25"/>
        <v>#DIV/0!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 t="s">
        <v>141</v>
      </c>
      <c r="AJ98" s="1">
        <f t="shared" si="26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148</v>
      </c>
      <c r="B99" s="1" t="s">
        <v>39</v>
      </c>
      <c r="C99" s="1"/>
      <c r="D99" s="1"/>
      <c r="E99" s="1"/>
      <c r="F99" s="1"/>
      <c r="G99" s="8">
        <v>1</v>
      </c>
      <c r="H99" s="1">
        <v>180</v>
      </c>
      <c r="I99" s="1" t="s">
        <v>40</v>
      </c>
      <c r="J99" s="1"/>
      <c r="K99" s="1"/>
      <c r="L99" s="1">
        <f t="shared" si="20"/>
        <v>0</v>
      </c>
      <c r="M99" s="1">
        <f t="shared" si="21"/>
        <v>0</v>
      </c>
      <c r="N99" s="1"/>
      <c r="O99" s="1"/>
      <c r="P99" s="1">
        <v>20</v>
      </c>
      <c r="Q99" s="1">
        <v>0</v>
      </c>
      <c r="R99" s="1">
        <f t="shared" si="22"/>
        <v>0</v>
      </c>
      <c r="S99" s="5"/>
      <c r="T99" s="5">
        <f t="shared" si="23"/>
        <v>0</v>
      </c>
      <c r="U99" s="5"/>
      <c r="V99" s="1"/>
      <c r="W99" s="1" t="e">
        <f t="shared" si="24"/>
        <v>#DIV/0!</v>
      </c>
      <c r="X99" s="1" t="e">
        <f t="shared" si="25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141</v>
      </c>
      <c r="AJ99" s="1">
        <f t="shared" si="26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149</v>
      </c>
      <c r="B100" s="1" t="s">
        <v>45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40</v>
      </c>
      <c r="J100" s="1"/>
      <c r="K100" s="1"/>
      <c r="L100" s="1">
        <f t="shared" si="20"/>
        <v>0</v>
      </c>
      <c r="M100" s="1">
        <f t="shared" si="21"/>
        <v>0</v>
      </c>
      <c r="N100" s="1"/>
      <c r="O100" s="1"/>
      <c r="P100" s="1">
        <v>30</v>
      </c>
      <c r="Q100" s="1">
        <v>0</v>
      </c>
      <c r="R100" s="1">
        <f t="shared" si="22"/>
        <v>0</v>
      </c>
      <c r="S100" s="5"/>
      <c r="T100" s="5">
        <f t="shared" ref="T100:T102" si="31">U100</f>
        <v>20</v>
      </c>
      <c r="U100" s="5">
        <v>20</v>
      </c>
      <c r="V100" s="1" t="s">
        <v>154</v>
      </c>
      <c r="W100" s="1" t="e">
        <f t="shared" si="24"/>
        <v>#DIV/0!</v>
      </c>
      <c r="X100" s="1" t="e">
        <f t="shared" si="25"/>
        <v>#DIV/0!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 t="s">
        <v>141</v>
      </c>
      <c r="AJ100" s="1">
        <f t="shared" si="26"/>
        <v>1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150</v>
      </c>
      <c r="B101" s="1" t="s">
        <v>45</v>
      </c>
      <c r="C101" s="1"/>
      <c r="D101" s="1"/>
      <c r="E101" s="1"/>
      <c r="F101" s="1"/>
      <c r="G101" s="8">
        <v>7.0000000000000007E-2</v>
      </c>
      <c r="H101" s="1">
        <v>90</v>
      </c>
      <c r="I101" s="1" t="s">
        <v>40</v>
      </c>
      <c r="J101" s="1"/>
      <c r="K101" s="1"/>
      <c r="L101" s="1">
        <f t="shared" si="20"/>
        <v>0</v>
      </c>
      <c r="M101" s="1">
        <f t="shared" si="21"/>
        <v>0</v>
      </c>
      <c r="N101" s="1"/>
      <c r="O101" s="1"/>
      <c r="P101" s="1">
        <v>0</v>
      </c>
      <c r="Q101" s="1">
        <v>0</v>
      </c>
      <c r="R101" s="1">
        <f t="shared" si="22"/>
        <v>0</v>
      </c>
      <c r="S101" s="5">
        <v>20</v>
      </c>
      <c r="T101" s="5">
        <f t="shared" si="31"/>
        <v>80</v>
      </c>
      <c r="U101" s="5">
        <v>80</v>
      </c>
      <c r="V101" s="1" t="s">
        <v>154</v>
      </c>
      <c r="W101" s="1" t="e">
        <f t="shared" si="24"/>
        <v>#DIV/0!</v>
      </c>
      <c r="X101" s="1" t="e">
        <f t="shared" si="25"/>
        <v>#DIV/0!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26" t="s">
        <v>152</v>
      </c>
      <c r="AJ101" s="1">
        <f t="shared" si="26"/>
        <v>6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151</v>
      </c>
      <c r="B102" s="1" t="s">
        <v>45</v>
      </c>
      <c r="C102" s="1"/>
      <c r="D102" s="1"/>
      <c r="E102" s="1"/>
      <c r="F102" s="1"/>
      <c r="G102" s="8">
        <v>7.0000000000000007E-2</v>
      </c>
      <c r="H102" s="1">
        <v>90</v>
      </c>
      <c r="I102" s="1" t="s">
        <v>40</v>
      </c>
      <c r="J102" s="1"/>
      <c r="K102" s="1"/>
      <c r="L102" s="1">
        <f t="shared" ref="L102" si="32">E102-K102</f>
        <v>0</v>
      </c>
      <c r="M102" s="1">
        <f t="shared" si="21"/>
        <v>0</v>
      </c>
      <c r="N102" s="1"/>
      <c r="O102" s="1"/>
      <c r="P102" s="1">
        <v>0</v>
      </c>
      <c r="Q102" s="1">
        <v>0</v>
      </c>
      <c r="R102" s="1">
        <f t="shared" si="22"/>
        <v>0</v>
      </c>
      <c r="S102" s="5">
        <v>20</v>
      </c>
      <c r="T102" s="5">
        <f t="shared" si="31"/>
        <v>80</v>
      </c>
      <c r="U102" s="5">
        <v>80</v>
      </c>
      <c r="V102" s="1" t="s">
        <v>154</v>
      </c>
      <c r="W102" s="1" t="e">
        <f t="shared" si="24"/>
        <v>#DIV/0!</v>
      </c>
      <c r="X102" s="1" t="e">
        <f t="shared" si="25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26" t="s">
        <v>152</v>
      </c>
      <c r="AJ102" s="1">
        <f t="shared" si="26"/>
        <v>6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2025-09-30T11:32:02Z</dcterms:created>
  <dcterms:modified xsi:type="dcterms:W3CDTF">2025-10-01T08:18:46Z</dcterms:modified>
</cp:coreProperties>
</file>